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B8E1DFA0-6A3F-4A87-A15D-0B335C3AF29D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Personalplanung" sheetId="1" r:id="rId1"/>
    <sheet name="Anleitung" sheetId="2" r:id="rId2"/>
  </sheets>
  <definedNames>
    <definedName name="_xlnm._FilterDatabase" localSheetId="0" hidden="1">Personalplanung!$B$22:$M$42</definedName>
    <definedName name="_xlnm.Print_Area" localSheetId="0">Personalplanung!$A$1:$M$42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39" i="1" l="1"/>
  <c r="H39" i="1"/>
  <c r="L38" i="1"/>
  <c r="H38" i="1"/>
  <c r="L37" i="1"/>
  <c r="H37" i="1"/>
  <c r="L36" i="1"/>
  <c r="H36" i="1"/>
  <c r="L35" i="1"/>
  <c r="H35" i="1"/>
  <c r="L34" i="1"/>
  <c r="H34" i="1"/>
  <c r="L33" i="1"/>
  <c r="H33" i="1"/>
  <c r="L32" i="1"/>
  <c r="H32" i="1"/>
  <c r="L31" i="1"/>
  <c r="H31" i="1"/>
  <c r="L30" i="1"/>
  <c r="H30" i="1"/>
  <c r="L29" i="1"/>
  <c r="H29" i="1"/>
  <c r="L28" i="1"/>
  <c r="H28" i="1"/>
  <c r="L27" i="1"/>
  <c r="H27" i="1"/>
  <c r="L26" i="1"/>
  <c r="H26" i="1"/>
  <c r="L25" i="1"/>
  <c r="H25" i="1"/>
  <c r="L24" i="1"/>
  <c r="H24" i="1"/>
  <c r="L23" i="1"/>
  <c r="H23" i="1"/>
  <c r="P19" i="1"/>
  <c r="E19" i="1"/>
  <c r="F19" i="1" s="1"/>
  <c r="G19" i="1" s="1"/>
  <c r="P18" i="1"/>
  <c r="E18" i="1"/>
  <c r="F18" i="1" s="1"/>
  <c r="G18" i="1" s="1"/>
  <c r="P17" i="1"/>
  <c r="E17" i="1"/>
  <c r="F17" i="1" s="1"/>
  <c r="G17" i="1" s="1"/>
  <c r="P16" i="1"/>
  <c r="E16" i="1"/>
  <c r="F16" i="1" s="1"/>
  <c r="G16" i="1" s="1"/>
  <c r="P15" i="1"/>
  <c r="E15" i="1"/>
  <c r="F15" i="1" s="1"/>
  <c r="G15" i="1" s="1"/>
  <c r="P14" i="1"/>
  <c r="E14" i="1"/>
  <c r="F14" i="1" s="1"/>
  <c r="G14" i="1" s="1"/>
  <c r="P13" i="1"/>
  <c r="H8" i="1" s="1"/>
  <c r="E13" i="1"/>
  <c r="E8" i="1" s="1"/>
  <c r="K8" i="1"/>
  <c r="B8" i="1"/>
  <c r="F13" i="1" l="1"/>
  <c r="G13" i="1" s="1"/>
</calcChain>
</file>

<file path=xl/sharedStrings.xml><?xml version="1.0" encoding="utf-8"?>
<sst xmlns="http://schemas.openxmlformats.org/spreadsheetml/2006/main" count="154" uniqueCount="100">
  <si>
    <t>UNTERNEHMEN</t>
  </si>
  <si>
    <t>Muster GmbH (Vorlage)</t>
  </si>
  <si>
    <t>HR</t>
  </si>
  <si>
    <t>Personalplanung</t>
  </si>
  <si>
    <t>BEREICH</t>
  </si>
  <si>
    <t>Gesamtunternehmen</t>
  </si>
  <si>
    <t>Personalbestand · Kapazität · Personalkosten · Planjahr 2026</t>
  </si>
  <si>
    <t>STAND</t>
  </si>
  <si>
    <t>Januar 2026</t>
  </si>
  <si>
    <t>ERSTELLT VON</t>
  </si>
  <si>
    <t>Personalabteilung</t>
  </si>
  <si>
    <t>KENNZAHLEN</t>
  </si>
  <si>
    <t>Lohnnebenkosten-Faktor (AG):</t>
  </si>
  <si>
    <t>MITARBEITER (KÖPFE)</t>
  </si>
  <si>
    <t>FTE GESAMT</t>
  </si>
  <si>
    <t>PERSONALKOSTEN P.A.</t>
  </si>
  <si>
    <t>OFFENE STELLEN</t>
  </si>
  <si>
    <t>KAPAZITÄT JE ABTEILUNG  ·  SOLL / IST</t>
  </si>
  <si>
    <t>KOSTENVERTEILUNG JE ABTEILUNG</t>
  </si>
  <si>
    <t>Abteilung</t>
  </si>
  <si>
    <t>Soll-FTE</t>
  </si>
  <si>
    <t>Ist-FTE</t>
  </si>
  <si>
    <t>Δ</t>
  </si>
  <si>
    <t>Bedarf</t>
  </si>
  <si>
    <t>Geschäftsführung</t>
  </si>
  <si>
    <t>Vertrieb</t>
  </si>
  <si>
    <t>Marketing</t>
  </si>
  <si>
    <t>Operations</t>
  </si>
  <si>
    <t>IT</t>
  </si>
  <si>
    <t>Finanzen</t>
  </si>
  <si>
    <t>Personal</t>
  </si>
  <si>
    <t>MITARBEITER- / STELLENLISTE</t>
  </si>
  <si>
    <t>Nr.</t>
  </si>
  <si>
    <t>Mitarbeiter / Name</t>
  </si>
  <si>
    <t>Position</t>
  </si>
  <si>
    <t>Beschäftigung</t>
  </si>
  <si>
    <t>Pensum</t>
  </si>
  <si>
    <t>FTE</t>
  </si>
  <si>
    <t>Eintritt</t>
  </si>
  <si>
    <t>Austritt</t>
  </si>
  <si>
    <t>Monatsgehalt</t>
  </si>
  <si>
    <t>Jahreskosten</t>
  </si>
  <si>
    <t>Status</t>
  </si>
  <si>
    <t>M. Albrecht</t>
  </si>
  <si>
    <t>Vollzeit</t>
  </si>
  <si>
    <t>Aktiv</t>
  </si>
  <si>
    <t>S. Brandt</t>
  </si>
  <si>
    <t>Vertriebsleitung</t>
  </si>
  <si>
    <t>T. Conrad</t>
  </si>
  <si>
    <t>Außendienst</t>
  </si>
  <si>
    <t>L. Dietrich</t>
  </si>
  <si>
    <t>Innendienst</t>
  </si>
  <si>
    <t>Teilzeit</t>
  </si>
  <si>
    <t>N. Engel</t>
  </si>
  <si>
    <t>Marketing-Leitung</t>
  </si>
  <si>
    <t>P. Franke</t>
  </si>
  <si>
    <t>Online-Marketing</t>
  </si>
  <si>
    <t>R. Gruber</t>
  </si>
  <si>
    <t>Operations-Leitung</t>
  </si>
  <si>
    <t>J. Hofmann</t>
  </si>
  <si>
    <t>Sachbearbeitung</t>
  </si>
  <si>
    <t>K. Jung</t>
  </si>
  <si>
    <t>A. Krause</t>
  </si>
  <si>
    <t>Lager / Logistik</t>
  </si>
  <si>
    <t>D. Lang</t>
  </si>
  <si>
    <t>IT-Leitung</t>
  </si>
  <si>
    <t>F. Mayer</t>
  </si>
  <si>
    <t>Systemadministration</t>
  </si>
  <si>
    <t>C. Neumann</t>
  </si>
  <si>
    <t>Software-Entwicklung</t>
  </si>
  <si>
    <t>In Planung</t>
  </si>
  <si>
    <t>E. Peters</t>
  </si>
  <si>
    <t>Finanzleitung</t>
  </si>
  <si>
    <t>B. Roth</t>
  </si>
  <si>
    <t>Buchhaltung</t>
  </si>
  <si>
    <t>G. Schulz</t>
  </si>
  <si>
    <t>HR-Leitung</t>
  </si>
  <si>
    <t>H. Thielen</t>
  </si>
  <si>
    <t>Ausgeschieden</t>
  </si>
  <si>
    <t>Anleitung</t>
  </si>
  <si>
    <t>Personalplanung · Hinweise zur Nutzung</t>
  </si>
  <si>
    <t>Aufbau</t>
  </si>
  <si>
    <t>Kennzahlen</t>
  </si>
  <si>
    <t>Mitarbeiterzahl, FTE, jährliche Personalkosten und offene Stellen – automatisch berechnet.</t>
  </si>
  <si>
    <t>Kapazität</t>
  </si>
  <si>
    <t>Je Abteilung werden Soll-FTE (Eingabe) und Ist-FTE (aus der Liste) verglichen; Δ und Bedarf zeigen Handlungsbedarf.</t>
  </si>
  <si>
    <t>Kostenverteilung</t>
  </si>
  <si>
    <t>Das Ringdiagramm zeigt den Anteil jeder Abteilung an den gesamten Personalkosten.</t>
  </si>
  <si>
    <t>Mitarbeiterliste</t>
  </si>
  <si>
    <t>Stammdaten je Person/Stelle: Abteilung, Pensum, Gehalt, Ein-/Austritt und Status.</t>
  </si>
  <si>
    <t>Automatik &amp; Nutzung</t>
  </si>
  <si>
    <t>Der FTE-Wert entspricht dem Pensum (100 % = 1,0 FTE) und fließt in die Kapazitätsrechnung ein.</t>
  </si>
  <si>
    <t>Monatsgehalt × 12 × Pensum × Lohnnebenkosten-Faktor. Der Faktor lässt sich oben rechts anpassen.</t>
  </si>
  <si>
    <t>Soll/Ist</t>
  </si>
  <si>
    <t>Ist-FTE und Personalkosten werden je Abteilung automatisch aus der Mitarbeiterliste summiert (ohne Ausgeschiedene).</t>
  </si>
  <si>
    <t>Aktiv (grün), In Planung (gelb) und Ausgeschieden (grau) werden farblich markiert; Ausgeschiedene zählen nicht mit.</t>
  </si>
  <si>
    <t>Eingabefelder</t>
  </si>
  <si>
    <t>Hell hinterlegte Felder (Soll-FTE, Faktor) sowie die Mitarbeiterdaten sind frei anpassbar.</t>
  </si>
  <si>
    <t>Filter</t>
  </si>
  <si>
    <t>Über die Kopfzeile der Liste lässt sich z. B. nach Abteilung oder Status filtern.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</si>
</sst>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&quot; €&quot;"/>
    <numFmt numFmtId="166" formatCode="\+0.0;\-0.0"/>
    <numFmt numFmtId="167" formatCode="0\ %"/>
    <numFmt numFmtId="168" formatCode="dd\.mm\.yyyy"/>
  </numFmts>
  <fonts count="23" x14ac:knownFonts="1">
    <font>
      <sz val="11"/>
      <color theme="1"/>
      <name val="Calibri"/>
      <family val="2"/>
      <charset val="1"/>
    </font>
    <font>
      <b/>
      <sz val="8"/>
      <color rgb="FFD9BEC4"/>
      <name val="Calibri"/>
      <charset val="1"/>
    </font>
    <font>
      <sz val="10"/>
      <color rgb="FFFFFFFF"/>
      <name val="Calibri"/>
      <charset val="1"/>
    </font>
    <font>
      <b/>
      <sz val="15"/>
      <color rgb="FF76303F"/>
      <name val="Calibri"/>
      <charset val="1"/>
    </font>
    <font>
      <b/>
      <sz val="22"/>
      <color rgb="FFFFFFFF"/>
      <name val="Calibri"/>
      <charset val="1"/>
    </font>
    <font>
      <sz val="10"/>
      <color rgb="FFE6D4D8"/>
      <name val="Calibri"/>
      <charset val="1"/>
    </font>
    <font>
      <b/>
      <sz val="9"/>
      <color rgb="FFA37F40"/>
      <name val="Calibri"/>
      <charset val="1"/>
    </font>
    <font>
      <b/>
      <sz val="9"/>
      <color rgb="FF7A7076"/>
      <name val="Calibri"/>
      <charset val="1"/>
    </font>
    <font>
      <b/>
      <sz val="10"/>
      <color rgb="FF3A2F31"/>
      <name val="Calibri"/>
      <charset val="1"/>
    </font>
    <font>
      <b/>
      <sz val="8"/>
      <color rgb="FF7A7076"/>
      <name val="Calibri"/>
      <charset val="1"/>
    </font>
    <font>
      <b/>
      <sz val="20"/>
      <color rgb="FF76303F"/>
      <name val="Calibri"/>
      <charset val="1"/>
    </font>
    <font>
      <b/>
      <sz val="20"/>
      <color rgb="FFA37F40"/>
      <name val="Calibri"/>
      <charset val="1"/>
    </font>
    <font>
      <b/>
      <sz val="9"/>
      <color rgb="FFFFFFFF"/>
      <name val="Calibri"/>
      <charset val="1"/>
    </font>
    <font>
      <sz val="9.5"/>
      <color rgb="FF3A2F31"/>
      <name val="Calibri"/>
      <charset val="1"/>
    </font>
    <font>
      <b/>
      <sz val="9.5"/>
      <color rgb="FF76303F"/>
      <name val="Calibri"/>
      <charset val="1"/>
    </font>
    <font>
      <b/>
      <sz val="9.5"/>
      <color rgb="FF3A2F31"/>
      <name val="Calibri"/>
      <charset val="1"/>
    </font>
    <font>
      <b/>
      <sz val="9"/>
      <color rgb="FF3A2F31"/>
      <name val="Calibri"/>
      <charset val="1"/>
    </font>
    <font>
      <sz val="9"/>
      <color rgb="FF3A2F31"/>
      <name val="Calibri"/>
      <charset val="1"/>
    </font>
    <font>
      <b/>
      <sz val="14"/>
      <color rgb="FF76303F"/>
      <name val="Calibri"/>
      <charset val="1"/>
    </font>
    <font>
      <b/>
      <sz val="20"/>
      <color rgb="FFFFFFFF"/>
      <name val="Calibri"/>
      <charset val="1"/>
    </font>
    <font>
      <b/>
      <sz val="11.5"/>
      <color rgb="FF76303F"/>
      <name val="Calibri"/>
      <charset val="1"/>
    </font>
    <font>
      <b/>
      <sz val="10"/>
      <color rgb="FFA37F40"/>
      <name val="Calibri"/>
      <charset val="1"/>
    </font>
    <font>
      <sz val="10"/>
      <color rgb="FF3A2F31"/>
      <name val="Calibri"/>
      <charset val="1"/>
    </font>
  </fonts>
  <fills count="8">
    <fill>
      <patternFill patternType="none"/>
    </fill>
    <fill>
      <patternFill patternType="gray125"/>
    </fill>
    <fill>
      <patternFill patternType="solid">
        <fgColor rgb="FF76303F"/>
        <bgColor rgb="FF9E4C5A"/>
      </patternFill>
    </fill>
    <fill>
      <patternFill patternType="solid">
        <fgColor rgb="FFC19A5B"/>
        <bgColor rgb="FFB5832E"/>
      </patternFill>
    </fill>
    <fill>
      <patternFill patternType="solid">
        <fgColor rgb="FFFBF1DE"/>
        <bgColor rgb="FFF7F3F1"/>
      </patternFill>
    </fill>
    <fill>
      <patternFill patternType="solid">
        <fgColor rgb="FFF7F3F1"/>
        <bgColor rgb="FFFBF8F7"/>
      </patternFill>
    </fill>
    <fill>
      <patternFill patternType="solid">
        <fgColor rgb="FFFFFFFF"/>
        <bgColor rgb="FFFBF8F7"/>
      </patternFill>
    </fill>
    <fill>
      <patternFill patternType="solid">
        <fgColor rgb="FFFBF8F7"/>
        <bgColor rgb="FFF7F3F1"/>
      </patternFill>
    </fill>
  </fills>
  <borders count="7">
    <border>
      <left/>
      <right/>
      <top/>
      <bottom/>
      <diagonal/>
    </border>
    <border>
      <left/>
      <right/>
      <top/>
      <bottom style="thin">
        <color rgb="FFC19A5B"/>
      </bottom>
      <diagonal/>
    </border>
    <border>
      <left/>
      <right style="thin">
        <color rgb="FFEAE4E2"/>
      </right>
      <top style="medium">
        <color rgb="FFC19A5B"/>
      </top>
      <bottom/>
      <diagonal/>
    </border>
    <border>
      <left/>
      <right/>
      <top style="medium">
        <color rgb="FFC19A5B"/>
      </top>
      <bottom/>
      <diagonal/>
    </border>
    <border>
      <left/>
      <right style="thin">
        <color rgb="FFEAE4E2"/>
      </right>
      <top/>
      <bottom/>
      <diagonal/>
    </border>
    <border>
      <left/>
      <right/>
      <top/>
      <bottom style="medium">
        <color rgb="FFC19A5B"/>
      </bottom>
      <diagonal/>
    </border>
    <border>
      <left/>
      <right/>
      <top/>
      <bottom style="thin">
        <color rgb="FFEAE4E2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3" fillId="6" borderId="6" xfId="0" applyFont="1" applyFill="1" applyBorder="1" applyAlignment="1">
      <alignment horizontal="left" vertical="center" indent="1"/>
    </xf>
    <xf numFmtId="0" fontId="12" fillId="2" borderId="5" xfId="0" applyFont="1" applyFill="1" applyBorder="1" applyAlignment="1">
      <alignment horizontal="left" vertical="center" indent="1"/>
    </xf>
    <xf numFmtId="1" fontId="11" fillId="5" borderId="0" xfId="0" applyNumberFormat="1" applyFont="1" applyFill="1" applyAlignment="1">
      <alignment horizontal="left" vertical="center" indent="1"/>
    </xf>
    <xf numFmtId="165" fontId="10" fillId="5" borderId="4" xfId="0" applyNumberFormat="1" applyFont="1" applyFill="1" applyBorder="1" applyAlignment="1">
      <alignment horizontal="left" vertical="center" indent="1"/>
    </xf>
    <xf numFmtId="164" fontId="10" fillId="5" borderId="4" xfId="0" applyNumberFormat="1" applyFont="1" applyFill="1" applyBorder="1" applyAlignment="1">
      <alignment horizontal="left" vertical="center" indent="1"/>
    </xf>
    <xf numFmtId="1" fontId="10" fillId="5" borderId="4" xfId="0" applyNumberFormat="1" applyFont="1" applyFill="1" applyBorder="1" applyAlignment="1">
      <alignment horizontal="left" vertical="center" indent="1"/>
    </xf>
    <xf numFmtId="0" fontId="9" fillId="5" borderId="3" xfId="0" applyFont="1" applyFill="1" applyBorder="1" applyAlignment="1">
      <alignment horizontal="left" vertical="center" indent="1"/>
    </xf>
    <xf numFmtId="0" fontId="9" fillId="5" borderId="2" xfId="0" applyFont="1" applyFill="1" applyBorder="1" applyAlignment="1">
      <alignment horizontal="left" vertical="center" indent="1"/>
    </xf>
    <xf numFmtId="0" fontId="7" fillId="0" borderId="0" xfId="0" applyFont="1" applyAlignment="1">
      <alignment horizontal="right" vertical="center"/>
    </xf>
    <xf numFmtId="0" fontId="5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right" vertical="center"/>
    </xf>
    <xf numFmtId="0" fontId="0" fillId="2" borderId="0" xfId="0" applyFill="1"/>
    <xf numFmtId="0" fontId="5" fillId="2" borderId="0" xfId="0" applyFont="1" applyFill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2" fontId="8" fillId="4" borderId="1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left" vertical="center" indent="1"/>
    </xf>
    <xf numFmtId="164" fontId="13" fillId="4" borderId="6" xfId="0" applyNumberFormat="1" applyFont="1" applyFill="1" applyBorder="1" applyAlignment="1">
      <alignment horizontal="center" vertical="center"/>
    </xf>
    <xf numFmtId="164" fontId="14" fillId="6" borderId="6" xfId="0" applyNumberFormat="1" applyFont="1" applyFill="1" applyBorder="1" applyAlignment="1">
      <alignment horizontal="center" vertical="center"/>
    </xf>
    <xf numFmtId="166" fontId="15" fillId="6" borderId="6" xfId="0" applyNumberFormat="1" applyFont="1" applyFill="1" applyBorder="1" applyAlignment="1">
      <alignment horizontal="center" vertical="center"/>
    </xf>
    <xf numFmtId="0" fontId="16" fillId="6" borderId="6" xfId="0" applyFont="1" applyFill="1" applyBorder="1" applyAlignment="1">
      <alignment horizontal="center" vertical="center"/>
    </xf>
    <xf numFmtId="165" fontId="17" fillId="0" borderId="0" xfId="0" applyNumberFormat="1" applyFont="1" applyAlignment="1">
      <alignment horizontal="left" vertical="center"/>
    </xf>
    <xf numFmtId="0" fontId="13" fillId="7" borderId="6" xfId="0" applyFont="1" applyFill="1" applyBorder="1" applyAlignment="1">
      <alignment horizontal="left" vertical="center" indent="1"/>
    </xf>
    <xf numFmtId="164" fontId="14" fillId="7" borderId="6" xfId="0" applyNumberFormat="1" applyFont="1" applyFill="1" applyBorder="1" applyAlignment="1">
      <alignment horizontal="center" vertical="center"/>
    </xf>
    <xf numFmtId="166" fontId="15" fillId="7" borderId="6" xfId="0" applyNumberFormat="1" applyFont="1" applyFill="1" applyBorder="1" applyAlignment="1">
      <alignment horizontal="center" vertical="center"/>
    </xf>
    <xf numFmtId="0" fontId="16" fillId="7" borderId="6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left" vertical="center" wrapText="1" indent="1"/>
    </xf>
    <xf numFmtId="0" fontId="7" fillId="6" borderId="6" xfId="0" applyFont="1" applyFill="1" applyBorder="1" applyAlignment="1">
      <alignment horizontal="center" vertical="center"/>
    </xf>
    <xf numFmtId="0" fontId="17" fillId="6" borderId="6" xfId="0" applyFont="1" applyFill="1" applyBorder="1" applyAlignment="1">
      <alignment horizontal="left" vertical="center" indent="1"/>
    </xf>
    <xf numFmtId="167" fontId="17" fillId="6" borderId="6" xfId="0" applyNumberFormat="1" applyFont="1" applyFill="1" applyBorder="1" applyAlignment="1">
      <alignment horizontal="center" vertical="center"/>
    </xf>
    <xf numFmtId="2" fontId="16" fillId="6" borderId="6" xfId="0" applyNumberFormat="1" applyFont="1" applyFill="1" applyBorder="1" applyAlignment="1">
      <alignment horizontal="center" vertical="center"/>
    </xf>
    <xf numFmtId="168" fontId="17" fillId="6" borderId="6" xfId="0" applyNumberFormat="1" applyFont="1" applyFill="1" applyBorder="1" applyAlignment="1">
      <alignment horizontal="center" vertical="center"/>
    </xf>
    <xf numFmtId="0" fontId="0" fillId="6" borderId="6" xfId="0" applyFill="1" applyBorder="1"/>
    <xf numFmtId="165" fontId="17" fillId="6" borderId="6" xfId="0" applyNumberFormat="1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left" vertical="center" indent="1"/>
    </xf>
    <xf numFmtId="167" fontId="17" fillId="7" borderId="6" xfId="0" applyNumberFormat="1" applyFont="1" applyFill="1" applyBorder="1" applyAlignment="1">
      <alignment horizontal="center" vertical="center"/>
    </xf>
    <xf numFmtId="2" fontId="16" fillId="7" borderId="6" xfId="0" applyNumberFormat="1" applyFont="1" applyFill="1" applyBorder="1" applyAlignment="1">
      <alignment horizontal="center" vertical="center"/>
    </xf>
    <xf numFmtId="168" fontId="17" fillId="7" borderId="6" xfId="0" applyNumberFormat="1" applyFont="1" applyFill="1" applyBorder="1" applyAlignment="1">
      <alignment horizontal="center" vertical="center"/>
    </xf>
    <xf numFmtId="0" fontId="0" fillId="7" borderId="6" xfId="0" applyFill="1" applyBorder="1"/>
    <xf numFmtId="165" fontId="17" fillId="7" borderId="6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left" vertical="center" indent="1"/>
    </xf>
    <xf numFmtId="0" fontId="21" fillId="0" borderId="6" xfId="0" applyFont="1" applyBorder="1" applyAlignment="1">
      <alignment horizontal="left" vertical="center" wrapText="1" indent="1"/>
    </xf>
    <xf numFmtId="0" fontId="22" fillId="0" borderId="6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indent="1"/>
    </xf>
    <xf numFmtId="0" fontId="13" fillId="7" borderId="6" xfId="0" applyFont="1" applyFill="1" applyBorder="1" applyAlignment="1">
      <alignment horizontal="left" vertical="center" indent="1"/>
    </xf>
    <xf numFmtId="0" fontId="18" fillId="3" borderId="0" xfId="0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</cellXfs>
  <cellStyles count="1">
    <cellStyle name="Standard" xfId="0" builtinId="0"/>
  </cellStyles>
  <dxfs count="7">
    <dxf>
      <font>
        <b/>
        <sz val="9"/>
        <color rgb="FF7A7076"/>
        <name val="Calibri"/>
        <charset val="1"/>
      </font>
      <fill>
        <patternFill>
          <bgColor rgb="FFECE9EA"/>
        </patternFill>
      </fill>
    </dxf>
    <dxf>
      <font>
        <b/>
        <sz val="9"/>
        <color rgb="FF9A6B1E"/>
        <name val="Calibri"/>
        <charset val="1"/>
      </font>
      <fill>
        <patternFill>
          <bgColor rgb="FFF5E9CF"/>
        </patternFill>
      </fill>
    </dxf>
    <dxf>
      <font>
        <b/>
        <sz val="9"/>
        <color rgb="FF2E7D55"/>
        <name val="Calibri"/>
        <charset val="1"/>
      </font>
      <fill>
        <patternFill>
          <bgColor rgb="FFE2F0E7"/>
        </patternFill>
      </fill>
    </dxf>
    <dxf>
      <font>
        <b/>
        <sz val="9"/>
        <color rgb="FF2E7D55"/>
        <name val="Calibri"/>
        <charset val="1"/>
      </font>
      <fill>
        <patternFill>
          <bgColor rgb="FFE2F0E7"/>
        </patternFill>
      </fill>
    </dxf>
    <dxf>
      <font>
        <b/>
        <sz val="9"/>
        <color rgb="FFB23A2E"/>
        <name val="Calibri"/>
        <charset val="1"/>
      </font>
      <fill>
        <patternFill>
          <bgColor rgb="FFF2DAD6"/>
        </patternFill>
      </fill>
    </dxf>
    <dxf>
      <font>
        <b/>
        <sz val="9"/>
        <color rgb="FF2E7D55"/>
        <name val="Calibri"/>
        <charset val="1"/>
      </font>
    </dxf>
    <dxf>
      <font>
        <b/>
        <sz val="9"/>
        <color rgb="FFB23A2E"/>
        <name val="Calibri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6B1E"/>
      <rgbColor rgb="FF800080"/>
      <rgbColor rgb="FF5E7E7B"/>
      <rgbColor rgb="FFD9BEC4"/>
      <rgbColor rgb="FF7A7076"/>
      <rgbColor rgb="FF8A7A4E"/>
      <rgbColor rgb="FF9E4C5A"/>
      <rgbColor rgb="FFFBF1DE"/>
      <rgbColor rgb="FFE2F0E7"/>
      <rgbColor rgb="FF660066"/>
      <rgbColor rgb="FFA37F4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CE9EA"/>
      <rgbColor rgb="FFEAE4E2"/>
      <rgbColor rgb="FFF5E9CF"/>
      <rgbColor rgb="FFE6D4D8"/>
      <rgbColor rgb="FFF7F3F1"/>
      <rgbColor rgb="FFFBF8F7"/>
      <rgbColor rgb="FFF2DAD6"/>
      <rgbColor rgb="FF4F81BD"/>
      <rgbColor rgb="FF33CCCC"/>
      <rgbColor rgb="FF99CC00"/>
      <rgbColor rgb="FFFFCC00"/>
      <rgbColor rgb="FFB5832E"/>
      <rgbColor rgb="FFFF6600"/>
      <rgbColor rgb="FF726A72"/>
      <rgbColor rgb="FFC19A5B"/>
      <rgbColor rgb="FF003366"/>
      <rgbColor rgb="FF2E7D55"/>
      <rgbColor rgb="FF003300"/>
      <rgbColor rgb="FF333300"/>
      <rgbColor rgb="FFB23A2E"/>
      <rgbColor rgb="FF76303F"/>
      <rgbColor rgb="FF333399"/>
      <rgbColor rgb="FF3A2F3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7F3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autoTitleDeleted val="1"/>
    <c:plotArea>
      <c:layout/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76303F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EEF9-4113-A878-1BE51F087AEC}"/>
              </c:ext>
            </c:extLst>
          </c:dPt>
          <c:dPt>
            <c:idx val="1"/>
            <c:bubble3D val="0"/>
            <c:spPr>
              <a:solidFill>
                <a:srgbClr val="9E4C5A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EEF9-4113-A878-1BE51F087AEC}"/>
              </c:ext>
            </c:extLst>
          </c:dPt>
          <c:dPt>
            <c:idx val="2"/>
            <c:bubble3D val="0"/>
            <c:spPr>
              <a:solidFill>
                <a:srgbClr val="C19A5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EEF9-4113-A878-1BE51F087AEC}"/>
              </c:ext>
            </c:extLst>
          </c:dPt>
          <c:dPt>
            <c:idx val="3"/>
            <c:bubble3D val="0"/>
            <c:spPr>
              <a:solidFill>
                <a:srgbClr val="8A7A4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EEF9-4113-A878-1BE51F087AEC}"/>
              </c:ext>
            </c:extLst>
          </c:dPt>
          <c:dPt>
            <c:idx val="4"/>
            <c:bubble3D val="0"/>
            <c:spPr>
              <a:solidFill>
                <a:srgbClr val="5E7E7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9-EEF9-4113-A878-1BE51F087AEC}"/>
              </c:ext>
            </c:extLst>
          </c:dPt>
          <c:dPt>
            <c:idx val="5"/>
            <c:bubble3D val="0"/>
            <c:spPr>
              <a:solidFill>
                <a:srgbClr val="726A72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B-EEF9-4113-A878-1BE51F087AEC}"/>
              </c:ext>
            </c:extLst>
          </c:dPt>
          <c:dPt>
            <c:idx val="6"/>
            <c:bubble3D val="0"/>
            <c:spPr>
              <a:solidFill>
                <a:srgbClr val="B5832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D-EEF9-4113-A878-1BE51F087AEC}"/>
              </c:ext>
            </c:extLst>
          </c:dPt>
          <c:dLbls>
            <c:dLbl>
              <c:idx val="0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EEF9-4113-A878-1BE51F087AEC}"/>
                </c:ext>
              </c:extLst>
            </c:dLbl>
            <c:dLbl>
              <c:idx val="1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EEF9-4113-A878-1BE51F087AEC}"/>
                </c:ext>
              </c:extLst>
            </c:dLbl>
            <c:dLbl>
              <c:idx val="2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EEF9-4113-A878-1BE51F087AEC}"/>
                </c:ext>
              </c:extLst>
            </c:dLbl>
            <c:dLbl>
              <c:idx val="3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7-EEF9-4113-A878-1BE51F087AEC}"/>
                </c:ext>
              </c:extLst>
            </c:dLbl>
            <c:dLbl>
              <c:idx val="4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9-EEF9-4113-A878-1BE51F087AEC}"/>
                </c:ext>
              </c:extLst>
            </c:dLbl>
            <c:dLbl>
              <c:idx val="5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B-EEF9-4113-A878-1BE51F087AEC}"/>
                </c:ext>
              </c:extLst>
            </c:dLbl>
            <c:dLbl>
              <c:idx val="6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D-EEF9-4113-A878-1BE51F087AE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Personalplanung!$B$13:$B$19</c:f>
              <c:strCache>
                <c:ptCount val="7"/>
                <c:pt idx="0">
                  <c:v>Geschäftsführung</c:v>
                </c:pt>
                <c:pt idx="1">
                  <c:v>Vertrieb</c:v>
                </c:pt>
                <c:pt idx="2">
                  <c:v>Marketing</c:v>
                </c:pt>
                <c:pt idx="3">
                  <c:v>Operations</c:v>
                </c:pt>
                <c:pt idx="4">
                  <c:v>IT</c:v>
                </c:pt>
                <c:pt idx="5">
                  <c:v>Finanzen</c:v>
                </c:pt>
                <c:pt idx="6">
                  <c:v>Personal</c:v>
                </c:pt>
              </c:strCache>
            </c:strRef>
          </c:cat>
          <c:val>
            <c:numRef>
              <c:f>Personalplanung!$P$13:$P$19</c:f>
              <c:numCache>
                <c:formatCode>#,##0" €"</c:formatCode>
                <c:ptCount val="7"/>
                <c:pt idx="0">
                  <c:v>139080</c:v>
                </c:pt>
                <c:pt idx="1">
                  <c:v>204374.39999999999</c:v>
                </c:pt>
                <c:pt idx="2">
                  <c:v>120633.60000000001</c:v>
                </c:pt>
                <c:pt idx="3">
                  <c:v>209352</c:v>
                </c:pt>
                <c:pt idx="4">
                  <c:v>235704</c:v>
                </c:pt>
                <c:pt idx="5">
                  <c:v>123854.39999999999</c:v>
                </c:pt>
                <c:pt idx="6">
                  <c:v>58560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EF9-4113-A878-1BE51F087A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7F3F1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11</xdr:row>
      <xdr:rowOff>0</xdr:rowOff>
    </xdr:from>
    <xdr:to>
      <xdr:col>12</xdr:col>
      <xdr:colOff>857250</xdr:colOff>
      <xdr:row>20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42"/>
  <sheetViews>
    <sheetView showGridLines="0" tabSelected="1" zoomScaleNormal="100" workbookViewId="0">
      <pane xSplit="2" topLeftCell="C1" activePane="topRight" state="frozen"/>
      <selection activeCell="A23" sqref="A23"/>
      <selection pane="topRight" activeCell="R9" sqref="R9"/>
    </sheetView>
  </sheetViews>
  <sheetFormatPr baseColWidth="10" defaultColWidth="8.7109375" defaultRowHeight="15" x14ac:dyDescent="0.25"/>
  <cols>
    <col min="1" max="1" width="2" customWidth="1"/>
    <col min="2" max="2" width="5" customWidth="1"/>
    <col min="3" max="3" width="24" customWidth="1"/>
    <col min="4" max="4" width="16" customWidth="1"/>
    <col min="5" max="5" width="18" customWidth="1"/>
    <col min="6" max="6" width="12" customWidth="1"/>
    <col min="7" max="7" width="11" customWidth="1"/>
    <col min="8" max="8" width="7" customWidth="1"/>
    <col min="9" max="10" width="12" customWidth="1"/>
    <col min="11" max="11" width="13" customWidth="1"/>
    <col min="12" max="12" width="14" customWidth="1"/>
    <col min="13" max="13" width="13" customWidth="1"/>
    <col min="14" max="14" width="2" customWidth="1"/>
    <col min="16" max="16" width="14" customWidth="1"/>
  </cols>
  <sheetData>
    <row r="1" spans="2:16" ht="15" customHeight="1" x14ac:dyDescent="0.25">
      <c r="B1" s="15"/>
      <c r="C1" s="15"/>
      <c r="D1" s="15"/>
      <c r="E1" s="15"/>
      <c r="F1" s="15"/>
      <c r="G1" s="15"/>
      <c r="H1" s="15"/>
      <c r="I1" s="14" t="s">
        <v>0</v>
      </c>
      <c r="J1" s="14"/>
      <c r="K1" s="13" t="s">
        <v>1</v>
      </c>
      <c r="L1" s="13"/>
      <c r="M1" s="13"/>
    </row>
    <row r="2" spans="2:16" ht="24" customHeight="1" x14ac:dyDescent="0.25">
      <c r="B2" s="12" t="s">
        <v>2</v>
      </c>
      <c r="C2" s="11" t="s">
        <v>3</v>
      </c>
      <c r="D2" s="11"/>
      <c r="E2" s="11"/>
      <c r="F2" s="11"/>
      <c r="G2" s="11"/>
      <c r="H2" s="11"/>
      <c r="I2" s="14" t="s">
        <v>4</v>
      </c>
      <c r="J2" s="14"/>
      <c r="K2" s="13" t="s">
        <v>5</v>
      </c>
      <c r="L2" s="13"/>
      <c r="M2" s="13"/>
    </row>
    <row r="3" spans="2:16" ht="18" customHeight="1" x14ac:dyDescent="0.25">
      <c r="B3" s="12"/>
      <c r="C3" s="10" t="s">
        <v>6</v>
      </c>
      <c r="D3" s="10"/>
      <c r="E3" s="10"/>
      <c r="F3" s="10"/>
      <c r="G3" s="10"/>
      <c r="H3" s="10"/>
      <c r="I3" s="14" t="s">
        <v>7</v>
      </c>
      <c r="J3" s="14"/>
      <c r="K3" s="13" t="s">
        <v>8</v>
      </c>
      <c r="L3" s="13"/>
      <c r="M3" s="13"/>
    </row>
    <row r="4" spans="2:16" ht="12.75" customHeight="1" x14ac:dyDescent="0.25">
      <c r="B4" s="15"/>
      <c r="C4" s="15"/>
      <c r="D4" s="15"/>
      <c r="E4" s="15"/>
      <c r="F4" s="15"/>
      <c r="G4" s="15"/>
      <c r="H4" s="15"/>
      <c r="I4" s="14" t="s">
        <v>9</v>
      </c>
      <c r="J4" s="14"/>
      <c r="K4" s="13" t="s">
        <v>10</v>
      </c>
      <c r="L4" s="13"/>
      <c r="M4" s="13"/>
    </row>
    <row r="5" spans="2:16" ht="13.5" customHeight="1" x14ac:dyDescent="0.25"/>
    <row r="6" spans="2:16" ht="15.75" customHeight="1" x14ac:dyDescent="0.25">
      <c r="B6" s="17" t="s">
        <v>11</v>
      </c>
      <c r="I6" s="9" t="s">
        <v>12</v>
      </c>
      <c r="J6" s="9"/>
      <c r="K6" s="9"/>
      <c r="L6" s="9"/>
      <c r="M6" s="18">
        <v>1.22</v>
      </c>
    </row>
    <row r="7" spans="2:16" ht="12.75" customHeight="1" x14ac:dyDescent="0.25">
      <c r="B7" s="8" t="s">
        <v>13</v>
      </c>
      <c r="C7" s="8"/>
      <c r="D7" s="8"/>
      <c r="E7" s="8" t="s">
        <v>14</v>
      </c>
      <c r="F7" s="8"/>
      <c r="G7" s="8"/>
      <c r="H7" s="8" t="s">
        <v>15</v>
      </c>
      <c r="I7" s="8"/>
      <c r="J7" s="8"/>
      <c r="K7" s="7" t="s">
        <v>16</v>
      </c>
      <c r="L7" s="7"/>
      <c r="M7" s="7"/>
    </row>
    <row r="8" spans="2:16" ht="24" customHeight="1" x14ac:dyDescent="0.25">
      <c r="B8" s="6">
        <f>COUNTIF(M23:M42,"Aktiv")+COUNTIF(M23:M42,"In Planung")</f>
        <v>16</v>
      </c>
      <c r="C8" s="6"/>
      <c r="D8" s="6"/>
      <c r="E8" s="5">
        <f>SUM(E13:E19)</f>
        <v>14.500000000000002</v>
      </c>
      <c r="F8" s="5"/>
      <c r="G8" s="5"/>
      <c r="H8" s="4">
        <f>SUM(P13:P19)</f>
        <v>1091558.3999999999</v>
      </c>
      <c r="I8" s="4"/>
      <c r="J8" s="4"/>
      <c r="K8" s="3">
        <f>COUNTIF(M23:M42,"In Planung")</f>
        <v>1</v>
      </c>
      <c r="L8" s="3"/>
      <c r="M8" s="3"/>
    </row>
    <row r="9" spans="2:16" ht="7.5" customHeight="1" x14ac:dyDescent="0.25">
      <c r="B9" s="6"/>
      <c r="C9" s="6"/>
      <c r="D9" s="6"/>
      <c r="E9" s="5"/>
      <c r="F9" s="5"/>
      <c r="G9" s="5"/>
      <c r="H9" s="4"/>
      <c r="I9" s="4"/>
      <c r="J9" s="4"/>
      <c r="K9" s="3"/>
      <c r="L9" s="3"/>
      <c r="M9" s="3"/>
    </row>
    <row r="10" spans="2:16" ht="12" customHeight="1" x14ac:dyDescent="0.25"/>
    <row r="11" spans="2:16" ht="15.75" customHeight="1" x14ac:dyDescent="0.25">
      <c r="B11" s="17" t="s">
        <v>17</v>
      </c>
      <c r="I11" s="17" t="s">
        <v>18</v>
      </c>
    </row>
    <row r="12" spans="2:16" ht="21.75" customHeight="1" x14ac:dyDescent="0.25">
      <c r="B12" s="2" t="s">
        <v>19</v>
      </c>
      <c r="C12" s="2"/>
      <c r="D12" s="19" t="s">
        <v>20</v>
      </c>
      <c r="E12" s="19" t="s">
        <v>21</v>
      </c>
      <c r="F12" s="19" t="s">
        <v>22</v>
      </c>
      <c r="G12" s="19" t="s">
        <v>23</v>
      </c>
    </row>
    <row r="13" spans="2:16" ht="21" customHeight="1" x14ac:dyDescent="0.25">
      <c r="B13" s="1" t="s">
        <v>24</v>
      </c>
      <c r="C13" s="1"/>
      <c r="D13" s="21">
        <v>1</v>
      </c>
      <c r="E13" s="22">
        <f t="shared" ref="E13:E19" si="0">SUMIFS($H$23:$H$42,$D$23:$D$42,B13,$M$23:$M$42,"&lt;&gt;Ausgeschieden")</f>
        <v>1</v>
      </c>
      <c r="F13" s="23">
        <f t="shared" ref="F13:F19" si="1">E13-D13</f>
        <v>0</v>
      </c>
      <c r="G13" s="24" t="str">
        <f t="shared" ref="G13:G19" si="2">IF(F13&lt;0,"Recruiting","OK")</f>
        <v>OK</v>
      </c>
      <c r="P13" s="25">
        <f t="shared" ref="P13:P19" si="3">SUMIFS($L$23:$L$42,$D$23:$D$42,B13,$M$23:$M$42,"&lt;&gt;Ausgeschieden")</f>
        <v>139080</v>
      </c>
    </row>
    <row r="14" spans="2:16" ht="21" customHeight="1" x14ac:dyDescent="0.25">
      <c r="B14" s="50" t="s">
        <v>25</v>
      </c>
      <c r="C14" s="50"/>
      <c r="D14" s="21">
        <v>3.5</v>
      </c>
      <c r="E14" s="27">
        <f t="shared" si="0"/>
        <v>2.6</v>
      </c>
      <c r="F14" s="28">
        <f t="shared" si="1"/>
        <v>-0.89999999999999991</v>
      </c>
      <c r="G14" s="29" t="str">
        <f t="shared" si="2"/>
        <v>Recruiting</v>
      </c>
      <c r="P14" s="25">
        <f t="shared" si="3"/>
        <v>204374.39999999999</v>
      </c>
    </row>
    <row r="15" spans="2:16" ht="21" customHeight="1" x14ac:dyDescent="0.25">
      <c r="B15" s="1" t="s">
        <v>26</v>
      </c>
      <c r="C15" s="1"/>
      <c r="D15" s="21">
        <v>2</v>
      </c>
      <c r="E15" s="22">
        <f t="shared" si="0"/>
        <v>1.8</v>
      </c>
      <c r="F15" s="23">
        <f t="shared" si="1"/>
        <v>-0.19999999999999996</v>
      </c>
      <c r="G15" s="24" t="str">
        <f t="shared" si="2"/>
        <v>Recruiting</v>
      </c>
      <c r="P15" s="25">
        <f t="shared" si="3"/>
        <v>120633.60000000001</v>
      </c>
    </row>
    <row r="16" spans="2:16" ht="21" customHeight="1" x14ac:dyDescent="0.25">
      <c r="B16" s="50" t="s">
        <v>27</v>
      </c>
      <c r="C16" s="50"/>
      <c r="D16" s="21">
        <v>4</v>
      </c>
      <c r="E16" s="27">
        <f t="shared" si="0"/>
        <v>3.5</v>
      </c>
      <c r="F16" s="28">
        <f t="shared" si="1"/>
        <v>-0.5</v>
      </c>
      <c r="G16" s="29" t="str">
        <f t="shared" si="2"/>
        <v>Recruiting</v>
      </c>
      <c r="P16" s="25">
        <f t="shared" si="3"/>
        <v>209352</v>
      </c>
    </row>
    <row r="17" spans="2:16" ht="21" customHeight="1" x14ac:dyDescent="0.25">
      <c r="B17" s="1" t="s">
        <v>28</v>
      </c>
      <c r="C17" s="1"/>
      <c r="D17" s="21">
        <v>3</v>
      </c>
      <c r="E17" s="22">
        <f t="shared" si="0"/>
        <v>3</v>
      </c>
      <c r="F17" s="23">
        <f t="shared" si="1"/>
        <v>0</v>
      </c>
      <c r="G17" s="24" t="str">
        <f t="shared" si="2"/>
        <v>OK</v>
      </c>
      <c r="P17" s="25">
        <f t="shared" si="3"/>
        <v>235704</v>
      </c>
    </row>
    <row r="18" spans="2:16" ht="21" customHeight="1" x14ac:dyDescent="0.25">
      <c r="B18" s="50" t="s">
        <v>29</v>
      </c>
      <c r="C18" s="50"/>
      <c r="D18" s="21">
        <v>2</v>
      </c>
      <c r="E18" s="27">
        <f t="shared" si="0"/>
        <v>1.8</v>
      </c>
      <c r="F18" s="28">
        <f t="shared" si="1"/>
        <v>-0.19999999999999996</v>
      </c>
      <c r="G18" s="29" t="str">
        <f t="shared" si="2"/>
        <v>Recruiting</v>
      </c>
      <c r="P18" s="25">
        <f t="shared" si="3"/>
        <v>123854.39999999999</v>
      </c>
    </row>
    <row r="19" spans="2:16" ht="21" customHeight="1" x14ac:dyDescent="0.25">
      <c r="B19" s="1" t="s">
        <v>30</v>
      </c>
      <c r="C19" s="1"/>
      <c r="D19" s="21">
        <v>1.5</v>
      </c>
      <c r="E19" s="22">
        <f t="shared" si="0"/>
        <v>0.8</v>
      </c>
      <c r="F19" s="23">
        <f t="shared" si="1"/>
        <v>-0.7</v>
      </c>
      <c r="G19" s="24" t="str">
        <f t="shared" si="2"/>
        <v>Recruiting</v>
      </c>
      <c r="P19" s="25">
        <f t="shared" si="3"/>
        <v>58560</v>
      </c>
    </row>
    <row r="20" spans="2:16" ht="12" customHeight="1" x14ac:dyDescent="0.25"/>
    <row r="21" spans="2:16" ht="18" customHeight="1" x14ac:dyDescent="0.25">
      <c r="B21" s="17" t="s">
        <v>31</v>
      </c>
    </row>
    <row r="22" spans="2:16" ht="25.5" customHeight="1" x14ac:dyDescent="0.25">
      <c r="B22" s="30" t="s">
        <v>32</v>
      </c>
      <c r="C22" s="31" t="s">
        <v>33</v>
      </c>
      <c r="D22" s="31" t="s">
        <v>19</v>
      </c>
      <c r="E22" s="31" t="s">
        <v>34</v>
      </c>
      <c r="F22" s="31" t="s">
        <v>35</v>
      </c>
      <c r="G22" s="30" t="s">
        <v>36</v>
      </c>
      <c r="H22" s="30" t="s">
        <v>37</v>
      </c>
      <c r="I22" s="30" t="s">
        <v>38</v>
      </c>
      <c r="J22" s="30" t="s">
        <v>39</v>
      </c>
      <c r="K22" s="30" t="s">
        <v>40</v>
      </c>
      <c r="L22" s="30" t="s">
        <v>41</v>
      </c>
      <c r="M22" s="30" t="s">
        <v>42</v>
      </c>
    </row>
    <row r="23" spans="2:16" ht="19.5" customHeight="1" x14ac:dyDescent="0.25">
      <c r="B23" s="32">
        <v>1</v>
      </c>
      <c r="C23" s="20" t="s">
        <v>43</v>
      </c>
      <c r="D23" s="20" t="s">
        <v>24</v>
      </c>
      <c r="E23" s="20" t="s">
        <v>24</v>
      </c>
      <c r="F23" s="33" t="s">
        <v>44</v>
      </c>
      <c r="G23" s="34">
        <v>1</v>
      </c>
      <c r="H23" s="35">
        <f t="shared" ref="H23:H39" si="4">G23</f>
        <v>1</v>
      </c>
      <c r="I23" s="36">
        <v>43160</v>
      </c>
      <c r="J23" s="37"/>
      <c r="K23" s="38">
        <v>9500</v>
      </c>
      <c r="L23" s="38">
        <f t="shared" ref="L23:L39" si="5">K23*12*G23*$M$6</f>
        <v>139080</v>
      </c>
      <c r="M23" s="24" t="s">
        <v>45</v>
      </c>
    </row>
    <row r="24" spans="2:16" ht="19.5" customHeight="1" x14ac:dyDescent="0.25">
      <c r="B24" s="39">
        <v>2</v>
      </c>
      <c r="C24" s="26" t="s">
        <v>46</v>
      </c>
      <c r="D24" s="26" t="s">
        <v>25</v>
      </c>
      <c r="E24" s="26" t="s">
        <v>47</v>
      </c>
      <c r="F24" s="40" t="s">
        <v>44</v>
      </c>
      <c r="G24" s="41">
        <v>1</v>
      </c>
      <c r="H24" s="42">
        <f t="shared" si="4"/>
        <v>1</v>
      </c>
      <c r="I24" s="43">
        <v>43709</v>
      </c>
      <c r="J24" s="44"/>
      <c r="K24" s="45">
        <v>7000</v>
      </c>
      <c r="L24" s="45">
        <f t="shared" si="5"/>
        <v>102480</v>
      </c>
      <c r="M24" s="29" t="s">
        <v>45</v>
      </c>
    </row>
    <row r="25" spans="2:16" ht="19.5" customHeight="1" x14ac:dyDescent="0.25">
      <c r="B25" s="32">
        <v>3</v>
      </c>
      <c r="C25" s="20" t="s">
        <v>48</v>
      </c>
      <c r="D25" s="20" t="s">
        <v>25</v>
      </c>
      <c r="E25" s="20" t="s">
        <v>49</v>
      </c>
      <c r="F25" s="33" t="s">
        <v>44</v>
      </c>
      <c r="G25" s="34">
        <v>1</v>
      </c>
      <c r="H25" s="35">
        <f t="shared" si="4"/>
        <v>1</v>
      </c>
      <c r="I25" s="36">
        <v>44287</v>
      </c>
      <c r="J25" s="37"/>
      <c r="K25" s="38">
        <v>4800</v>
      </c>
      <c r="L25" s="38">
        <f t="shared" si="5"/>
        <v>70272</v>
      </c>
      <c r="M25" s="24" t="s">
        <v>45</v>
      </c>
    </row>
    <row r="26" spans="2:16" ht="19.5" customHeight="1" x14ac:dyDescent="0.25">
      <c r="B26" s="39">
        <v>4</v>
      </c>
      <c r="C26" s="26" t="s">
        <v>50</v>
      </c>
      <c r="D26" s="26" t="s">
        <v>25</v>
      </c>
      <c r="E26" s="26" t="s">
        <v>51</v>
      </c>
      <c r="F26" s="40" t="s">
        <v>52</v>
      </c>
      <c r="G26" s="41">
        <v>0.6</v>
      </c>
      <c r="H26" s="42">
        <f t="shared" si="4"/>
        <v>0.6</v>
      </c>
      <c r="I26" s="43">
        <v>44743</v>
      </c>
      <c r="J26" s="44"/>
      <c r="K26" s="45">
        <v>3600</v>
      </c>
      <c r="L26" s="45">
        <f t="shared" si="5"/>
        <v>31622.399999999998</v>
      </c>
      <c r="M26" s="29" t="s">
        <v>45</v>
      </c>
    </row>
    <row r="27" spans="2:16" ht="19.5" customHeight="1" x14ac:dyDescent="0.25">
      <c r="B27" s="32">
        <v>5</v>
      </c>
      <c r="C27" s="20" t="s">
        <v>53</v>
      </c>
      <c r="D27" s="20" t="s">
        <v>26</v>
      </c>
      <c r="E27" s="20" t="s">
        <v>54</v>
      </c>
      <c r="F27" s="33" t="s">
        <v>44</v>
      </c>
      <c r="G27" s="34">
        <v>1</v>
      </c>
      <c r="H27" s="35">
        <f t="shared" si="4"/>
        <v>1</v>
      </c>
      <c r="I27" s="36">
        <v>43862</v>
      </c>
      <c r="J27" s="37"/>
      <c r="K27" s="38">
        <v>5200</v>
      </c>
      <c r="L27" s="38">
        <f t="shared" si="5"/>
        <v>76128</v>
      </c>
      <c r="M27" s="24" t="s">
        <v>45</v>
      </c>
    </row>
    <row r="28" spans="2:16" ht="19.5" customHeight="1" x14ac:dyDescent="0.25">
      <c r="B28" s="39">
        <v>6</v>
      </c>
      <c r="C28" s="26" t="s">
        <v>55</v>
      </c>
      <c r="D28" s="26" t="s">
        <v>26</v>
      </c>
      <c r="E28" s="26" t="s">
        <v>56</v>
      </c>
      <c r="F28" s="40" t="s">
        <v>52</v>
      </c>
      <c r="G28" s="41">
        <v>0.8</v>
      </c>
      <c r="H28" s="42">
        <f t="shared" si="4"/>
        <v>0.8</v>
      </c>
      <c r="I28" s="43">
        <v>45047</v>
      </c>
      <c r="J28" s="44"/>
      <c r="K28" s="45">
        <v>3800</v>
      </c>
      <c r="L28" s="45">
        <f t="shared" si="5"/>
        <v>44505.599999999999</v>
      </c>
      <c r="M28" s="29" t="s">
        <v>45</v>
      </c>
    </row>
    <row r="29" spans="2:16" ht="19.5" customHeight="1" x14ac:dyDescent="0.25">
      <c r="B29" s="32">
        <v>7</v>
      </c>
      <c r="C29" s="20" t="s">
        <v>57</v>
      </c>
      <c r="D29" s="20" t="s">
        <v>27</v>
      </c>
      <c r="E29" s="20" t="s">
        <v>58</v>
      </c>
      <c r="F29" s="33" t="s">
        <v>44</v>
      </c>
      <c r="G29" s="34">
        <v>1</v>
      </c>
      <c r="H29" s="35">
        <f t="shared" si="4"/>
        <v>1</v>
      </c>
      <c r="I29" s="36">
        <v>43466</v>
      </c>
      <c r="J29" s="37"/>
      <c r="K29" s="38">
        <v>6000</v>
      </c>
      <c r="L29" s="38">
        <f t="shared" si="5"/>
        <v>87840</v>
      </c>
      <c r="M29" s="24" t="s">
        <v>45</v>
      </c>
    </row>
    <row r="30" spans="2:16" ht="19.5" customHeight="1" x14ac:dyDescent="0.25">
      <c r="B30" s="39">
        <v>8</v>
      </c>
      <c r="C30" s="26" t="s">
        <v>59</v>
      </c>
      <c r="D30" s="26" t="s">
        <v>27</v>
      </c>
      <c r="E30" s="26" t="s">
        <v>60</v>
      </c>
      <c r="F30" s="40" t="s">
        <v>44</v>
      </c>
      <c r="G30" s="41">
        <v>1</v>
      </c>
      <c r="H30" s="42">
        <f t="shared" si="4"/>
        <v>1</v>
      </c>
      <c r="I30" s="43">
        <v>44470</v>
      </c>
      <c r="J30" s="44"/>
      <c r="K30" s="45">
        <v>3400</v>
      </c>
      <c r="L30" s="45">
        <f t="shared" si="5"/>
        <v>49776</v>
      </c>
      <c r="M30" s="29" t="s">
        <v>45</v>
      </c>
    </row>
    <row r="31" spans="2:16" ht="19.5" customHeight="1" x14ac:dyDescent="0.25">
      <c r="B31" s="32">
        <v>9</v>
      </c>
      <c r="C31" s="20" t="s">
        <v>61</v>
      </c>
      <c r="D31" s="20" t="s">
        <v>27</v>
      </c>
      <c r="E31" s="20" t="s">
        <v>60</v>
      </c>
      <c r="F31" s="33" t="s">
        <v>52</v>
      </c>
      <c r="G31" s="34">
        <v>0.5</v>
      </c>
      <c r="H31" s="35">
        <f t="shared" si="4"/>
        <v>0.5</v>
      </c>
      <c r="I31" s="36">
        <v>44621</v>
      </c>
      <c r="J31" s="37"/>
      <c r="K31" s="38">
        <v>3400</v>
      </c>
      <c r="L31" s="38">
        <f t="shared" si="5"/>
        <v>24888</v>
      </c>
      <c r="M31" s="24" t="s">
        <v>45</v>
      </c>
    </row>
    <row r="32" spans="2:16" ht="19.5" customHeight="1" x14ac:dyDescent="0.25">
      <c r="B32" s="39">
        <v>10</v>
      </c>
      <c r="C32" s="26" t="s">
        <v>62</v>
      </c>
      <c r="D32" s="26" t="s">
        <v>27</v>
      </c>
      <c r="E32" s="26" t="s">
        <v>63</v>
      </c>
      <c r="F32" s="40" t="s">
        <v>44</v>
      </c>
      <c r="G32" s="41">
        <v>1</v>
      </c>
      <c r="H32" s="42">
        <f t="shared" si="4"/>
        <v>1</v>
      </c>
      <c r="I32" s="43">
        <v>43983</v>
      </c>
      <c r="J32" s="44"/>
      <c r="K32" s="45">
        <v>3200</v>
      </c>
      <c r="L32" s="45">
        <f t="shared" si="5"/>
        <v>46848</v>
      </c>
      <c r="M32" s="29" t="s">
        <v>45</v>
      </c>
    </row>
    <row r="33" spans="2:13" ht="19.5" customHeight="1" x14ac:dyDescent="0.25">
      <c r="B33" s="32">
        <v>11</v>
      </c>
      <c r="C33" s="20" t="s">
        <v>64</v>
      </c>
      <c r="D33" s="20" t="s">
        <v>28</v>
      </c>
      <c r="E33" s="20" t="s">
        <v>65</v>
      </c>
      <c r="F33" s="33" t="s">
        <v>44</v>
      </c>
      <c r="G33" s="34">
        <v>1</v>
      </c>
      <c r="H33" s="35">
        <f t="shared" si="4"/>
        <v>1</v>
      </c>
      <c r="I33" s="36">
        <v>43770</v>
      </c>
      <c r="J33" s="37"/>
      <c r="K33" s="38">
        <v>6500</v>
      </c>
      <c r="L33" s="38">
        <f t="shared" si="5"/>
        <v>95160</v>
      </c>
      <c r="M33" s="24" t="s">
        <v>45</v>
      </c>
    </row>
    <row r="34" spans="2:13" ht="19.5" customHeight="1" x14ac:dyDescent="0.25">
      <c r="B34" s="39">
        <v>12</v>
      </c>
      <c r="C34" s="26" t="s">
        <v>66</v>
      </c>
      <c r="D34" s="26" t="s">
        <v>28</v>
      </c>
      <c r="E34" s="26" t="s">
        <v>67</v>
      </c>
      <c r="F34" s="40" t="s">
        <v>44</v>
      </c>
      <c r="G34" s="41">
        <v>1</v>
      </c>
      <c r="H34" s="42">
        <f t="shared" si="4"/>
        <v>1</v>
      </c>
      <c r="I34" s="43">
        <v>44409</v>
      </c>
      <c r="J34" s="44"/>
      <c r="K34" s="45">
        <v>4600</v>
      </c>
      <c r="L34" s="45">
        <f t="shared" si="5"/>
        <v>67344</v>
      </c>
      <c r="M34" s="29" t="s">
        <v>45</v>
      </c>
    </row>
    <row r="35" spans="2:13" ht="19.5" customHeight="1" x14ac:dyDescent="0.25">
      <c r="B35" s="32">
        <v>13</v>
      </c>
      <c r="C35" s="20" t="s">
        <v>68</v>
      </c>
      <c r="D35" s="20" t="s">
        <v>28</v>
      </c>
      <c r="E35" s="20" t="s">
        <v>69</v>
      </c>
      <c r="F35" s="33" t="s">
        <v>44</v>
      </c>
      <c r="G35" s="34">
        <v>1</v>
      </c>
      <c r="H35" s="35">
        <f t="shared" si="4"/>
        <v>1</v>
      </c>
      <c r="I35" s="36">
        <v>46082</v>
      </c>
      <c r="J35" s="37"/>
      <c r="K35" s="38">
        <v>5000</v>
      </c>
      <c r="L35" s="38">
        <f t="shared" si="5"/>
        <v>73200</v>
      </c>
      <c r="M35" s="24" t="s">
        <v>70</v>
      </c>
    </row>
    <row r="36" spans="2:13" ht="19.5" customHeight="1" x14ac:dyDescent="0.25">
      <c r="B36" s="39">
        <v>14</v>
      </c>
      <c r="C36" s="26" t="s">
        <v>71</v>
      </c>
      <c r="D36" s="26" t="s">
        <v>29</v>
      </c>
      <c r="E36" s="26" t="s">
        <v>72</v>
      </c>
      <c r="F36" s="40" t="s">
        <v>44</v>
      </c>
      <c r="G36" s="41">
        <v>1</v>
      </c>
      <c r="H36" s="42">
        <f t="shared" si="4"/>
        <v>1</v>
      </c>
      <c r="I36" s="43">
        <v>43344</v>
      </c>
      <c r="J36" s="44"/>
      <c r="K36" s="45">
        <v>5500</v>
      </c>
      <c r="L36" s="45">
        <f t="shared" si="5"/>
        <v>80520</v>
      </c>
      <c r="M36" s="29" t="s">
        <v>45</v>
      </c>
    </row>
    <row r="37" spans="2:13" ht="19.5" customHeight="1" x14ac:dyDescent="0.25">
      <c r="B37" s="32">
        <v>15</v>
      </c>
      <c r="C37" s="20" t="s">
        <v>73</v>
      </c>
      <c r="D37" s="20" t="s">
        <v>29</v>
      </c>
      <c r="E37" s="20" t="s">
        <v>74</v>
      </c>
      <c r="F37" s="33" t="s">
        <v>52</v>
      </c>
      <c r="G37" s="34">
        <v>0.8</v>
      </c>
      <c r="H37" s="35">
        <f t="shared" si="4"/>
        <v>0.8</v>
      </c>
      <c r="I37" s="36">
        <v>44562</v>
      </c>
      <c r="J37" s="37"/>
      <c r="K37" s="38">
        <v>3700</v>
      </c>
      <c r="L37" s="38">
        <f t="shared" si="5"/>
        <v>43334.400000000001</v>
      </c>
      <c r="M37" s="24" t="s">
        <v>45</v>
      </c>
    </row>
    <row r="38" spans="2:13" ht="19.5" customHeight="1" x14ac:dyDescent="0.25">
      <c r="B38" s="39">
        <v>16</v>
      </c>
      <c r="C38" s="26" t="s">
        <v>75</v>
      </c>
      <c r="D38" s="26" t="s">
        <v>30</v>
      </c>
      <c r="E38" s="26" t="s">
        <v>76</v>
      </c>
      <c r="F38" s="40" t="s">
        <v>52</v>
      </c>
      <c r="G38" s="41">
        <v>0.8</v>
      </c>
      <c r="H38" s="42">
        <f t="shared" si="4"/>
        <v>0.8</v>
      </c>
      <c r="I38" s="43">
        <v>44105</v>
      </c>
      <c r="J38" s="44"/>
      <c r="K38" s="45">
        <v>5000</v>
      </c>
      <c r="L38" s="45">
        <f t="shared" si="5"/>
        <v>58560</v>
      </c>
      <c r="M38" s="29" t="s">
        <v>45</v>
      </c>
    </row>
    <row r="39" spans="2:13" ht="19.5" customHeight="1" x14ac:dyDescent="0.25">
      <c r="B39" s="32">
        <v>17</v>
      </c>
      <c r="C39" s="20" t="s">
        <v>77</v>
      </c>
      <c r="D39" s="20" t="s">
        <v>25</v>
      </c>
      <c r="E39" s="20" t="s">
        <v>51</v>
      </c>
      <c r="F39" s="33" t="s">
        <v>44</v>
      </c>
      <c r="G39" s="34">
        <v>1</v>
      </c>
      <c r="H39" s="35">
        <f t="shared" si="4"/>
        <v>1</v>
      </c>
      <c r="I39" s="36">
        <v>42856</v>
      </c>
      <c r="J39" s="36">
        <v>46112</v>
      </c>
      <c r="K39" s="38">
        <v>3600</v>
      </c>
      <c r="L39" s="38">
        <f t="shared" si="5"/>
        <v>52704</v>
      </c>
      <c r="M39" s="24" t="s">
        <v>78</v>
      </c>
    </row>
    <row r="40" spans="2:13" ht="19.5" customHeight="1" x14ac:dyDescent="0.25">
      <c r="B40" s="39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</row>
    <row r="41" spans="2:13" ht="19.5" customHeight="1" x14ac:dyDescent="0.25">
      <c r="B41" s="32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</row>
    <row r="42" spans="2:13" ht="19.5" customHeight="1" x14ac:dyDescent="0.25">
      <c r="B42" s="39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</row>
  </sheetData>
  <autoFilter ref="B22:M42" xr:uid="{00000000-0009-0000-0000-000000000000}"/>
  <mergeCells count="28">
    <mergeCell ref="B18:C18"/>
    <mergeCell ref="B19:C19"/>
    <mergeCell ref="B13:C13"/>
    <mergeCell ref="B14:C14"/>
    <mergeCell ref="B15:C15"/>
    <mergeCell ref="B16:C16"/>
    <mergeCell ref="B17:C17"/>
    <mergeCell ref="B8:D9"/>
    <mergeCell ref="E8:G9"/>
    <mergeCell ref="H8:J9"/>
    <mergeCell ref="K8:M9"/>
    <mergeCell ref="B12:C12"/>
    <mergeCell ref="I4:J4"/>
    <mergeCell ref="K4:M4"/>
    <mergeCell ref="I6:L6"/>
    <mergeCell ref="B7:D7"/>
    <mergeCell ref="E7:G7"/>
    <mergeCell ref="H7:J7"/>
    <mergeCell ref="K7:M7"/>
    <mergeCell ref="I1:J1"/>
    <mergeCell ref="K1:M1"/>
    <mergeCell ref="B2:B3"/>
    <mergeCell ref="C2:H2"/>
    <mergeCell ref="I2:J2"/>
    <mergeCell ref="K2:M2"/>
    <mergeCell ref="C3:H3"/>
    <mergeCell ref="I3:J3"/>
    <mergeCell ref="K3:M3"/>
  </mergeCells>
  <conditionalFormatting sqref="F13:F19">
    <cfRule type="cellIs" dxfId="6" priority="8" operator="lessThan">
      <formula>0</formula>
    </cfRule>
    <cfRule type="cellIs" dxfId="5" priority="9" operator="greaterThanOrEqual">
      <formula>0</formula>
    </cfRule>
  </conditionalFormatting>
  <conditionalFormatting sqref="G13:G19">
    <cfRule type="cellIs" dxfId="4" priority="6" operator="equal">
      <formula>"Recruiting"</formula>
    </cfRule>
    <cfRule type="cellIs" dxfId="3" priority="7" operator="equal">
      <formula>"OK"</formula>
    </cfRule>
  </conditionalFormatting>
  <conditionalFormatting sqref="G23:G42">
    <cfRule type="dataBar" priority="5">
      <dataBar>
        <cfvo type="num" val="0"/>
        <cfvo type="num" val="1"/>
        <color rgb="FFE0CBA0"/>
      </dataBar>
      <extLst>
        <ext xmlns:x14="http://schemas.microsoft.com/office/spreadsheetml/2009/9/main" uri="{B025F937-C7B1-47D3-B67F-A62EFF666E3E}">
          <x14:id>{89226D88-13C2-40D5-9944-CF17745EBF23}</x14:id>
        </ext>
      </extLst>
    </cfRule>
  </conditionalFormatting>
  <conditionalFormatting sqref="M23:M42">
    <cfRule type="cellIs" dxfId="2" priority="2" operator="equal">
      <formula>"Aktiv"</formula>
    </cfRule>
    <cfRule type="cellIs" dxfId="1" priority="3" operator="equal">
      <formula>"In Planung"</formula>
    </cfRule>
    <cfRule type="cellIs" dxfId="0" priority="4" operator="equal">
      <formula>"Ausgeschieden"</formula>
    </cfRule>
  </conditionalFormatting>
  <dataValidations count="3">
    <dataValidation type="list" allowBlank="1" sqref="D23:D42" xr:uid="{00000000-0002-0000-0000-000000000000}">
      <formula1>"Geschäftsführung,Vertrieb,Marketing,Operations,IT,Finanzen,Personal"</formula1>
      <formula2>0</formula2>
    </dataValidation>
    <dataValidation type="list" allowBlank="1" sqref="F23:F42" xr:uid="{00000000-0002-0000-0000-000001000000}">
      <formula1>"Vollzeit,Teilzeit"</formula1>
      <formula2>0</formula2>
    </dataValidation>
    <dataValidation type="list" allowBlank="1" sqref="M23:M42" xr:uid="{00000000-0002-0000-0000-000002000000}">
      <formula1>"Aktiv,In Planung,Ausgeschieden"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9226D88-13C2-40D5-9944-CF17745EBF23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E0CBA0"/>
            </x14:dataBar>
          </x14:cfRule>
          <xm:sqref>G23:G42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19A5B"/>
    <pageSetUpPr fitToPage="1"/>
  </sheetPr>
  <dimension ref="B1:C18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16" customWidth="1"/>
    <col min="3" max="3" width="66" customWidth="1"/>
  </cols>
  <sheetData>
    <row r="1" spans="2:3" x14ac:dyDescent="0.25">
      <c r="B1" s="15"/>
      <c r="C1" s="15"/>
    </row>
    <row r="2" spans="2:3" ht="21.75" customHeight="1" x14ac:dyDescent="0.25">
      <c r="B2" s="51" t="s">
        <v>2</v>
      </c>
      <c r="C2" s="46" t="s">
        <v>79</v>
      </c>
    </row>
    <row r="3" spans="2:3" ht="15.75" customHeight="1" x14ac:dyDescent="0.25">
      <c r="B3" s="51"/>
      <c r="C3" s="16" t="s">
        <v>80</v>
      </c>
    </row>
    <row r="4" spans="2:3" x14ac:dyDescent="0.25">
      <c r="B4" s="15"/>
      <c r="C4" s="15"/>
    </row>
    <row r="5" spans="2:3" ht="7.5" customHeight="1" x14ac:dyDescent="0.25"/>
    <row r="6" spans="2:3" x14ac:dyDescent="0.25">
      <c r="B6" s="52" t="s">
        <v>81</v>
      </c>
      <c r="C6" s="52"/>
    </row>
    <row r="7" spans="2:3" ht="30" customHeight="1" x14ac:dyDescent="0.25">
      <c r="B7" s="47" t="s">
        <v>82</v>
      </c>
      <c r="C7" s="48" t="s">
        <v>83</v>
      </c>
    </row>
    <row r="8" spans="2:3" ht="30" customHeight="1" x14ac:dyDescent="0.25">
      <c r="B8" s="47" t="s">
        <v>84</v>
      </c>
      <c r="C8" s="48" t="s">
        <v>85</v>
      </c>
    </row>
    <row r="9" spans="2:3" ht="30" customHeight="1" x14ac:dyDescent="0.25">
      <c r="B9" s="47" t="s">
        <v>86</v>
      </c>
      <c r="C9" s="48" t="s">
        <v>87</v>
      </c>
    </row>
    <row r="10" spans="2:3" ht="30" customHeight="1" x14ac:dyDescent="0.25">
      <c r="B10" s="47" t="s">
        <v>88</v>
      </c>
      <c r="C10" s="48" t="s">
        <v>89</v>
      </c>
    </row>
    <row r="12" spans="2:3" x14ac:dyDescent="0.25">
      <c r="B12" s="52" t="s">
        <v>90</v>
      </c>
      <c r="C12" s="52"/>
    </row>
    <row r="13" spans="2:3" ht="30" customHeight="1" x14ac:dyDescent="0.25">
      <c r="B13" s="49" t="s">
        <v>37</v>
      </c>
      <c r="C13" s="48" t="s">
        <v>91</v>
      </c>
    </row>
    <row r="14" spans="2:3" ht="30" customHeight="1" x14ac:dyDescent="0.25">
      <c r="B14" s="49" t="s">
        <v>41</v>
      </c>
      <c r="C14" s="48" t="s">
        <v>92</v>
      </c>
    </row>
    <row r="15" spans="2:3" ht="30" customHeight="1" x14ac:dyDescent="0.25">
      <c r="B15" s="49" t="s">
        <v>93</v>
      </c>
      <c r="C15" s="48" t="s">
        <v>94</v>
      </c>
    </row>
    <row r="16" spans="2:3" ht="30" customHeight="1" x14ac:dyDescent="0.25">
      <c r="B16" s="49" t="s">
        <v>42</v>
      </c>
      <c r="C16" s="48" t="s">
        <v>95</v>
      </c>
    </row>
    <row r="17" spans="2:3" ht="30" customHeight="1" x14ac:dyDescent="0.25">
      <c r="B17" s="49" t="s">
        <v>96</v>
      </c>
      <c r="C17" s="48" t="s">
        <v>97</v>
      </c>
    </row>
    <row r="18" spans="2:3" ht="30" customHeight="1" x14ac:dyDescent="0.25">
      <c r="B18" s="49" t="s">
        <v>98</v>
      </c>
      <c r="C18" s="48" t="s">
        <v>99</v>
      </c>
    </row>
  </sheetData>
  <mergeCells count="3">
    <mergeCell ref="B2:B3"/>
    <mergeCell ref="B6:C6"/>
    <mergeCell ref="B12:C12"/>
  </mergeCells>
  <pageMargins left="0.75" right="0.75" top="1" bottom="1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Personalplanung</vt:lpstr>
      <vt:lpstr>Anleitung</vt:lpstr>
      <vt:lpstr>Personalplanung!Druckbereich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2026-10-14T07:42:03Z</dcterms:created>
  <dcterms:modified xsi:type="dcterms:W3CDTF">2026-10-14T10:35:58Z</dcterms:modified>
  <dc:language>en-US</dc:language>
</cp:coreProperties>
</file>