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ahresplan" sheetId="1" state="visible" r:id="rId3"/>
    <sheet name="Monatsbuch" sheetId="2" state="visible" r:id="rId4"/>
    <sheet name="Sparziel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<sst xmlns="http://schemas.openxmlformats.org/spreadsheetml/2006/main" count="272" uniqueCount="162">
  <si>
    <t xml:space="preserve">HAUSHALTSPLAN  ·  JAHRESÜBERSICHT  2026</t>
  </si>
  <si>
    <t xml:space="preserve">   Plan- und Ist-Werte je Monat  ·  Gelbe Felder = Eingabe  ·  Grüne Felder = automatisch berechnet</t>
  </si>
  <si>
    <t xml:space="preserve">Kategorie / Position</t>
  </si>
  <si>
    <t xml:space="preserve">Art</t>
  </si>
  <si>
    <t xml:space="preserve">Jan</t>
  </si>
  <si>
    <t xml:space="preserve">Feb</t>
  </si>
  <si>
    <t xml:space="preserve">Mär</t>
  </si>
  <si>
    <t xml:space="preserve">Apr</t>
  </si>
  <si>
    <t xml:space="preserve">Mai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</si>
  <si>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</si>
  <si>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</si>
  <si>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</si>
  <si>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</si>
  <si>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</si>
  <si>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</si>
  <si>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Dez</t>
  </si>
  <si>
    <t xml:space="preserve">Jahres-Ø
(€/Mon.)</t>
  </si>
  <si>
    <t xml:space="preserve">Jahres-
Summe (€)</t>
  </si>
  <si>
    <t xml:space="preserve">  EINNAHMEN</t>
  </si>
  <si>
    <t xml:space="preserve">Netto-Gehalt / Lohn</t>
  </si>
  <si>
    <t xml:space="preserve">E</t>
  </si>
  <si>
    <t xml:space="preserve">Kindergeld</t>
  </si>
  <si>
    <t xml:space="preserve">Nebeneinkommen</t>
  </si>
  <si>
    <t xml:space="preserve">Sonstige Einnahmen</t>
  </si>
  <si>
    <t xml:space="preserve">GESAMT EINNAHMEN</t>
  </si>
  <si>
    <t xml:space="preserve">  FIXKOSTEN</t>
  </si>
  <si>
    <t xml:space="preserve">Kaltmiete</t>
  </si>
  <si>
    <t xml:space="preserve">F</t>
  </si>
  <si>
    <t xml:space="preserve">Strom</t>
  </si>
  <si>
    <t xml:space="preserve">Gas / Heizung</t>
  </si>
  <si>
    <t xml:space="preserve">GEZ (Rundfunkbeitrag)</t>
  </si>
  <si>
    <t xml:space="preserve">Kfz-Versicherung</t>
  </si>
  <si>
    <t xml:space="preserve">Haftpflicht / Hausrat</t>
  </si>
  <si>
    <t xml:space="preserve">Internet / Telefon</t>
  </si>
  <si>
    <t xml:space="preserve">Streaming-Dienste</t>
  </si>
  <si>
    <t xml:space="preserve">Krankenkasse (Zusatz)</t>
  </si>
  <si>
    <t xml:space="preserve">Ratenkredite / Darlehen</t>
  </si>
  <si>
    <t xml:space="preserve">GESAMT FIXKOSTEN</t>
  </si>
  <si>
    <t xml:space="preserve">  VARIABLE KOSTEN</t>
  </si>
  <si>
    <t xml:space="preserve">Lebensmittel &amp; Drogerie</t>
  </si>
  <si>
    <t xml:space="preserve">V</t>
  </si>
  <si>
    <t xml:space="preserve">Mobilität / Tanken</t>
  </si>
  <si>
    <t xml:space="preserve">Öffentliche Verkehrsm.</t>
  </si>
  <si>
    <t xml:space="preserve">Kleidung &amp; Schuhe</t>
  </si>
  <si>
    <t xml:space="preserve">Gesundheit / Apotheke</t>
  </si>
  <si>
    <t xml:space="preserve">Freizeit &amp; Hobbys</t>
  </si>
  <si>
    <t xml:space="preserve">Restaurant / Café</t>
  </si>
  <si>
    <t xml:space="preserve">Urlaub / Reisen</t>
  </si>
  <si>
    <t xml:space="preserve">Haushalt / Reparaturen</t>
  </si>
  <si>
    <t xml:space="preserve">Sonstige Ausgaben</t>
  </si>
  <si>
    <t xml:space="preserve">GESAMT VARIABLE KOSTEN</t>
  </si>
  <si>
    <t xml:space="preserve">  SPAREN &amp; RÜCKLAGEN</t>
  </si>
  <si>
    <t xml:space="preserve">Notgroschen-Aufbau</t>
  </si>
  <si>
    <t xml:space="preserve">S</t>
  </si>
  <si>
    <t xml:space="preserve">ETF-Sparplan</t>
  </si>
  <si>
    <t xml:space="preserve">Urlaubskasse</t>
  </si>
  <si>
    <t xml:space="preserve">Rücklage Jahresausgaben</t>
  </si>
  <si>
    <t xml:space="preserve">GESAMT SPAREN &amp; RÜCKLAGEN</t>
  </si>
  <si>
    <t xml:space="preserve">EINNAHMEN GESAMT</t>
  </si>
  <si>
    <t xml:space="preserve">./. AUSGABEN GESAMT</t>
  </si>
  <si>
    <t xml:space="preserve">./. SPAREN GESAMT</t>
  </si>
  <si>
    <t xml:space="preserve">FREIES BUDGET / MONAT</t>
  </si>
  <si>
    <t xml:space="preserve">  50–30–20-REGELCHECK (Durchschnitt Jahresplan)</t>
  </si>
  <si>
    <t xml:space="preserve">50 % Grundbedarf (Fixkosten)</t>
  </si>
  <si>
    <t xml:space="preserve">30 % Wünsche (Variable Kosten)</t>
  </si>
  <si>
    <t xml:space="preserve">20 % Sparen &amp; Tilgen</t>
  </si>
  <si>
    <t xml:space="preserve">HAUSHALTSPLAN 2026  ·  MONATSBUCH – BUCHUNGSJOURNAL</t>
  </si>
  <si>
    <t xml:space="preserve">Datum</t>
  </si>
  <si>
    <t xml:space="preserve">Beschreibung / Buchungstext</t>
  </si>
  <si>
    <t xml:space="preserve">Kategorie</t>
  </si>
  <si>
    <t xml:space="preserve">Unterkategorie</t>
  </si>
  <si>
    <t xml:space="preserve">Betrag (€)</t>
  </si>
  <si>
    <t xml:space="preserve">Kumuliert (€)</t>
  </si>
  <si>
    <t xml:space="preserve">01.10.2026</t>
  </si>
  <si>
    <t xml:space="preserve">Gehaltseingang netto</t>
  </si>
  <si>
    <t xml:space="preserve">Einnahmen</t>
  </si>
  <si>
    <t xml:space="preserve">Lohn / Gehalt</t>
  </si>
  <si>
    <t xml:space="preserve">Kaltmiete Oktober</t>
  </si>
  <si>
    <t xml:space="preserve">Fixkosten</t>
  </si>
  <si>
    <t xml:space="preserve">Wohnen</t>
  </si>
  <si>
    <t xml:space="preserve">A</t>
  </si>
  <si>
    <t xml:space="preserve">Stromabschlag Oktober</t>
  </si>
  <si>
    <t xml:space="preserve">Energie</t>
  </si>
  <si>
    <t xml:space="preserve">Gasabschlag Oktober</t>
  </si>
  <si>
    <t xml:space="preserve">02.10.2026</t>
  </si>
  <si>
    <t xml:space="preserve">Supermarkt Wocheneinkauf</t>
  </si>
  <si>
    <t xml:space="preserve">Variable Kosten</t>
  </si>
  <si>
    <t xml:space="preserve">Lebensmittel</t>
  </si>
  <si>
    <t xml:space="preserve">Tankstelle</t>
  </si>
  <si>
    <t xml:space="preserve">Mobilität</t>
  </si>
  <si>
    <t xml:space="preserve">03.10.2026</t>
  </si>
  <si>
    <t xml:space="preserve">Kindergeld Oktober</t>
  </si>
  <si>
    <t xml:space="preserve">05.10.2026</t>
  </si>
  <si>
    <t xml:space="preserve">Internet &amp; Mobilfunk</t>
  </si>
  <si>
    <t xml:space="preserve">Kommunikation</t>
  </si>
  <si>
    <t xml:space="preserve">Freizeit</t>
  </si>
  <si>
    <t xml:space="preserve">06.10.2026</t>
  </si>
  <si>
    <t xml:space="preserve">Supermarkt</t>
  </si>
  <si>
    <t xml:space="preserve">07.10.2026</t>
  </si>
  <si>
    <t xml:space="preserve">Arztrezept Apotheke</t>
  </si>
  <si>
    <t xml:space="preserve">Gesundheit</t>
  </si>
  <si>
    <t xml:space="preserve">08.10.2026</t>
  </si>
  <si>
    <t xml:space="preserve">Sparplan ETF-Überweisung</t>
  </si>
  <si>
    <t xml:space="preserve">Sparen</t>
  </si>
  <si>
    <t xml:space="preserve">Notgroschen Rücklage</t>
  </si>
  <si>
    <t xml:space="preserve">Notgroschen</t>
  </si>
  <si>
    <t xml:space="preserve">10.10.2026</t>
  </si>
  <si>
    <t xml:space="preserve">12.10.2026</t>
  </si>
  <si>
    <t xml:space="preserve">Restaurant mit Familie</t>
  </si>
  <si>
    <t xml:space="preserve">Essen gehen</t>
  </si>
  <si>
    <t xml:space="preserve">13.10.2026</t>
  </si>
  <si>
    <t xml:space="preserve">Ratenkreditrate</t>
  </si>
  <si>
    <t xml:space="preserve">Kredit</t>
  </si>
  <si>
    <t xml:space="preserve">14.10.2026</t>
  </si>
  <si>
    <t xml:space="preserve">Drogerie</t>
  </si>
  <si>
    <t xml:space="preserve">15.10.2026</t>
  </si>
  <si>
    <t xml:space="preserve">Nebeneinkommen Online</t>
  </si>
  <si>
    <t xml:space="preserve">16.10.2026</t>
  </si>
  <si>
    <t xml:space="preserve">Sportverein Monatsbeitrag</t>
  </si>
  <si>
    <t xml:space="preserve">17.10.2026</t>
  </si>
  <si>
    <t xml:space="preserve">18.10.2026</t>
  </si>
  <si>
    <t xml:space="preserve">Haftpflichtversicherung Jahresbeitr</t>
  </si>
  <si>
    <t xml:space="preserve">Versicherungen</t>
  </si>
  <si>
    <t xml:space="preserve">19.10.2026</t>
  </si>
  <si>
    <t xml:space="preserve">GEZ Rundfunkbeitrag</t>
  </si>
  <si>
    <t xml:space="preserve">GEZ</t>
  </si>
  <si>
    <t xml:space="preserve">20.10.2026</t>
  </si>
  <si>
    <t xml:space="preserve">Benzin</t>
  </si>
  <si>
    <t xml:space="preserve">22.10.2026</t>
  </si>
  <si>
    <t xml:space="preserve">23.10.2026</t>
  </si>
  <si>
    <t xml:space="preserve">Café &amp; Kaffee</t>
  </si>
  <si>
    <t xml:space="preserve">24.10.2026</t>
  </si>
  <si>
    <t xml:space="preserve">Kleidung Herbst</t>
  </si>
  <si>
    <t xml:space="preserve">Kleidung</t>
  </si>
  <si>
    <t xml:space="preserve">25.10.2026</t>
  </si>
  <si>
    <t xml:space="preserve">26.10.2026</t>
  </si>
  <si>
    <t xml:space="preserve">Urlaubskasse Rücklage</t>
  </si>
  <si>
    <t xml:space="preserve">28.10.2026</t>
  </si>
  <si>
    <t xml:space="preserve">Haushaltsrücklage</t>
  </si>
  <si>
    <t xml:space="preserve">Rücklagen</t>
  </si>
  <si>
    <t xml:space="preserve">30.10.2026</t>
  </si>
  <si>
    <t xml:space="preserve">31.10.2026</t>
  </si>
  <si>
    <t xml:space="preserve">Sonstiges</t>
  </si>
  <si>
    <t xml:space="preserve">MONATSSUMMEN</t>
  </si>
  <si>
    <t xml:space="preserve">ℹ  E = Einnahme (grün)  ·  A = Ausgabe (rot)  ·  S = Sparrate (blau)  ·  Kumuliert-Spalte wird automatisch berechnet  ·  Alle gelben Felder manuell befüllen</t>
  </si>
  <si>
    <t xml:space="preserve">HAUSHALTSPLAN 2026  ·  SPARZIELVERFOLGUNG &amp; RÜCKLAGEN</t>
  </si>
  <si>
    <t xml:space="preserve">Sparziel</t>
  </si>
  <si>
    <t xml:space="preserve">Zielbetrag (€)</t>
  </si>
  <si>
    <t xml:space="preserve">Bereits
gespart (€)</t>
  </si>
  <si>
    <t xml:space="preserve">Monats-
rate (€)</t>
  </si>
  <si>
    <t xml:space="preserve">Noch
benötigt (€)</t>
  </si>
  <si>
    <t xml:space="preserve">Restmonate
bis Ziel</t>
  </si>
  <si>
    <t xml:space="preserve">Fortschritt</t>
  </si>
  <si>
    <t xml:space="preserve">Notgroschen (3 Monatsgehälter)</t>
  </si>
  <si>
    <t xml:space="preserve">Neues Fahrrad</t>
  </si>
  <si>
    <t xml:space="preserve">Urlaub Sommer 2027</t>
  </si>
  <si>
    <t xml:space="preserve">Neue Waschmaschine</t>
  </si>
  <si>
    <t xml:space="preserve">ETF-Aufbau 10.000 €</t>
  </si>
  <si>
    <t xml:space="preserve">Eigenkapital Immobilie</t>
  </si>
  <si>
    <t xml:space="preserve">Weiterbildungsfonds</t>
  </si>
  <si>
    <t xml:space="preserve">JAHRES-SPARLEISTUNG (Summe Monatsraten × 12)</t>
  </si>
  <si>
    <t xml:space="preserve">ℹ  Spalten B (Zielbetrag), C (Bereits gespart), D (Monatsrate) = Eingabe (gelb)  ·  Spalten E, F, G = automatisch berechnet  ·  Fortschritt = Ist / Ziel in %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</si>
</sst>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#,##0&quot; €&quot;"/>
    <numFmt numFmtId="167" formatCode="0.0%"/>
    <numFmt numFmtId="168" formatCode="\+#,##0.00&quot; €&quot;;\-#,##0.00&quot; €&quot;;\-"/>
    <numFmt numFmtId="169" formatCode="#,##0.00&quot; €&quot;"/>
    <numFmt numFmtId="170" formatCode="0"/>
    <numFmt numFmtId="171" formatCode="0&quot; Mon.&quot;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libri"/>
      <family val="0"/>
      <charset val="1"/>
    </font>
    <font>
      <i val="true"/>
      <sz val="9"/>
      <color rgb="FFE8C98A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9"/>
      <color rgb="FF1F4E3D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0"/>
      <color rgb="FF1A1208"/>
      <name val="Calibri"/>
      <family val="0"/>
      <charset val="1"/>
    </font>
    <font>
      <b val="true"/>
      <sz val="8"/>
      <color rgb="FFFFFFFF"/>
      <name val="Calibri"/>
      <family val="0"/>
      <charset val="1"/>
    </font>
    <font>
      <b val="true"/>
      <sz val="10"/>
      <color rgb="FF1F4E3D"/>
      <name val="Calibri"/>
      <family val="0"/>
      <charset val="1"/>
    </font>
    <font>
      <b val="true"/>
      <sz val="11"/>
      <color rgb="FF1F4E3D"/>
      <name val="Calibri"/>
      <family val="0"/>
      <charset val="1"/>
    </font>
    <font>
      <b val="true"/>
      <sz val="8"/>
      <color rgb="FF1F4E3D"/>
      <name val="Calibri"/>
      <family val="0"/>
      <charset val="1"/>
    </font>
    <font>
      <b val="true"/>
      <sz val="16"/>
      <color rgb="FFFFFFFF"/>
      <name val="Calibri"/>
      <family val="0"/>
      <charset val="1"/>
    </font>
    <font>
      <i val="true"/>
      <sz val="9"/>
      <color rgb="FF1A1208"/>
      <name val="Calibri"/>
      <family val="0"/>
      <charset val="1"/>
    </font>
    <font>
      <b val="true"/>
      <sz val="10"/>
      <color rgb="FF14532D"/>
      <name val="Calibri"/>
      <family val="0"/>
      <charset val="1"/>
    </font>
    <font>
      <b val="true"/>
      <sz val="10"/>
      <color rgb="FF991B1B"/>
      <name val="Calibri"/>
      <family val="0"/>
      <charset val="1"/>
    </font>
    <font>
      <b val="true"/>
      <sz val="10"/>
      <color rgb="FF3730A3"/>
      <name val="Calibri"/>
      <family val="0"/>
      <charset val="1"/>
    </font>
    <font>
      <b val="true"/>
      <sz val="10"/>
      <color rgb="FF1A1208"/>
      <name val="Calibri"/>
      <family val="0"/>
      <charset val="1"/>
    </font>
    <font>
      <b val="true"/>
      <sz val="12"/>
      <color rgb="FF1F4E3D"/>
      <name val="Calibri"/>
      <family val="0"/>
      <charset val="1"/>
    </font>
    <font>
      <i val="true"/>
      <sz val="8"/>
      <color rgb="FF888888"/>
      <name val="Calibri"/>
      <family val="0"/>
      <charset val="1"/>
    </font>
    <font>
      <sz val="11"/>
      <color rgb="FF1A1208"/>
      <name val="Calibri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1F4E3D"/>
        <bgColor rgb="FF14532D"/>
      </patternFill>
    </fill>
    <fill>
      <patternFill patternType="solid">
        <fgColor rgb="FFC4943A"/>
        <bgColor rgb="FF969696"/>
      </patternFill>
    </fill>
    <fill>
      <patternFill patternType="solid">
        <fgColor rgb="FF2E7054"/>
        <bgColor rgb="FF1F4E3D"/>
      </patternFill>
    </fill>
    <fill>
      <patternFill patternType="solid">
        <fgColor rgb="FFF0EAD8"/>
        <bgColor rgb="FFEAF2EC"/>
      </patternFill>
    </fill>
    <fill>
      <patternFill patternType="solid">
        <fgColor rgb="FFEAF2EC"/>
        <bgColor rgb="FFEEF0FF"/>
      </patternFill>
    </fill>
    <fill>
      <patternFill patternType="solid">
        <fgColor rgb="FFF8F6F0"/>
        <bgColor rgb="FFFFFEF5"/>
      </patternFill>
    </fill>
    <fill>
      <patternFill patternType="solid">
        <fgColor rgb="FFFFFEF5"/>
        <bgColor rgb="FFFFFFFF"/>
      </patternFill>
    </fill>
    <fill>
      <patternFill patternType="solid">
        <fgColor rgb="FF5B4A2C"/>
        <bgColor rgb="FF1F4E3D"/>
      </patternFill>
    </fill>
    <fill>
      <patternFill patternType="solid">
        <fgColor rgb="FFEEF0FF"/>
        <bgColor rgb="FFEAF2E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medium">
        <color rgb="FF1F4E3D"/>
      </left>
      <right style="medium">
        <color rgb="FF1F4E3D"/>
      </right>
      <top style="medium">
        <color rgb="FF1F4E3D"/>
      </top>
      <bottom style="medium">
        <color rgb="FF1F4E3D"/>
      </bottom>
      <diagonal/>
    </border>
    <border diagonalUp="false" diagonalDown="false">
      <left style="medium">
        <color rgb="FF2E7054"/>
      </left>
      <right style="medium">
        <color rgb="FF2E7054"/>
      </right>
      <top style="medium">
        <color rgb="FF2E7054"/>
      </top>
      <bottom style="medium">
        <color rgb="FF2E7054"/>
      </bottom>
      <diagonal/>
    </border>
    <border diagonalUp="false" diagonalDown="false">
      <left style="medium">
        <color rgb="FFC4943A"/>
      </left>
      <right style="medium">
        <color rgb="FFC4943A"/>
      </right>
      <top style="medium">
        <color rgb="FFC4943A"/>
      </top>
      <bottom style="medium">
        <color rgb="FFC4943A"/>
      </bottom>
      <diagonal/>
    </border>
    <border diagonalUp="false" diagonalDown="false">
      <left style="medium">
        <color rgb="FF1F4E3D"/>
      </left>
      <right/>
      <top style="medium">
        <color rgb="FF1F4E3D"/>
      </top>
      <bottom style="medium">
        <color rgb="FF1F4E3D"/>
      </bottom>
      <diagonal/>
    </border>
    <border diagonalUp="false" diagonalDown="false">
      <left style="thin">
        <color rgb="FFC8B896"/>
      </left>
      <right style="thin">
        <color rgb="FFC8B896"/>
      </right>
      <top style="thin">
        <color rgb="FFC8B896"/>
      </top>
      <bottom style="thin">
        <color rgb="FFC8B896"/>
      </bottom>
      <diagonal/>
    </border>
    <border diagonalUp="false" diagonalDown="false">
      <left style="medium">
        <color rgb="FF2E7054"/>
      </left>
      <right/>
      <top style="medium">
        <color rgb="FF2E7054"/>
      </top>
      <bottom style="medium">
        <color rgb="FF2E7054"/>
      </bottom>
      <diagonal/>
    </border>
    <border diagonalUp="false" diagonalDown="false">
      <left style="medium">
        <color rgb="FFC4943A"/>
      </left>
      <right/>
      <top style="medium">
        <color rgb="FFC4943A"/>
      </top>
      <bottom style="medium">
        <color rgb="FFC4943A"/>
      </bottom>
      <diagonal/>
    </border>
    <border diagonalUp="false" diagonalDown="false">
      <left style="medium">
        <color rgb="FF5B4A2C"/>
      </left>
      <right/>
      <top style="medium">
        <color rgb="FF5B4A2C"/>
      </top>
      <bottom style="medium">
        <color rgb="FF5B4A2C"/>
      </bottom>
      <diagonal/>
    </border>
    <border diagonalUp="false" diagonalDown="false">
      <left style="medium">
        <color rgb="FF5B4A2C"/>
      </left>
      <right style="medium">
        <color rgb="FF5B4A2C"/>
      </right>
      <top style="medium">
        <color rgb="FF5B4A2C"/>
      </top>
      <bottom style="medium">
        <color rgb="FF5B4A2C"/>
      </bottom>
      <diagonal/>
    </border>
    <border diagonalUp="false" diagonalDown="false">
      <left style="thin">
        <color rgb="FFC8B896"/>
      </left>
      <right/>
      <top style="thin">
        <color rgb="FFC8B896"/>
      </top>
      <bottom style="thin">
        <color rgb="FFC8B896"/>
      </bottom>
      <diagonal/>
    </border>
    <border diagonalUp="false" diagonalDown="false">
      <left style="medium">
        <color rgb="FF14532D"/>
      </left>
      <right style="medium">
        <color rgb="FF14532D"/>
      </right>
      <top style="medium">
        <color rgb="FF14532D"/>
      </top>
      <bottom style="medium">
        <color rgb="FF14532D"/>
      </bottom>
      <diagonal/>
    </border>
    <border diagonalUp="false" diagonalDown="false">
      <left style="medium">
        <color rgb="FF991B1B"/>
      </left>
      <right style="medium">
        <color rgb="FF991B1B"/>
      </right>
      <top style="medium">
        <color rgb="FF991B1B"/>
      </top>
      <bottom style="medium">
        <color rgb="FF991B1B"/>
      </bottom>
      <diagonal/>
    </border>
    <border diagonalUp="false" diagonalDown="false">
      <left style="medium">
        <color rgb="FF3730A3"/>
      </left>
      <right style="medium">
        <color rgb="FF3730A3"/>
      </right>
      <top style="medium">
        <color rgb="FF3730A3"/>
      </top>
      <bottom style="medium">
        <color rgb="FF3730A3"/>
      </bottom>
      <diagonal/>
    </border>
    <border diagonalUp="false" diagonalDown="false">
      <left style="hair">
        <color rgb="FFC8B896"/>
      </left>
      <right style="hair">
        <color rgb="FFC8B896"/>
      </right>
      <top style="hair">
        <color rgb="FFC8B896"/>
      </top>
      <bottom style="hair">
        <color rgb="FFC8B89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5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6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6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8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9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9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9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9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9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5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3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8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7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6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7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3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5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8" borderId="1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7" borderId="1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2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1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1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5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3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6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2" fillId="6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7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1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E7054"/>
      <rgbColor rgb="FFC8B896"/>
      <rgbColor rgb="FF888888"/>
      <rgbColor rgb="FF9999FF"/>
      <rgbColor rgb="FF993366"/>
      <rgbColor rgb="FFFFFEF5"/>
      <rgbColor rgb="FFEAF2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0FF"/>
      <rgbColor rgb="FFF0EAD8"/>
      <rgbColor rgb="FFF8F6F0"/>
      <rgbColor rgb="FF99CCFF"/>
      <rgbColor rgb="FFFF99CC"/>
      <rgbColor rgb="FFCC99FF"/>
      <rgbColor rgb="FFE8C98A"/>
      <rgbColor rgb="FF3366FF"/>
      <rgbColor rgb="FF33CCCC"/>
      <rgbColor rgb="FF99CC00"/>
      <rgbColor rgb="FFFFCC00"/>
      <rgbColor rgb="FFC4943A"/>
      <rgbColor rgb="FFFF6600"/>
      <rgbColor rgb="FF5B4A2C"/>
      <rgbColor rgb="FF969696"/>
      <rgbColor rgb="FF003366"/>
      <rgbColor rgb="FF339966"/>
      <rgbColor rgb="FF14532D"/>
      <rgbColor rgb="FF1A1208"/>
      <rgbColor rgb="FF991B1B"/>
      <rgbColor rgb="FF993366"/>
      <rgbColor rgb="FF3730A3"/>
      <rgbColor rgb="FF1F4E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3D"/>
    <pageSetUpPr fitToPage="true"/>
  </sheetPr>
  <dimension ref="A1:Q5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5"/>
    <col collapsed="false" customWidth="true" hidden="false" outlineLevel="0" max="15" min="3" style="1" width="9"/>
    <col collapsed="false" customWidth="true" hidden="false" outlineLevel="0" max="17" min="16" style="1" width="11"/>
  </cols>
  <sheetData>
    <row r="1" customFormat="false" ht="6.75" hidden="false" customHeight="true" outlineLevel="0" collapsed="false"/>
    <row r="2" customFormat="false" ht="49.5" hidden="false" customHeight="tru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customFormat="false" ht="4.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customFormat="false" ht="24" hidden="false" customHeight="true" outlineLevel="0" collapsed="false">
      <c r="A4" s="4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customFormat="false" ht="31.5" hidden="false" customHeight="true" outlineLevel="0" collapsed="false">
      <c r="A5" s="5" t="s">
        <v>2</v>
      </c>
      <c r="B5" s="6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13</v>
      </c>
      <c r="M5" s="7" t="s">
        <v>14</v>
      </c>
      <c r="N5" s="7" t="s">
        <v>15</v>
      </c>
      <c r="O5" s="8" t="s">
        <v>16</v>
      </c>
      <c r="P5" s="8" t="s">
        <v>17</v>
      </c>
    </row>
    <row r="6" customFormat="false" ht="6.75" hidden="false" customHeight="true" outlineLevel="0" collapsed="false"/>
    <row r="7" customFormat="false" ht="24" hidden="false" customHeight="true" outlineLevel="0" collapsed="false">
      <c r="A7" s="9" t="s">
        <v>18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customFormat="false" ht="19.5" hidden="false" customHeight="true" outlineLevel="0" collapsed="false">
      <c r="A8" s="10" t="s">
        <v>19</v>
      </c>
      <c r="B8" s="11" t="s">
        <v>20</v>
      </c>
      <c r="C8" s="12" t="n">
        <v>2850</v>
      </c>
      <c r="D8" s="12" t="n">
        <v>2850</v>
      </c>
      <c r="E8" s="12" t="n">
        <v>2850</v>
      </c>
      <c r="F8" s="12" t="n">
        <v>2850</v>
      </c>
      <c r="G8" s="12" t="n">
        <v>2850</v>
      </c>
      <c r="H8" s="12" t="n">
        <v>2850</v>
      </c>
      <c r="I8" s="12" t="n">
        <v>2850</v>
      </c>
      <c r="J8" s="12" t="n">
        <v>2850</v>
      </c>
      <c r="K8" s="12" t="n">
        <v>2850</v>
      </c>
      <c r="L8" s="12" t="n">
        <v>2850</v>
      </c>
      <c r="M8" s="12" t="n">
        <v>2850</v>
      </c>
      <c r="N8" s="12" t="n">
        <v>5700</v>
      </c>
      <c r="O8" s="13" t="n">
        <f aca="false">IFERROR(AVERAGE(C8:N8),0)</f>
        <v>3087.5</v>
      </c>
      <c r="P8" s="14" t="n">
        <f aca="false">IFERROR(SUM(C8:N8),0)</f>
        <v>37050</v>
      </c>
    </row>
    <row r="9" customFormat="false" ht="19.5" hidden="false" customHeight="true" outlineLevel="0" collapsed="false">
      <c r="A9" s="15" t="s">
        <v>21</v>
      </c>
      <c r="B9" s="11" t="s">
        <v>20</v>
      </c>
      <c r="C9" s="12" t="n">
        <v>250</v>
      </c>
      <c r="D9" s="12" t="n">
        <v>250</v>
      </c>
      <c r="E9" s="12" t="n">
        <v>250</v>
      </c>
      <c r="F9" s="12" t="n">
        <v>250</v>
      </c>
      <c r="G9" s="12" t="n">
        <v>250</v>
      </c>
      <c r="H9" s="12" t="n">
        <v>250</v>
      </c>
      <c r="I9" s="12" t="n">
        <v>250</v>
      </c>
      <c r="J9" s="12" t="n">
        <v>250</v>
      </c>
      <c r="K9" s="12" t="n">
        <v>250</v>
      </c>
      <c r="L9" s="12" t="n">
        <v>250</v>
      </c>
      <c r="M9" s="12" t="n">
        <v>250</v>
      </c>
      <c r="N9" s="12" t="n">
        <v>250</v>
      </c>
      <c r="O9" s="13" t="n">
        <f aca="false">IFERROR(AVERAGE(C9:N9),0)</f>
        <v>250</v>
      </c>
      <c r="P9" s="14" t="n">
        <f aca="false">IFERROR(SUM(C9:N9),0)</f>
        <v>3000</v>
      </c>
    </row>
    <row r="10" customFormat="false" ht="19.5" hidden="false" customHeight="true" outlineLevel="0" collapsed="false">
      <c r="A10" s="10" t="s">
        <v>22</v>
      </c>
      <c r="B10" s="11" t="s">
        <v>20</v>
      </c>
      <c r="C10" s="12" t="n">
        <v>150</v>
      </c>
      <c r="D10" s="12"/>
      <c r="E10" s="12" t="n">
        <v>200</v>
      </c>
      <c r="F10" s="12"/>
      <c r="G10" s="12" t="n">
        <v>150</v>
      </c>
      <c r="H10" s="12"/>
      <c r="I10" s="12"/>
      <c r="J10" s="12" t="n">
        <v>300</v>
      </c>
      <c r="K10" s="12"/>
      <c r="L10" s="12" t="n">
        <v>100</v>
      </c>
      <c r="M10" s="12"/>
      <c r="N10" s="12"/>
      <c r="O10" s="13" t="n">
        <f aca="false">IFERROR(AVERAGE(C10:N10),0)</f>
        <v>180</v>
      </c>
      <c r="P10" s="14" t="n">
        <f aca="false">IFERROR(SUM(C10:N10),0)</f>
        <v>900</v>
      </c>
    </row>
    <row r="11" customFormat="false" ht="19.5" hidden="false" customHeight="true" outlineLevel="0" collapsed="false">
      <c r="A11" s="15" t="s">
        <v>23</v>
      </c>
      <c r="B11" s="11" t="s">
        <v>20</v>
      </c>
      <c r="C11" s="12"/>
      <c r="D11" s="12"/>
      <c r="E11" s="12"/>
      <c r="F11" s="12" t="n">
        <v>500</v>
      </c>
      <c r="G11" s="12"/>
      <c r="H11" s="12"/>
      <c r="I11" s="12"/>
      <c r="J11" s="12"/>
      <c r="K11" s="12"/>
      <c r="L11" s="12"/>
      <c r="M11" s="12"/>
      <c r="N11" s="12"/>
      <c r="O11" s="13" t="n">
        <f aca="false">IFERROR(AVERAGE(C11:N11),0)</f>
        <v>500</v>
      </c>
      <c r="P11" s="14" t="n">
        <f aca="false">IFERROR(SUM(C11:N11),0)</f>
        <v>500</v>
      </c>
    </row>
    <row r="12" customFormat="false" ht="24" hidden="false" customHeight="true" outlineLevel="0" collapsed="false">
      <c r="A12" s="16" t="s">
        <v>24</v>
      </c>
      <c r="B12" s="16"/>
      <c r="C12" s="17" t="n">
        <f aca="false">IFERROR(SUM(C8:C11),0)</f>
        <v>3250</v>
      </c>
      <c r="D12" s="17" t="n">
        <f aca="false">IFERROR(SUM(D8:D11),0)</f>
        <v>3100</v>
      </c>
      <c r="E12" s="17" t="n">
        <f aca="false">IFERROR(SUM(E8:E11),0)</f>
        <v>3300</v>
      </c>
      <c r="F12" s="17" t="n">
        <f aca="false">IFERROR(SUM(F8:F11),0)</f>
        <v>3600</v>
      </c>
      <c r="G12" s="17" t="n">
        <f aca="false">IFERROR(SUM(G8:G11),0)</f>
        <v>3250</v>
      </c>
      <c r="H12" s="17" t="n">
        <f aca="false">IFERROR(SUM(H8:H11),0)</f>
        <v>3100</v>
      </c>
      <c r="I12" s="17" t="n">
        <f aca="false">IFERROR(SUM(I8:I11),0)</f>
        <v>3100</v>
      </c>
      <c r="J12" s="17" t="n">
        <f aca="false">IFERROR(SUM(J8:J11),0)</f>
        <v>3400</v>
      </c>
      <c r="K12" s="17" t="n">
        <f aca="false">IFERROR(SUM(K8:K11),0)</f>
        <v>3100</v>
      </c>
      <c r="L12" s="17" t="n">
        <f aca="false">IFERROR(SUM(L8:L11),0)</f>
        <v>3200</v>
      </c>
      <c r="M12" s="17" t="n">
        <f aca="false">IFERROR(SUM(M8:M11),0)</f>
        <v>3100</v>
      </c>
      <c r="N12" s="17" t="n">
        <f aca="false">IFERROR(SUM(N8:N11),0)</f>
        <v>5950</v>
      </c>
      <c r="O12" s="17" t="n">
        <f aca="false">IFERROR(SUM(O8:O11),0)</f>
        <v>4017.5</v>
      </c>
      <c r="P12" s="18" t="n">
        <f aca="false">IFERROR(SUM(P8:P11),0)</f>
        <v>41450</v>
      </c>
    </row>
    <row r="13" customFormat="false" ht="6.75" hidden="false" customHeight="true" outlineLevel="0" collapsed="false"/>
    <row r="14" customFormat="false" ht="24" hidden="false" customHeight="true" outlineLevel="0" collapsed="false">
      <c r="A14" s="19" t="s">
        <v>25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customFormat="false" ht="19.5" hidden="false" customHeight="true" outlineLevel="0" collapsed="false">
      <c r="A15" s="10" t="s">
        <v>26</v>
      </c>
      <c r="B15" s="20" t="s">
        <v>27</v>
      </c>
      <c r="C15" s="12" t="n">
        <v>900</v>
      </c>
      <c r="D15" s="12" t="n">
        <v>900</v>
      </c>
      <c r="E15" s="12" t="n">
        <v>900</v>
      </c>
      <c r="F15" s="12" t="n">
        <v>900</v>
      </c>
      <c r="G15" s="12" t="n">
        <v>900</v>
      </c>
      <c r="H15" s="12" t="n">
        <v>900</v>
      </c>
      <c r="I15" s="12" t="n">
        <v>900</v>
      </c>
      <c r="J15" s="12" t="n">
        <v>900</v>
      </c>
      <c r="K15" s="12" t="n">
        <v>900</v>
      </c>
      <c r="L15" s="12" t="n">
        <v>900</v>
      </c>
      <c r="M15" s="12" t="n">
        <v>900</v>
      </c>
      <c r="N15" s="12" t="n">
        <v>900</v>
      </c>
      <c r="O15" s="13" t="n">
        <f aca="false">IFERROR(AVERAGE(C15:N15),0)</f>
        <v>900</v>
      </c>
      <c r="P15" s="14" t="n">
        <f aca="false">IFERROR(SUM(C15:N15),0)</f>
        <v>10800</v>
      </c>
    </row>
    <row r="16" customFormat="false" ht="19.5" hidden="false" customHeight="true" outlineLevel="0" collapsed="false">
      <c r="A16" s="15" t="s">
        <v>28</v>
      </c>
      <c r="B16" s="20" t="s">
        <v>27</v>
      </c>
      <c r="C16" s="12" t="n">
        <v>85</v>
      </c>
      <c r="D16" s="12" t="n">
        <v>85</v>
      </c>
      <c r="E16" s="12" t="n">
        <v>85</v>
      </c>
      <c r="F16" s="12" t="n">
        <v>85</v>
      </c>
      <c r="G16" s="12" t="n">
        <v>85</v>
      </c>
      <c r="H16" s="12" t="n">
        <v>85</v>
      </c>
      <c r="I16" s="12" t="n">
        <v>85</v>
      </c>
      <c r="J16" s="12" t="n">
        <v>85</v>
      </c>
      <c r="K16" s="12" t="n">
        <v>85</v>
      </c>
      <c r="L16" s="12" t="n">
        <v>85</v>
      </c>
      <c r="M16" s="12" t="n">
        <v>85</v>
      </c>
      <c r="N16" s="12" t="n">
        <v>85</v>
      </c>
      <c r="O16" s="13" t="n">
        <f aca="false">IFERROR(AVERAGE(C16:N16),0)</f>
        <v>85</v>
      </c>
      <c r="P16" s="14" t="n">
        <f aca="false">IFERROR(SUM(C16:N16),0)</f>
        <v>1020</v>
      </c>
    </row>
    <row r="17" customFormat="false" ht="19.5" hidden="false" customHeight="true" outlineLevel="0" collapsed="false">
      <c r="A17" s="10" t="s">
        <v>29</v>
      </c>
      <c r="B17" s="20" t="s">
        <v>27</v>
      </c>
      <c r="C17" s="12" t="n">
        <v>110</v>
      </c>
      <c r="D17" s="12" t="n">
        <v>110</v>
      </c>
      <c r="E17" s="12" t="n">
        <v>110</v>
      </c>
      <c r="F17" s="12" t="n">
        <v>110</v>
      </c>
      <c r="G17" s="12" t="n">
        <v>80</v>
      </c>
      <c r="H17" s="12" t="n">
        <v>60</v>
      </c>
      <c r="I17" s="12" t="n">
        <v>50</v>
      </c>
      <c r="J17" s="12" t="n">
        <v>50</v>
      </c>
      <c r="K17" s="12" t="n">
        <v>70</v>
      </c>
      <c r="L17" s="12" t="n">
        <v>90</v>
      </c>
      <c r="M17" s="12" t="n">
        <v>110</v>
      </c>
      <c r="N17" s="12" t="n">
        <v>110</v>
      </c>
      <c r="O17" s="13" t="n">
        <f aca="false">IFERROR(AVERAGE(C17:N17),0)</f>
        <v>88.3333333333333</v>
      </c>
      <c r="P17" s="14" t="n">
        <f aca="false">IFERROR(SUM(C17:N17),0)</f>
        <v>1060</v>
      </c>
    </row>
    <row r="18" customFormat="false" ht="19.5" hidden="false" customHeight="true" outlineLevel="0" collapsed="false">
      <c r="A18" s="15" t="s">
        <v>30</v>
      </c>
      <c r="B18" s="20" t="s">
        <v>27</v>
      </c>
      <c r="C18" s="12" t="n">
        <v>18</v>
      </c>
      <c r="D18" s="12" t="n">
        <v>18</v>
      </c>
      <c r="E18" s="12" t="n">
        <v>18</v>
      </c>
      <c r="F18" s="12" t="n">
        <v>18</v>
      </c>
      <c r="G18" s="12" t="n">
        <v>18</v>
      </c>
      <c r="H18" s="12" t="n">
        <v>18</v>
      </c>
      <c r="I18" s="12" t="n">
        <v>18</v>
      </c>
      <c r="J18" s="12" t="n">
        <v>18</v>
      </c>
      <c r="K18" s="12" t="n">
        <v>18</v>
      </c>
      <c r="L18" s="12" t="n">
        <v>18</v>
      </c>
      <c r="M18" s="12" t="n">
        <v>18</v>
      </c>
      <c r="N18" s="12" t="n">
        <v>18</v>
      </c>
      <c r="O18" s="13" t="n">
        <f aca="false">IFERROR(AVERAGE(C18:N18),0)</f>
        <v>18</v>
      </c>
      <c r="P18" s="14" t="n">
        <f aca="false">IFERROR(SUM(C18:N18),0)</f>
        <v>216</v>
      </c>
    </row>
    <row r="19" customFormat="false" ht="19.5" hidden="false" customHeight="true" outlineLevel="0" collapsed="false">
      <c r="A19" s="10" t="s">
        <v>31</v>
      </c>
      <c r="B19" s="20" t="s">
        <v>27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 t="n">
        <v>480</v>
      </c>
      <c r="N19" s="12"/>
      <c r="O19" s="13" t="n">
        <f aca="false">IFERROR(AVERAGE(C19:N19),0)</f>
        <v>480</v>
      </c>
      <c r="P19" s="14" t="n">
        <f aca="false">IFERROR(SUM(C19:N19),0)</f>
        <v>480</v>
      </c>
    </row>
    <row r="20" customFormat="false" ht="19.5" hidden="false" customHeight="true" outlineLevel="0" collapsed="false">
      <c r="A20" s="15" t="s">
        <v>32</v>
      </c>
      <c r="B20" s="20" t="s">
        <v>27</v>
      </c>
      <c r="C20" s="12"/>
      <c r="D20" s="12"/>
      <c r="E20" s="12" t="n">
        <v>78</v>
      </c>
      <c r="F20" s="12"/>
      <c r="G20" s="12"/>
      <c r="H20" s="12"/>
      <c r="I20" s="12"/>
      <c r="J20" s="12"/>
      <c r="K20" s="12"/>
      <c r="L20" s="12"/>
      <c r="M20" s="12"/>
      <c r="N20" s="12"/>
      <c r="O20" s="13" t="n">
        <f aca="false">IFERROR(AVERAGE(C20:N20),0)</f>
        <v>78</v>
      </c>
      <c r="P20" s="14" t="n">
        <f aca="false">IFERROR(SUM(C20:N20),0)</f>
        <v>78</v>
      </c>
    </row>
    <row r="21" customFormat="false" ht="19.5" hidden="false" customHeight="true" outlineLevel="0" collapsed="false">
      <c r="A21" s="10" t="s">
        <v>33</v>
      </c>
      <c r="B21" s="20" t="s">
        <v>27</v>
      </c>
      <c r="C21" s="12" t="n">
        <v>35</v>
      </c>
      <c r="D21" s="12" t="n">
        <v>35</v>
      </c>
      <c r="E21" s="12" t="n">
        <v>35</v>
      </c>
      <c r="F21" s="12" t="n">
        <v>35</v>
      </c>
      <c r="G21" s="12" t="n">
        <v>35</v>
      </c>
      <c r="H21" s="12" t="n">
        <v>35</v>
      </c>
      <c r="I21" s="12" t="n">
        <v>35</v>
      </c>
      <c r="J21" s="12" t="n">
        <v>35</v>
      </c>
      <c r="K21" s="12" t="n">
        <v>35</v>
      </c>
      <c r="L21" s="12" t="n">
        <v>35</v>
      </c>
      <c r="M21" s="12" t="n">
        <v>35</v>
      </c>
      <c r="N21" s="12" t="n">
        <v>35</v>
      </c>
      <c r="O21" s="13" t="n">
        <f aca="false">IFERROR(AVERAGE(C21:N21),0)</f>
        <v>35</v>
      </c>
      <c r="P21" s="14" t="n">
        <f aca="false">IFERROR(SUM(C21:N21),0)</f>
        <v>420</v>
      </c>
    </row>
    <row r="22" customFormat="false" ht="19.5" hidden="false" customHeight="true" outlineLevel="0" collapsed="false">
      <c r="A22" s="15" t="s">
        <v>34</v>
      </c>
      <c r="B22" s="20" t="s">
        <v>27</v>
      </c>
      <c r="C22" s="12" t="n">
        <v>25</v>
      </c>
      <c r="D22" s="12" t="n">
        <v>25</v>
      </c>
      <c r="E22" s="12" t="n">
        <v>25</v>
      </c>
      <c r="F22" s="12" t="n">
        <v>25</v>
      </c>
      <c r="G22" s="12" t="n">
        <v>25</v>
      </c>
      <c r="H22" s="12" t="n">
        <v>25</v>
      </c>
      <c r="I22" s="12" t="n">
        <v>25</v>
      </c>
      <c r="J22" s="12" t="n">
        <v>25</v>
      </c>
      <c r="K22" s="12" t="n">
        <v>25</v>
      </c>
      <c r="L22" s="12" t="n">
        <v>25</v>
      </c>
      <c r="M22" s="12" t="n">
        <v>25</v>
      </c>
      <c r="N22" s="12" t="n">
        <v>25</v>
      </c>
      <c r="O22" s="13" t="n">
        <f aca="false">IFERROR(AVERAGE(C22:N22),0)</f>
        <v>25</v>
      </c>
      <c r="P22" s="14" t="n">
        <f aca="false">IFERROR(SUM(C22:N22),0)</f>
        <v>300</v>
      </c>
    </row>
    <row r="23" customFormat="false" ht="19.5" hidden="false" customHeight="true" outlineLevel="0" collapsed="false">
      <c r="A23" s="10" t="s">
        <v>35</v>
      </c>
      <c r="B23" s="20" t="s">
        <v>27</v>
      </c>
      <c r="C23" s="12" t="n">
        <v>15</v>
      </c>
      <c r="D23" s="12" t="n">
        <v>15</v>
      </c>
      <c r="E23" s="12" t="n">
        <v>15</v>
      </c>
      <c r="F23" s="12" t="n">
        <v>15</v>
      </c>
      <c r="G23" s="12" t="n">
        <v>15</v>
      </c>
      <c r="H23" s="12" t="n">
        <v>15</v>
      </c>
      <c r="I23" s="12" t="n">
        <v>15</v>
      </c>
      <c r="J23" s="12" t="n">
        <v>15</v>
      </c>
      <c r="K23" s="12" t="n">
        <v>15</v>
      </c>
      <c r="L23" s="12" t="n">
        <v>15</v>
      </c>
      <c r="M23" s="12" t="n">
        <v>15</v>
      </c>
      <c r="N23" s="12" t="n">
        <v>15</v>
      </c>
      <c r="O23" s="13" t="n">
        <f aca="false">IFERROR(AVERAGE(C23:N23),0)</f>
        <v>15</v>
      </c>
      <c r="P23" s="14" t="n">
        <f aca="false">IFERROR(SUM(C23:N23),0)</f>
        <v>180</v>
      </c>
    </row>
    <row r="24" customFormat="false" ht="19.5" hidden="false" customHeight="true" outlineLevel="0" collapsed="false">
      <c r="A24" s="15" t="s">
        <v>36</v>
      </c>
      <c r="B24" s="20" t="s">
        <v>27</v>
      </c>
      <c r="C24" s="12" t="n">
        <v>240</v>
      </c>
      <c r="D24" s="12" t="n">
        <v>240</v>
      </c>
      <c r="E24" s="12" t="n">
        <v>240</v>
      </c>
      <c r="F24" s="12" t="n">
        <v>240</v>
      </c>
      <c r="G24" s="12" t="n">
        <v>240</v>
      </c>
      <c r="H24" s="12" t="n">
        <v>240</v>
      </c>
      <c r="I24" s="12" t="n">
        <v>240</v>
      </c>
      <c r="J24" s="12" t="n">
        <v>240</v>
      </c>
      <c r="K24" s="12" t="n">
        <v>240</v>
      </c>
      <c r="L24" s="12" t="n">
        <v>240</v>
      </c>
      <c r="M24" s="12" t="n">
        <v>240</v>
      </c>
      <c r="N24" s="12" t="n">
        <v>240</v>
      </c>
      <c r="O24" s="13" t="n">
        <f aca="false">IFERROR(AVERAGE(C24:N24),0)</f>
        <v>240</v>
      </c>
      <c r="P24" s="14" t="n">
        <f aca="false">IFERROR(SUM(C24:N24),0)</f>
        <v>2880</v>
      </c>
    </row>
    <row r="25" customFormat="false" ht="24" hidden="false" customHeight="true" outlineLevel="0" collapsed="false">
      <c r="A25" s="21" t="s">
        <v>37</v>
      </c>
      <c r="B25" s="21"/>
      <c r="C25" s="22" t="n">
        <f aca="false">IFERROR(SUM(C15:C24),0)</f>
        <v>1428</v>
      </c>
      <c r="D25" s="22" t="n">
        <f aca="false">IFERROR(SUM(D15:D24),0)</f>
        <v>1428</v>
      </c>
      <c r="E25" s="22" t="n">
        <f aca="false">IFERROR(SUM(E15:E24),0)</f>
        <v>1506</v>
      </c>
      <c r="F25" s="22" t="n">
        <f aca="false">IFERROR(SUM(F15:F24),0)</f>
        <v>1428</v>
      </c>
      <c r="G25" s="22" t="n">
        <f aca="false">IFERROR(SUM(G15:G24),0)</f>
        <v>1398</v>
      </c>
      <c r="H25" s="22" t="n">
        <f aca="false">IFERROR(SUM(H15:H24),0)</f>
        <v>1378</v>
      </c>
      <c r="I25" s="22" t="n">
        <f aca="false">IFERROR(SUM(I15:I24),0)</f>
        <v>1368</v>
      </c>
      <c r="J25" s="22" t="n">
        <f aca="false">IFERROR(SUM(J15:J24),0)</f>
        <v>1368</v>
      </c>
      <c r="K25" s="22" t="n">
        <f aca="false">IFERROR(SUM(K15:K24),0)</f>
        <v>1388</v>
      </c>
      <c r="L25" s="22" t="n">
        <f aca="false">IFERROR(SUM(L15:L24),0)</f>
        <v>1408</v>
      </c>
      <c r="M25" s="22" t="n">
        <f aca="false">IFERROR(SUM(M15:M24),0)</f>
        <v>1908</v>
      </c>
      <c r="N25" s="22" t="n">
        <f aca="false">IFERROR(SUM(N15:N24),0)</f>
        <v>1428</v>
      </c>
      <c r="O25" s="22" t="n">
        <f aca="false">IFERROR(SUM(O15:O24),0)</f>
        <v>1964.33333333333</v>
      </c>
      <c r="P25" s="23" t="n">
        <f aca="false">IFERROR(SUM(P15:P24),0)</f>
        <v>17434</v>
      </c>
    </row>
    <row r="26" customFormat="false" ht="6.75" hidden="false" customHeight="true" outlineLevel="0" collapsed="false"/>
    <row r="27" customFormat="false" ht="24" hidden="false" customHeight="true" outlineLevel="0" collapsed="false">
      <c r="A27" s="24" t="s">
        <v>38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</row>
    <row r="28" customFormat="false" ht="19.5" hidden="false" customHeight="true" outlineLevel="0" collapsed="false">
      <c r="A28" s="10" t="s">
        <v>39</v>
      </c>
      <c r="B28" s="25" t="s">
        <v>40</v>
      </c>
      <c r="C28" s="26" t="n">
        <v>380</v>
      </c>
      <c r="D28" s="26" t="n">
        <v>360</v>
      </c>
      <c r="E28" s="26" t="n">
        <v>370</v>
      </c>
      <c r="F28" s="26" t="n">
        <v>390</v>
      </c>
      <c r="G28" s="26" t="n">
        <v>370</v>
      </c>
      <c r="H28" s="26" t="n">
        <v>350</v>
      </c>
      <c r="I28" s="26" t="n">
        <v>360</v>
      </c>
      <c r="J28" s="26" t="n">
        <v>380</v>
      </c>
      <c r="K28" s="26" t="n">
        <v>370</v>
      </c>
      <c r="L28" s="26" t="n">
        <v>380</v>
      </c>
      <c r="M28" s="26" t="n">
        <v>420</v>
      </c>
      <c r="N28" s="26" t="n">
        <v>490</v>
      </c>
      <c r="O28" s="13" t="n">
        <f aca="false">IFERROR(AVERAGE(C28:N28),0)</f>
        <v>385</v>
      </c>
      <c r="P28" s="14" t="n">
        <f aca="false">IFERROR(SUM(C28:N28),0)</f>
        <v>4620</v>
      </c>
    </row>
    <row r="29" customFormat="false" ht="19.5" hidden="false" customHeight="true" outlineLevel="0" collapsed="false">
      <c r="A29" s="15" t="s">
        <v>41</v>
      </c>
      <c r="B29" s="25" t="s">
        <v>40</v>
      </c>
      <c r="C29" s="26" t="n">
        <v>90</v>
      </c>
      <c r="D29" s="26" t="n">
        <v>80</v>
      </c>
      <c r="E29" s="26" t="n">
        <v>85</v>
      </c>
      <c r="F29" s="26" t="n">
        <v>90</v>
      </c>
      <c r="G29" s="26" t="n">
        <v>95</v>
      </c>
      <c r="H29" s="26" t="n">
        <v>110</v>
      </c>
      <c r="I29" s="26" t="n">
        <v>105</v>
      </c>
      <c r="J29" s="26" t="n">
        <v>100</v>
      </c>
      <c r="K29" s="26" t="n">
        <v>90</v>
      </c>
      <c r="L29" s="26" t="n">
        <v>85</v>
      </c>
      <c r="M29" s="26" t="n">
        <v>80</v>
      </c>
      <c r="N29" s="26" t="n">
        <v>90</v>
      </c>
      <c r="O29" s="13" t="n">
        <f aca="false">IFERROR(AVERAGE(C29:N29),0)</f>
        <v>91.6666666666667</v>
      </c>
      <c r="P29" s="14" t="n">
        <f aca="false">IFERROR(SUM(C29:N29),0)</f>
        <v>1100</v>
      </c>
    </row>
    <row r="30" customFormat="false" ht="19.5" hidden="false" customHeight="true" outlineLevel="0" collapsed="false">
      <c r="A30" s="10" t="s">
        <v>42</v>
      </c>
      <c r="B30" s="25" t="s">
        <v>40</v>
      </c>
      <c r="C30" s="26" t="n">
        <v>30</v>
      </c>
      <c r="D30" s="26" t="n">
        <v>30</v>
      </c>
      <c r="E30" s="26" t="n">
        <v>30</v>
      </c>
      <c r="F30" s="26" t="n">
        <v>30</v>
      </c>
      <c r="G30" s="26" t="n">
        <v>30</v>
      </c>
      <c r="H30" s="26" t="n">
        <v>30</v>
      </c>
      <c r="I30" s="26"/>
      <c r="J30" s="26"/>
      <c r="K30" s="26" t="n">
        <v>30</v>
      </c>
      <c r="L30" s="26" t="n">
        <v>30</v>
      </c>
      <c r="M30" s="26" t="n">
        <v>30</v>
      </c>
      <c r="N30" s="26" t="n">
        <v>30</v>
      </c>
      <c r="O30" s="13" t="n">
        <f aca="false">IFERROR(AVERAGE(C30:N30),0)</f>
        <v>30</v>
      </c>
      <c r="P30" s="14" t="n">
        <f aca="false">IFERROR(SUM(C30:N30),0)</f>
        <v>300</v>
      </c>
    </row>
    <row r="31" customFormat="false" ht="19.5" hidden="false" customHeight="true" outlineLevel="0" collapsed="false">
      <c r="A31" s="15" t="s">
        <v>43</v>
      </c>
      <c r="B31" s="25" t="s">
        <v>40</v>
      </c>
      <c r="C31" s="26"/>
      <c r="D31" s="26"/>
      <c r="E31" s="26" t="n">
        <v>120</v>
      </c>
      <c r="F31" s="26"/>
      <c r="G31" s="26" t="n">
        <v>80</v>
      </c>
      <c r="H31" s="26"/>
      <c r="I31" s="26" t="n">
        <v>150</v>
      </c>
      <c r="J31" s="26"/>
      <c r="K31" s="26" t="n">
        <v>80</v>
      </c>
      <c r="L31" s="26"/>
      <c r="M31" s="26" t="n">
        <v>120</v>
      </c>
      <c r="N31" s="26" t="n">
        <v>200</v>
      </c>
      <c r="O31" s="13" t="n">
        <f aca="false">IFERROR(AVERAGE(C31:N31),0)</f>
        <v>125</v>
      </c>
      <c r="P31" s="14" t="n">
        <f aca="false">IFERROR(SUM(C31:N31),0)</f>
        <v>750</v>
      </c>
    </row>
    <row r="32" customFormat="false" ht="19.5" hidden="false" customHeight="true" outlineLevel="0" collapsed="false">
      <c r="A32" s="10" t="s">
        <v>44</v>
      </c>
      <c r="B32" s="25" t="s">
        <v>40</v>
      </c>
      <c r="C32" s="26" t="n">
        <v>25</v>
      </c>
      <c r="D32" s="26" t="n">
        <v>40</v>
      </c>
      <c r="E32" s="26" t="n">
        <v>30</v>
      </c>
      <c r="F32" s="26" t="n">
        <v>25</v>
      </c>
      <c r="G32" s="26" t="n">
        <v>20</v>
      </c>
      <c r="H32" s="26" t="n">
        <v>15</v>
      </c>
      <c r="I32" s="26" t="n">
        <v>20</v>
      </c>
      <c r="J32" s="26" t="n">
        <v>25</v>
      </c>
      <c r="K32" s="26" t="n">
        <v>30</v>
      </c>
      <c r="L32" s="26" t="n">
        <v>35</v>
      </c>
      <c r="M32" s="26" t="n">
        <v>40</v>
      </c>
      <c r="N32" s="26" t="n">
        <v>30</v>
      </c>
      <c r="O32" s="13" t="n">
        <f aca="false">IFERROR(AVERAGE(C32:N32),0)</f>
        <v>27.9166666666667</v>
      </c>
      <c r="P32" s="14" t="n">
        <f aca="false">IFERROR(SUM(C32:N32),0)</f>
        <v>335</v>
      </c>
    </row>
    <row r="33" customFormat="false" ht="19.5" hidden="false" customHeight="true" outlineLevel="0" collapsed="false">
      <c r="A33" s="15" t="s">
        <v>45</v>
      </c>
      <c r="B33" s="25" t="s">
        <v>40</v>
      </c>
      <c r="C33" s="26" t="n">
        <v>80</v>
      </c>
      <c r="D33" s="26" t="n">
        <v>70</v>
      </c>
      <c r="E33" s="26" t="n">
        <v>90</v>
      </c>
      <c r="F33" s="26" t="n">
        <v>80</v>
      </c>
      <c r="G33" s="26" t="n">
        <v>120</v>
      </c>
      <c r="H33" s="26" t="n">
        <v>150</v>
      </c>
      <c r="I33" s="26" t="n">
        <v>180</v>
      </c>
      <c r="J33" s="26" t="n">
        <v>160</v>
      </c>
      <c r="K33" s="26" t="n">
        <v>100</v>
      </c>
      <c r="L33" s="26" t="n">
        <v>80</v>
      </c>
      <c r="M33" s="26" t="n">
        <v>70</v>
      </c>
      <c r="N33" s="26" t="n">
        <v>120</v>
      </c>
      <c r="O33" s="13" t="n">
        <f aca="false">IFERROR(AVERAGE(C33:N33),0)</f>
        <v>108.333333333333</v>
      </c>
      <c r="P33" s="14" t="n">
        <f aca="false">IFERROR(SUM(C33:N33),0)</f>
        <v>1300</v>
      </c>
    </row>
    <row r="34" customFormat="false" ht="19.5" hidden="false" customHeight="true" outlineLevel="0" collapsed="false">
      <c r="A34" s="10" t="s">
        <v>46</v>
      </c>
      <c r="B34" s="25" t="s">
        <v>40</v>
      </c>
      <c r="C34" s="26" t="n">
        <v>60</v>
      </c>
      <c r="D34" s="26" t="n">
        <v>45</v>
      </c>
      <c r="E34" s="26" t="n">
        <v>70</v>
      </c>
      <c r="F34" s="26" t="n">
        <v>65</v>
      </c>
      <c r="G34" s="26" t="n">
        <v>80</v>
      </c>
      <c r="H34" s="26" t="n">
        <v>90</v>
      </c>
      <c r="I34" s="26" t="n">
        <v>110</v>
      </c>
      <c r="J34" s="26" t="n">
        <v>100</v>
      </c>
      <c r="K34" s="26" t="n">
        <v>75</v>
      </c>
      <c r="L34" s="26" t="n">
        <v>60</v>
      </c>
      <c r="M34" s="26" t="n">
        <v>55</v>
      </c>
      <c r="N34" s="26" t="n">
        <v>100</v>
      </c>
      <c r="O34" s="13" t="n">
        <f aca="false">IFERROR(AVERAGE(C34:N34),0)</f>
        <v>75.8333333333333</v>
      </c>
      <c r="P34" s="14" t="n">
        <f aca="false">IFERROR(SUM(C34:N34),0)</f>
        <v>910</v>
      </c>
    </row>
    <row r="35" customFormat="false" ht="19.5" hidden="false" customHeight="true" outlineLevel="0" collapsed="false">
      <c r="A35" s="15" t="s">
        <v>47</v>
      </c>
      <c r="B35" s="25" t="s">
        <v>40</v>
      </c>
      <c r="C35" s="26"/>
      <c r="D35" s="26"/>
      <c r="E35" s="26"/>
      <c r="F35" s="26" t="n">
        <v>200</v>
      </c>
      <c r="G35" s="26"/>
      <c r="H35" s="26"/>
      <c r="I35" s="26" t="n">
        <v>800</v>
      </c>
      <c r="J35" s="26"/>
      <c r="K35" s="26"/>
      <c r="L35" s="26"/>
      <c r="M35" s="26"/>
      <c r="N35" s="26" t="n">
        <v>150</v>
      </c>
      <c r="O35" s="13" t="n">
        <f aca="false">IFERROR(AVERAGE(C35:N35),0)</f>
        <v>383.333333333333</v>
      </c>
      <c r="P35" s="14" t="n">
        <f aca="false">IFERROR(SUM(C35:N35),0)</f>
        <v>1150</v>
      </c>
    </row>
    <row r="36" customFormat="false" ht="19.5" hidden="false" customHeight="true" outlineLevel="0" collapsed="false">
      <c r="A36" s="10" t="s">
        <v>48</v>
      </c>
      <c r="B36" s="25" t="s">
        <v>40</v>
      </c>
      <c r="C36" s="26" t="n">
        <v>30</v>
      </c>
      <c r="D36" s="26" t="n">
        <v>20</v>
      </c>
      <c r="E36" s="26" t="n">
        <v>25</v>
      </c>
      <c r="F36" s="26" t="n">
        <v>30</v>
      </c>
      <c r="G36" s="26" t="n">
        <v>40</v>
      </c>
      <c r="H36" s="26" t="n">
        <v>30</v>
      </c>
      <c r="I36" s="26" t="n">
        <v>20</v>
      </c>
      <c r="J36" s="26" t="n">
        <v>25</v>
      </c>
      <c r="K36" s="26" t="n">
        <v>30</v>
      </c>
      <c r="L36" s="26" t="n">
        <v>35</v>
      </c>
      <c r="M36" s="26" t="n">
        <v>40</v>
      </c>
      <c r="N36" s="26" t="n">
        <v>60</v>
      </c>
      <c r="O36" s="13" t="n">
        <f aca="false">IFERROR(AVERAGE(C36:N36),0)</f>
        <v>32.0833333333333</v>
      </c>
      <c r="P36" s="14" t="n">
        <f aca="false">IFERROR(SUM(C36:N36),0)</f>
        <v>385</v>
      </c>
    </row>
    <row r="37" customFormat="false" ht="19.5" hidden="false" customHeight="true" outlineLevel="0" collapsed="false">
      <c r="A37" s="15" t="s">
        <v>49</v>
      </c>
      <c r="B37" s="25" t="s">
        <v>40</v>
      </c>
      <c r="C37" s="26" t="n">
        <v>50</v>
      </c>
      <c r="D37" s="26" t="n">
        <v>40</v>
      </c>
      <c r="E37" s="26" t="n">
        <v>60</v>
      </c>
      <c r="F37" s="26" t="n">
        <v>50</v>
      </c>
      <c r="G37" s="26" t="n">
        <v>70</v>
      </c>
      <c r="H37" s="26" t="n">
        <v>60</v>
      </c>
      <c r="I37" s="26" t="n">
        <v>80</v>
      </c>
      <c r="J37" s="26" t="n">
        <v>70</v>
      </c>
      <c r="K37" s="26" t="n">
        <v>50</v>
      </c>
      <c r="L37" s="26" t="n">
        <v>60</v>
      </c>
      <c r="M37" s="26" t="n">
        <v>50</v>
      </c>
      <c r="N37" s="26" t="n">
        <v>80</v>
      </c>
      <c r="O37" s="13" t="n">
        <f aca="false">IFERROR(AVERAGE(C37:N37),0)</f>
        <v>60</v>
      </c>
      <c r="P37" s="14" t="n">
        <f aca="false">IFERROR(SUM(C37:N37),0)</f>
        <v>720</v>
      </c>
    </row>
    <row r="38" customFormat="false" ht="24" hidden="false" customHeight="true" outlineLevel="0" collapsed="false">
      <c r="A38" s="27" t="s">
        <v>50</v>
      </c>
      <c r="B38" s="27"/>
      <c r="C38" s="28" t="n">
        <f aca="false">IFERROR(SUM(C28:C37),0)</f>
        <v>745</v>
      </c>
      <c r="D38" s="28" t="n">
        <f aca="false">IFERROR(SUM(D28:D37),0)</f>
        <v>685</v>
      </c>
      <c r="E38" s="28" t="n">
        <f aca="false">IFERROR(SUM(E28:E37),0)</f>
        <v>880</v>
      </c>
      <c r="F38" s="28" t="n">
        <f aca="false">IFERROR(SUM(F28:F37),0)</f>
        <v>960</v>
      </c>
      <c r="G38" s="28" t="n">
        <f aca="false">IFERROR(SUM(G28:G37),0)</f>
        <v>905</v>
      </c>
      <c r="H38" s="28" t="n">
        <f aca="false">IFERROR(SUM(H28:H37),0)</f>
        <v>835</v>
      </c>
      <c r="I38" s="28" t="n">
        <f aca="false">IFERROR(SUM(I28:I37),0)</f>
        <v>1825</v>
      </c>
      <c r="J38" s="28" t="n">
        <f aca="false">IFERROR(SUM(J28:J37),0)</f>
        <v>860</v>
      </c>
      <c r="K38" s="28" t="n">
        <f aca="false">IFERROR(SUM(K28:K37),0)</f>
        <v>855</v>
      </c>
      <c r="L38" s="28" t="n">
        <f aca="false">IFERROR(SUM(L28:L37),0)</f>
        <v>765</v>
      </c>
      <c r="M38" s="28" t="n">
        <f aca="false">IFERROR(SUM(M28:M37),0)</f>
        <v>905</v>
      </c>
      <c r="N38" s="28" t="n">
        <f aca="false">IFERROR(SUM(N28:N37),0)</f>
        <v>1350</v>
      </c>
      <c r="O38" s="28" t="n">
        <f aca="false">IFERROR(SUM(O28:O37),0)</f>
        <v>1319.16666666667</v>
      </c>
      <c r="P38" s="29" t="n">
        <f aca="false">IFERROR(SUM(P28:P37),0)</f>
        <v>11570</v>
      </c>
    </row>
    <row r="39" customFormat="false" ht="6.75" hidden="false" customHeight="true" outlineLevel="0" collapsed="false"/>
    <row r="40" customFormat="false" ht="24" hidden="false" customHeight="true" outlineLevel="0" collapsed="false">
      <c r="A40" s="30" t="s">
        <v>51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</row>
    <row r="41" customFormat="false" ht="19.5" hidden="false" customHeight="true" outlineLevel="0" collapsed="false">
      <c r="A41" s="10" t="s">
        <v>52</v>
      </c>
      <c r="B41" s="31" t="s">
        <v>53</v>
      </c>
      <c r="C41" s="12" t="n">
        <v>200</v>
      </c>
      <c r="D41" s="12" t="n">
        <v>200</v>
      </c>
      <c r="E41" s="12" t="n">
        <v>200</v>
      </c>
      <c r="F41" s="12" t="n">
        <v>200</v>
      </c>
      <c r="G41" s="12" t="n">
        <v>200</v>
      </c>
      <c r="H41" s="12" t="n">
        <v>200</v>
      </c>
      <c r="I41" s="12" t="n">
        <v>200</v>
      </c>
      <c r="J41" s="12" t="n">
        <v>200</v>
      </c>
      <c r="K41" s="12" t="n">
        <v>200</v>
      </c>
      <c r="L41" s="12" t="n">
        <v>200</v>
      </c>
      <c r="M41" s="12" t="n">
        <v>200</v>
      </c>
      <c r="N41" s="12" t="n">
        <v>200</v>
      </c>
      <c r="O41" s="13" t="n">
        <f aca="false">IFERROR(AVERAGE(C41:N41),0)</f>
        <v>200</v>
      </c>
      <c r="P41" s="14" t="n">
        <f aca="false">IFERROR(SUM(C41:N41),0)</f>
        <v>2400</v>
      </c>
    </row>
    <row r="42" customFormat="false" ht="19.5" hidden="false" customHeight="true" outlineLevel="0" collapsed="false">
      <c r="A42" s="15" t="s">
        <v>54</v>
      </c>
      <c r="B42" s="31" t="s">
        <v>53</v>
      </c>
      <c r="C42" s="12" t="n">
        <v>150</v>
      </c>
      <c r="D42" s="12" t="n">
        <v>150</v>
      </c>
      <c r="E42" s="12" t="n">
        <v>150</v>
      </c>
      <c r="F42" s="12" t="n">
        <v>150</v>
      </c>
      <c r="G42" s="12" t="n">
        <v>150</v>
      </c>
      <c r="H42" s="12" t="n">
        <v>150</v>
      </c>
      <c r="I42" s="12" t="n">
        <v>150</v>
      </c>
      <c r="J42" s="12" t="n">
        <v>150</v>
      </c>
      <c r="K42" s="12" t="n">
        <v>150</v>
      </c>
      <c r="L42" s="12" t="n">
        <v>150</v>
      </c>
      <c r="M42" s="12" t="n">
        <v>150</v>
      </c>
      <c r="N42" s="12" t="n">
        <v>150</v>
      </c>
      <c r="O42" s="13" t="n">
        <f aca="false">IFERROR(AVERAGE(C42:N42),0)</f>
        <v>150</v>
      </c>
      <c r="P42" s="14" t="n">
        <f aca="false">IFERROR(SUM(C42:N42),0)</f>
        <v>1800</v>
      </c>
    </row>
    <row r="43" customFormat="false" ht="19.5" hidden="false" customHeight="true" outlineLevel="0" collapsed="false">
      <c r="A43" s="10" t="s">
        <v>55</v>
      </c>
      <c r="B43" s="31" t="s">
        <v>53</v>
      </c>
      <c r="C43" s="12" t="n">
        <v>50</v>
      </c>
      <c r="D43" s="12" t="n">
        <v>50</v>
      </c>
      <c r="E43" s="12" t="n">
        <v>50</v>
      </c>
      <c r="F43" s="12" t="n">
        <v>50</v>
      </c>
      <c r="G43" s="12" t="n">
        <v>50</v>
      </c>
      <c r="H43" s="12" t="n">
        <v>50</v>
      </c>
      <c r="I43" s="12"/>
      <c r="J43" s="12"/>
      <c r="K43" s="12" t="n">
        <v>50</v>
      </c>
      <c r="L43" s="12" t="n">
        <v>50</v>
      </c>
      <c r="M43" s="12" t="n">
        <v>50</v>
      </c>
      <c r="N43" s="12" t="n">
        <v>50</v>
      </c>
      <c r="O43" s="13" t="n">
        <f aca="false">IFERROR(AVERAGE(C43:N43),0)</f>
        <v>50</v>
      </c>
      <c r="P43" s="14" t="n">
        <f aca="false">IFERROR(SUM(C43:N43),0)</f>
        <v>500</v>
      </c>
    </row>
    <row r="44" customFormat="false" ht="19.5" hidden="false" customHeight="true" outlineLevel="0" collapsed="false">
      <c r="A44" s="15" t="s">
        <v>56</v>
      </c>
      <c r="B44" s="31" t="s">
        <v>53</v>
      </c>
      <c r="C44" s="12" t="n">
        <v>80</v>
      </c>
      <c r="D44" s="12" t="n">
        <v>80</v>
      </c>
      <c r="E44" s="12" t="n">
        <v>80</v>
      </c>
      <c r="F44" s="12" t="n">
        <v>80</v>
      </c>
      <c r="G44" s="12" t="n">
        <v>80</v>
      </c>
      <c r="H44" s="12" t="n">
        <v>80</v>
      </c>
      <c r="I44" s="12" t="n">
        <v>80</v>
      </c>
      <c r="J44" s="12" t="n">
        <v>80</v>
      </c>
      <c r="K44" s="12" t="n">
        <v>80</v>
      </c>
      <c r="L44" s="12" t="n">
        <v>80</v>
      </c>
      <c r="M44" s="12" t="n">
        <v>80</v>
      </c>
      <c r="N44" s="12" t="n">
        <v>80</v>
      </c>
      <c r="O44" s="13" t="n">
        <f aca="false">IFERROR(AVERAGE(C44:N44),0)</f>
        <v>80</v>
      </c>
      <c r="P44" s="14" t="n">
        <f aca="false">IFERROR(SUM(C44:N44),0)</f>
        <v>960</v>
      </c>
    </row>
    <row r="45" customFormat="false" ht="24" hidden="false" customHeight="true" outlineLevel="0" collapsed="false">
      <c r="A45" s="32" t="s">
        <v>57</v>
      </c>
      <c r="B45" s="32"/>
      <c r="C45" s="33" t="n">
        <f aca="false">IFERROR(SUM(C41:C44),0)</f>
        <v>480</v>
      </c>
      <c r="D45" s="33" t="n">
        <f aca="false">IFERROR(SUM(D41:D44),0)</f>
        <v>480</v>
      </c>
      <c r="E45" s="33" t="n">
        <f aca="false">IFERROR(SUM(E41:E44),0)</f>
        <v>480</v>
      </c>
      <c r="F45" s="33" t="n">
        <f aca="false">IFERROR(SUM(F41:F44),0)</f>
        <v>480</v>
      </c>
      <c r="G45" s="33" t="n">
        <f aca="false">IFERROR(SUM(G41:G44),0)</f>
        <v>480</v>
      </c>
      <c r="H45" s="33" t="n">
        <f aca="false">IFERROR(SUM(H41:H44),0)</f>
        <v>480</v>
      </c>
      <c r="I45" s="33" t="n">
        <f aca="false">IFERROR(SUM(I41:I44),0)</f>
        <v>430</v>
      </c>
      <c r="J45" s="33" t="n">
        <f aca="false">IFERROR(SUM(J41:J44),0)</f>
        <v>430</v>
      </c>
      <c r="K45" s="33" t="n">
        <f aca="false">IFERROR(SUM(K41:K44),0)</f>
        <v>480</v>
      </c>
      <c r="L45" s="33" t="n">
        <f aca="false">IFERROR(SUM(L41:L44),0)</f>
        <v>480</v>
      </c>
      <c r="M45" s="33" t="n">
        <f aca="false">IFERROR(SUM(M41:M44),0)</f>
        <v>480</v>
      </c>
      <c r="N45" s="33" t="n">
        <f aca="false">IFERROR(SUM(N41:N44),0)</f>
        <v>480</v>
      </c>
      <c r="O45" s="33" t="n">
        <f aca="false">IFERROR(SUM(O41:O44),0)</f>
        <v>480</v>
      </c>
      <c r="P45" s="34" t="n">
        <f aca="false">IFERROR(SUM(P41:P44),0)</f>
        <v>5660</v>
      </c>
    </row>
    <row r="46" customFormat="false" ht="9.75" hidden="false" customHeight="true" outlineLevel="0" collapsed="false"/>
    <row r="47" customFormat="false" ht="25.5" hidden="false" customHeight="true" outlineLevel="0" collapsed="false">
      <c r="A47" s="9" t="s">
        <v>58</v>
      </c>
      <c r="B47" s="9"/>
      <c r="C47" s="17" t="n">
        <f aca="false">IFERROR(C12,0)</f>
        <v>3250</v>
      </c>
      <c r="D47" s="17" t="n">
        <f aca="false">IFERROR(D12,0)</f>
        <v>3100</v>
      </c>
      <c r="E47" s="17" t="n">
        <f aca="false">IFERROR(E12,0)</f>
        <v>3300</v>
      </c>
      <c r="F47" s="17" t="n">
        <f aca="false">IFERROR(F12,0)</f>
        <v>3600</v>
      </c>
      <c r="G47" s="17" t="n">
        <f aca="false">IFERROR(G12,0)</f>
        <v>3250</v>
      </c>
      <c r="H47" s="17" t="n">
        <f aca="false">IFERROR(H12,0)</f>
        <v>3100</v>
      </c>
      <c r="I47" s="17" t="n">
        <f aca="false">IFERROR(I12,0)</f>
        <v>3100</v>
      </c>
      <c r="J47" s="17" t="n">
        <f aca="false">IFERROR(J12,0)</f>
        <v>3400</v>
      </c>
      <c r="K47" s="17" t="n">
        <f aca="false">IFERROR(K12,0)</f>
        <v>3100</v>
      </c>
      <c r="L47" s="17" t="n">
        <f aca="false">IFERROR(L12,0)</f>
        <v>3200</v>
      </c>
      <c r="M47" s="17" t="n">
        <f aca="false">IFERROR(M12,0)</f>
        <v>3100</v>
      </c>
      <c r="N47" s="17" t="n">
        <f aca="false">IFERROR(N12,0)</f>
        <v>5950</v>
      </c>
      <c r="O47" s="17" t="n">
        <f aca="false">IFERROR(O12,0)</f>
        <v>4017.5</v>
      </c>
      <c r="P47" s="18" t="n">
        <f aca="false">IFERROR(P12,0)</f>
        <v>41450</v>
      </c>
    </row>
    <row r="48" customFormat="false" ht="25.5" hidden="false" customHeight="true" outlineLevel="0" collapsed="false">
      <c r="A48" s="19" t="s">
        <v>59</v>
      </c>
      <c r="B48" s="19"/>
      <c r="C48" s="22" t="n">
        <f aca="false">IFERROR(C25+C38,0)</f>
        <v>2173</v>
      </c>
      <c r="D48" s="22" t="n">
        <f aca="false">IFERROR(D25+D38,0)</f>
        <v>2113</v>
      </c>
      <c r="E48" s="22" t="n">
        <f aca="false">IFERROR(E25+E38,0)</f>
        <v>2386</v>
      </c>
      <c r="F48" s="22" t="n">
        <f aca="false">IFERROR(F25+F38,0)</f>
        <v>2388</v>
      </c>
      <c r="G48" s="22" t="n">
        <f aca="false">IFERROR(G25+G38,0)</f>
        <v>2303</v>
      </c>
      <c r="H48" s="22" t="n">
        <f aca="false">IFERROR(H25+H38,0)</f>
        <v>2213</v>
      </c>
      <c r="I48" s="22" t="n">
        <f aca="false">IFERROR(I25+I38,0)</f>
        <v>3193</v>
      </c>
      <c r="J48" s="22" t="n">
        <f aca="false">IFERROR(J25+J38,0)</f>
        <v>2228</v>
      </c>
      <c r="K48" s="22" t="n">
        <f aca="false">IFERROR(K25+K38,0)</f>
        <v>2243</v>
      </c>
      <c r="L48" s="22" t="n">
        <f aca="false">IFERROR(L25+L38,0)</f>
        <v>2173</v>
      </c>
      <c r="M48" s="22" t="n">
        <f aca="false">IFERROR(M25+M38,0)</f>
        <v>2813</v>
      </c>
      <c r="N48" s="22" t="n">
        <f aca="false">IFERROR(N25+N38,0)</f>
        <v>2778</v>
      </c>
      <c r="O48" s="22" t="n">
        <f aca="false">IFERROR(O25+O38,0)</f>
        <v>3283.5</v>
      </c>
      <c r="P48" s="23" t="n">
        <f aca="false">IFERROR(P25+P38,0)</f>
        <v>29004</v>
      </c>
    </row>
    <row r="49" customFormat="false" ht="25.5" hidden="false" customHeight="true" outlineLevel="0" collapsed="false">
      <c r="A49" s="30" t="s">
        <v>60</v>
      </c>
      <c r="B49" s="30"/>
      <c r="C49" s="33" t="n">
        <f aca="false">IFERROR(C45,0)</f>
        <v>480</v>
      </c>
      <c r="D49" s="33" t="n">
        <f aca="false">IFERROR(D45,0)</f>
        <v>480</v>
      </c>
      <c r="E49" s="33" t="n">
        <f aca="false">IFERROR(E45,0)</f>
        <v>480</v>
      </c>
      <c r="F49" s="33" t="n">
        <f aca="false">IFERROR(F45,0)</f>
        <v>480</v>
      </c>
      <c r="G49" s="33" t="n">
        <f aca="false">IFERROR(G45,0)</f>
        <v>480</v>
      </c>
      <c r="H49" s="33" t="n">
        <f aca="false">IFERROR(H45,0)</f>
        <v>480</v>
      </c>
      <c r="I49" s="33" t="n">
        <f aca="false">IFERROR(I45,0)</f>
        <v>430</v>
      </c>
      <c r="J49" s="33" t="n">
        <f aca="false">IFERROR(J45,0)</f>
        <v>430</v>
      </c>
      <c r="K49" s="33" t="n">
        <f aca="false">IFERROR(K45,0)</f>
        <v>480</v>
      </c>
      <c r="L49" s="33" t="n">
        <f aca="false">IFERROR(L45,0)</f>
        <v>480</v>
      </c>
      <c r="M49" s="33" t="n">
        <f aca="false">IFERROR(M45,0)</f>
        <v>480</v>
      </c>
      <c r="N49" s="33" t="n">
        <f aca="false">IFERROR(N45,0)</f>
        <v>480</v>
      </c>
      <c r="O49" s="33" t="n">
        <f aca="false">IFERROR(O45,0)</f>
        <v>480</v>
      </c>
      <c r="P49" s="34" t="n">
        <f aca="false">IFERROR(P45,0)</f>
        <v>5660</v>
      </c>
    </row>
    <row r="50" customFormat="false" ht="25.5" hidden="false" customHeight="true" outlineLevel="0" collapsed="false">
      <c r="A50" s="24" t="s">
        <v>61</v>
      </c>
      <c r="B50" s="24"/>
      <c r="C50" s="28" t="n">
        <f aca="false">IFERROR(C47-C48-C49,0)</f>
        <v>597</v>
      </c>
      <c r="D50" s="28" t="n">
        <f aca="false">IFERROR(D47-D48-D49,0)</f>
        <v>507</v>
      </c>
      <c r="E50" s="28" t="n">
        <f aca="false">IFERROR(E47-E48-E49,0)</f>
        <v>434</v>
      </c>
      <c r="F50" s="28" t="n">
        <f aca="false">IFERROR(F47-F48-F49,0)</f>
        <v>732</v>
      </c>
      <c r="G50" s="28" t="n">
        <f aca="false">IFERROR(G47-G48-G49,0)</f>
        <v>467</v>
      </c>
      <c r="H50" s="28" t="n">
        <f aca="false">IFERROR(H47-H48-H49,0)</f>
        <v>407</v>
      </c>
      <c r="I50" s="28" t="n">
        <f aca="false">IFERROR(I47-I48-I49,0)</f>
        <v>-523</v>
      </c>
      <c r="J50" s="28" t="n">
        <f aca="false">IFERROR(J47-J48-J49,0)</f>
        <v>742</v>
      </c>
      <c r="K50" s="28" t="n">
        <f aca="false">IFERROR(K47-K48-K49,0)</f>
        <v>377</v>
      </c>
      <c r="L50" s="28" t="n">
        <f aca="false">IFERROR(L47-L48-L49,0)</f>
        <v>547</v>
      </c>
      <c r="M50" s="28" t="n">
        <f aca="false">IFERROR(M47-M48-M49,0)</f>
        <v>-193</v>
      </c>
      <c r="N50" s="28" t="n">
        <f aca="false">IFERROR(N47-N48-N49,0)</f>
        <v>2692</v>
      </c>
      <c r="O50" s="28" t="n">
        <f aca="false">IFERROR(O47-O48-O49,0)</f>
        <v>254</v>
      </c>
      <c r="P50" s="29" t="n">
        <f aca="false">IFERROR(P47-P48-P49,0)</f>
        <v>6786</v>
      </c>
    </row>
    <row r="52" customFormat="false" ht="7.5" hidden="false" customHeight="true" outlineLevel="0" collapsed="false"/>
    <row r="53" customFormat="false" ht="21.75" hidden="false" customHeight="true" outlineLevel="0" collapsed="false">
      <c r="A53" s="35" t="s">
        <v>62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</row>
    <row r="54" customFormat="false" ht="19.5" hidden="false" customHeight="true" outlineLevel="0" collapsed="false">
      <c r="A54" s="36" t="s">
        <v>63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7" t="n">
        <f aca="false">IFERROR(O25/O47,0)</f>
        <v>0.488944202447625</v>
      </c>
      <c r="M54" s="38" t="str">
        <f aca="false">IFERROR(IF(O25/O47&lt;=0.5,"✓ Im Plan","⚠ Über 50 %"),"")</f>
        <v>✓ Im Plan</v>
      </c>
      <c r="N54" s="38"/>
      <c r="O54" s="38"/>
      <c r="P54" s="38"/>
      <c r="Q54" s="38"/>
    </row>
    <row r="55" customFormat="false" ht="19.5" hidden="false" customHeight="true" outlineLevel="0" collapsed="false">
      <c r="A55" s="36" t="s">
        <v>64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7" t="n">
        <f aca="false">IFERROR(O38/O47,0)</f>
        <v>0.328355113047086</v>
      </c>
      <c r="M55" s="38" t="str">
        <f aca="false">IFERROR(IF(O38/O47&lt;=0.3,"✓ Im Plan","⚠ Über 30 %"),"")</f>
        <v>⚠ Über 30 %</v>
      </c>
      <c r="N55" s="38"/>
      <c r="O55" s="38"/>
      <c r="P55" s="38"/>
      <c r="Q55" s="38"/>
    </row>
    <row r="56" customFormat="false" ht="19.5" hidden="false" customHeight="true" outlineLevel="0" collapsed="false">
      <c r="A56" s="36" t="s">
        <v>65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7" t="n">
        <f aca="false">IFERROR(O45/O47,0)</f>
        <v>0.119477286869944</v>
      </c>
      <c r="M56" s="38" t="str">
        <f aca="false">IFERROR(IF(O45/O47&gt;=0.2,"✓ Im Plan","⚠ Unter 20 %"),"")</f>
        <v>⚠ Unter 20 %</v>
      </c>
      <c r="N56" s="38"/>
      <c r="O56" s="38"/>
      <c r="P56" s="38"/>
      <c r="Q56" s="38"/>
    </row>
  </sheetData>
  <mergeCells count="22">
    <mergeCell ref="A2:Q2"/>
    <mergeCell ref="A3:Q3"/>
    <mergeCell ref="A4:Q4"/>
    <mergeCell ref="A7:Q7"/>
    <mergeCell ref="A12:B12"/>
    <mergeCell ref="A14:Q14"/>
    <mergeCell ref="A25:B25"/>
    <mergeCell ref="A27:Q27"/>
    <mergeCell ref="A38:B38"/>
    <mergeCell ref="A40:Q40"/>
    <mergeCell ref="A45:B45"/>
    <mergeCell ref="A47:B47"/>
    <mergeCell ref="A48:B48"/>
    <mergeCell ref="A49:B49"/>
    <mergeCell ref="A50:B50"/>
    <mergeCell ref="A53:Q53"/>
    <mergeCell ref="A54:K54"/>
    <mergeCell ref="M54:Q54"/>
    <mergeCell ref="A55:K55"/>
    <mergeCell ref="M55:Q55"/>
    <mergeCell ref="A56:K56"/>
    <mergeCell ref="M56:Q56"/>
  </mergeCells>
  <printOptions headings="false" gridLines="false" gridLinesSet="true" horizontalCentered="false" verticalCentered="false"/>
  <pageMargins left="0.5" right="0.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4943A"/>
    <pageSetUpPr fitToPage="true"/>
  </sheetPr>
  <dimension ref="A1:G9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3"/>
    <col collapsed="false" customWidth="true" hidden="false" outlineLevel="0" max="2" min="2" style="1" width="30"/>
    <col collapsed="false" customWidth="true" hidden="false" outlineLevel="0" max="3" min="3" style="1" width="16"/>
    <col collapsed="false" customWidth="true" hidden="false" outlineLevel="0" max="4" min="4" style="1" width="14"/>
    <col collapsed="false" customWidth="true" hidden="false" outlineLevel="0" max="5" min="5" style="1" width="12"/>
    <col collapsed="false" customWidth="true" hidden="false" outlineLevel="0" max="7" min="6" style="1" width="14"/>
    <col collapsed="false" customWidth="true" hidden="false" outlineLevel="0" max="8" min="8" style="1" width="4"/>
  </cols>
  <sheetData>
    <row r="1" customFormat="false" ht="37.5" hidden="false" customHeight="true" outlineLevel="0" collapsed="false">
      <c r="A1" s="39" t="s">
        <v>66</v>
      </c>
      <c r="B1" s="39"/>
      <c r="C1" s="39"/>
      <c r="D1" s="39"/>
      <c r="E1" s="39"/>
      <c r="F1" s="39"/>
      <c r="G1" s="39"/>
    </row>
    <row r="2" customFormat="false" ht="31.5" hidden="false" customHeight="true" outlineLevel="0" collapsed="false">
      <c r="A2" s="6" t="s">
        <v>67</v>
      </c>
      <c r="B2" s="6" t="s">
        <v>68</v>
      </c>
      <c r="C2" s="6" t="s">
        <v>69</v>
      </c>
      <c r="D2" s="6" t="s">
        <v>70</v>
      </c>
      <c r="E2" s="6" t="s">
        <v>3</v>
      </c>
      <c r="F2" s="6" t="s">
        <v>71</v>
      </c>
      <c r="G2" s="6" t="s">
        <v>72</v>
      </c>
    </row>
    <row r="3" customFormat="false" ht="19.5" hidden="false" customHeight="true" outlineLevel="0" collapsed="false">
      <c r="A3" s="40" t="s">
        <v>73</v>
      </c>
      <c r="B3" s="15" t="s">
        <v>74</v>
      </c>
      <c r="C3" s="40" t="s">
        <v>75</v>
      </c>
      <c r="D3" s="41" t="s">
        <v>76</v>
      </c>
      <c r="E3" s="42" t="s">
        <v>20</v>
      </c>
      <c r="F3" s="43" t="n">
        <v>2850</v>
      </c>
      <c r="G3" s="44" t="n">
        <f aca="false">IFERROR(F3,0)</f>
        <v>2850</v>
      </c>
    </row>
    <row r="4" customFormat="false" ht="19.5" hidden="false" customHeight="true" outlineLevel="0" collapsed="false">
      <c r="A4" s="40" t="s">
        <v>73</v>
      </c>
      <c r="B4" s="15" t="s">
        <v>77</v>
      </c>
      <c r="C4" s="40" t="s">
        <v>78</v>
      </c>
      <c r="D4" s="41" t="s">
        <v>79</v>
      </c>
      <c r="E4" s="45" t="s">
        <v>80</v>
      </c>
      <c r="F4" s="46" t="n">
        <v>-900</v>
      </c>
      <c r="G4" s="44" t="n">
        <f aca="false">IFERROR(G3+F4,0)</f>
        <v>1950</v>
      </c>
    </row>
    <row r="5" customFormat="false" ht="19.5" hidden="false" customHeight="true" outlineLevel="0" collapsed="false">
      <c r="A5" s="40" t="s">
        <v>73</v>
      </c>
      <c r="B5" s="15" t="s">
        <v>81</v>
      </c>
      <c r="C5" s="40" t="s">
        <v>78</v>
      </c>
      <c r="D5" s="41" t="s">
        <v>82</v>
      </c>
      <c r="E5" s="45" t="s">
        <v>80</v>
      </c>
      <c r="F5" s="46" t="n">
        <v>-85</v>
      </c>
      <c r="G5" s="44" t="n">
        <f aca="false">IFERROR(G4+F5,0)</f>
        <v>1865</v>
      </c>
    </row>
    <row r="6" customFormat="false" ht="19.5" hidden="false" customHeight="true" outlineLevel="0" collapsed="false">
      <c r="A6" s="40" t="s">
        <v>73</v>
      </c>
      <c r="B6" s="15" t="s">
        <v>83</v>
      </c>
      <c r="C6" s="40" t="s">
        <v>78</v>
      </c>
      <c r="D6" s="41" t="s">
        <v>82</v>
      </c>
      <c r="E6" s="45" t="s">
        <v>80</v>
      </c>
      <c r="F6" s="46" t="n">
        <v>-90</v>
      </c>
      <c r="G6" s="44" t="n">
        <f aca="false">IFERROR(G5+F6,0)</f>
        <v>1775</v>
      </c>
    </row>
    <row r="7" customFormat="false" ht="19.5" hidden="false" customHeight="true" outlineLevel="0" collapsed="false">
      <c r="A7" s="40" t="s">
        <v>84</v>
      </c>
      <c r="B7" s="15" t="s">
        <v>85</v>
      </c>
      <c r="C7" s="40" t="s">
        <v>86</v>
      </c>
      <c r="D7" s="41" t="s">
        <v>87</v>
      </c>
      <c r="E7" s="45" t="s">
        <v>80</v>
      </c>
      <c r="F7" s="46" t="n">
        <v>-87.4</v>
      </c>
      <c r="G7" s="44" t="n">
        <f aca="false">IFERROR(G6+F7,0)</f>
        <v>1687.6</v>
      </c>
    </row>
    <row r="8" customFormat="false" ht="19.5" hidden="false" customHeight="true" outlineLevel="0" collapsed="false">
      <c r="A8" s="40" t="s">
        <v>84</v>
      </c>
      <c r="B8" s="15" t="s">
        <v>88</v>
      </c>
      <c r="C8" s="40" t="s">
        <v>86</v>
      </c>
      <c r="D8" s="41" t="s">
        <v>89</v>
      </c>
      <c r="E8" s="45" t="s">
        <v>80</v>
      </c>
      <c r="F8" s="46" t="n">
        <v>-62.8</v>
      </c>
      <c r="G8" s="44" t="n">
        <f aca="false">IFERROR(G7+F8,0)</f>
        <v>1624.8</v>
      </c>
    </row>
    <row r="9" customFormat="false" ht="19.5" hidden="false" customHeight="true" outlineLevel="0" collapsed="false">
      <c r="A9" s="40" t="s">
        <v>90</v>
      </c>
      <c r="B9" s="15" t="s">
        <v>91</v>
      </c>
      <c r="C9" s="40" t="s">
        <v>75</v>
      </c>
      <c r="D9" s="41" t="s">
        <v>21</v>
      </c>
      <c r="E9" s="42" t="s">
        <v>20</v>
      </c>
      <c r="F9" s="43" t="n">
        <v>250</v>
      </c>
      <c r="G9" s="44" t="n">
        <f aca="false">IFERROR(G8+F9,0)</f>
        <v>1874.8</v>
      </c>
    </row>
    <row r="10" customFormat="false" ht="19.5" hidden="false" customHeight="true" outlineLevel="0" collapsed="false">
      <c r="A10" s="40" t="s">
        <v>92</v>
      </c>
      <c r="B10" s="15" t="s">
        <v>93</v>
      </c>
      <c r="C10" s="40" t="s">
        <v>78</v>
      </c>
      <c r="D10" s="41" t="s">
        <v>94</v>
      </c>
      <c r="E10" s="45" t="s">
        <v>80</v>
      </c>
      <c r="F10" s="46" t="n">
        <v>-35</v>
      </c>
      <c r="G10" s="44" t="n">
        <f aca="false">IFERROR(G9+F10,0)</f>
        <v>1839.8</v>
      </c>
    </row>
    <row r="11" customFormat="false" ht="19.5" hidden="false" customHeight="true" outlineLevel="0" collapsed="false">
      <c r="A11" s="40" t="s">
        <v>92</v>
      </c>
      <c r="B11" s="15" t="s">
        <v>34</v>
      </c>
      <c r="C11" s="40" t="s">
        <v>78</v>
      </c>
      <c r="D11" s="41" t="s">
        <v>95</v>
      </c>
      <c r="E11" s="45" t="s">
        <v>80</v>
      </c>
      <c r="F11" s="46" t="n">
        <v>-25</v>
      </c>
      <c r="G11" s="44" t="n">
        <f aca="false">IFERROR(G10+F11,0)</f>
        <v>1814.8</v>
      </c>
    </row>
    <row r="12" customFormat="false" ht="19.5" hidden="false" customHeight="true" outlineLevel="0" collapsed="false">
      <c r="A12" s="40" t="s">
        <v>96</v>
      </c>
      <c r="B12" s="15" t="s">
        <v>97</v>
      </c>
      <c r="C12" s="40" t="s">
        <v>86</v>
      </c>
      <c r="D12" s="41" t="s">
        <v>87</v>
      </c>
      <c r="E12" s="45" t="s">
        <v>80</v>
      </c>
      <c r="F12" s="46" t="n">
        <v>-54.2</v>
      </c>
      <c r="G12" s="44" t="n">
        <f aca="false">IFERROR(G11+F12,0)</f>
        <v>1760.6</v>
      </c>
    </row>
    <row r="13" customFormat="false" ht="19.5" hidden="false" customHeight="true" outlineLevel="0" collapsed="false">
      <c r="A13" s="40" t="s">
        <v>98</v>
      </c>
      <c r="B13" s="15" t="s">
        <v>99</v>
      </c>
      <c r="C13" s="40" t="s">
        <v>86</v>
      </c>
      <c r="D13" s="41" t="s">
        <v>100</v>
      </c>
      <c r="E13" s="45" t="s">
        <v>80</v>
      </c>
      <c r="F13" s="46" t="n">
        <v>-18.9</v>
      </c>
      <c r="G13" s="44" t="n">
        <f aca="false">IFERROR(G12+F13,0)</f>
        <v>1741.7</v>
      </c>
    </row>
    <row r="14" customFormat="false" ht="19.5" hidden="false" customHeight="true" outlineLevel="0" collapsed="false">
      <c r="A14" s="40" t="s">
        <v>101</v>
      </c>
      <c r="B14" s="15" t="s">
        <v>102</v>
      </c>
      <c r="C14" s="40" t="s">
        <v>103</v>
      </c>
      <c r="D14" s="41" t="s">
        <v>54</v>
      </c>
      <c r="E14" s="47" t="s">
        <v>53</v>
      </c>
      <c r="F14" s="46" t="n">
        <v>-150</v>
      </c>
      <c r="G14" s="44" t="n">
        <f aca="false">IFERROR(G13+F14,0)</f>
        <v>1591.7</v>
      </c>
    </row>
    <row r="15" customFormat="false" ht="19.5" hidden="false" customHeight="true" outlineLevel="0" collapsed="false">
      <c r="A15" s="40" t="s">
        <v>101</v>
      </c>
      <c r="B15" s="15" t="s">
        <v>104</v>
      </c>
      <c r="C15" s="40" t="s">
        <v>103</v>
      </c>
      <c r="D15" s="41" t="s">
        <v>105</v>
      </c>
      <c r="E15" s="47" t="s">
        <v>53</v>
      </c>
      <c r="F15" s="46" t="n">
        <v>-200</v>
      </c>
      <c r="G15" s="44" t="n">
        <f aca="false">IFERROR(G14+F15,0)</f>
        <v>1391.7</v>
      </c>
    </row>
    <row r="16" customFormat="false" ht="19.5" hidden="false" customHeight="true" outlineLevel="0" collapsed="false">
      <c r="A16" s="40" t="s">
        <v>106</v>
      </c>
      <c r="B16" s="15" t="s">
        <v>97</v>
      </c>
      <c r="C16" s="40" t="s">
        <v>86</v>
      </c>
      <c r="D16" s="41" t="s">
        <v>87</v>
      </c>
      <c r="E16" s="45" t="s">
        <v>80</v>
      </c>
      <c r="F16" s="46" t="n">
        <v>-91.3</v>
      </c>
      <c r="G16" s="44" t="n">
        <f aca="false">IFERROR(G15+F16,0)</f>
        <v>1300.4</v>
      </c>
    </row>
    <row r="17" customFormat="false" ht="19.5" hidden="false" customHeight="true" outlineLevel="0" collapsed="false">
      <c r="A17" s="40" t="s">
        <v>107</v>
      </c>
      <c r="B17" s="15" t="s">
        <v>108</v>
      </c>
      <c r="C17" s="40" t="s">
        <v>86</v>
      </c>
      <c r="D17" s="41" t="s">
        <v>109</v>
      </c>
      <c r="E17" s="45" t="s">
        <v>80</v>
      </c>
      <c r="F17" s="46" t="n">
        <v>-48.5</v>
      </c>
      <c r="G17" s="44" t="n">
        <f aca="false">IFERROR(G16+F17,0)</f>
        <v>1251.9</v>
      </c>
    </row>
    <row r="18" customFormat="false" ht="19.5" hidden="false" customHeight="true" outlineLevel="0" collapsed="false">
      <c r="A18" s="40" t="s">
        <v>110</v>
      </c>
      <c r="B18" s="15" t="s">
        <v>111</v>
      </c>
      <c r="C18" s="40" t="s">
        <v>78</v>
      </c>
      <c r="D18" s="41" t="s">
        <v>112</v>
      </c>
      <c r="E18" s="45" t="s">
        <v>80</v>
      </c>
      <c r="F18" s="46" t="n">
        <v>-240</v>
      </c>
      <c r="G18" s="44" t="n">
        <f aca="false">IFERROR(G17+F18,0)</f>
        <v>1011.9</v>
      </c>
    </row>
    <row r="19" customFormat="false" ht="19.5" hidden="false" customHeight="true" outlineLevel="0" collapsed="false">
      <c r="A19" s="40" t="s">
        <v>113</v>
      </c>
      <c r="B19" s="15" t="s">
        <v>114</v>
      </c>
      <c r="C19" s="40" t="s">
        <v>86</v>
      </c>
      <c r="D19" s="41" t="s">
        <v>87</v>
      </c>
      <c r="E19" s="45" t="s">
        <v>80</v>
      </c>
      <c r="F19" s="46" t="n">
        <v>-32.6</v>
      </c>
      <c r="G19" s="44" t="n">
        <f aca="false">IFERROR(G18+F19,0)</f>
        <v>979.3</v>
      </c>
    </row>
    <row r="20" customFormat="false" ht="19.5" hidden="false" customHeight="true" outlineLevel="0" collapsed="false">
      <c r="A20" s="40" t="s">
        <v>115</v>
      </c>
      <c r="B20" s="15" t="s">
        <v>116</v>
      </c>
      <c r="C20" s="40" t="s">
        <v>75</v>
      </c>
      <c r="D20" s="41" t="s">
        <v>22</v>
      </c>
      <c r="E20" s="42" t="s">
        <v>20</v>
      </c>
      <c r="F20" s="43" t="n">
        <v>100</v>
      </c>
      <c r="G20" s="44" t="n">
        <f aca="false">IFERROR(G19+F20,0)</f>
        <v>1079.3</v>
      </c>
    </row>
    <row r="21" customFormat="false" ht="19.5" hidden="false" customHeight="true" outlineLevel="0" collapsed="false">
      <c r="A21" s="40" t="s">
        <v>117</v>
      </c>
      <c r="B21" s="15" t="s">
        <v>118</v>
      </c>
      <c r="C21" s="40" t="s">
        <v>86</v>
      </c>
      <c r="D21" s="41" t="s">
        <v>95</v>
      </c>
      <c r="E21" s="45" t="s">
        <v>80</v>
      </c>
      <c r="F21" s="46" t="n">
        <v>-22</v>
      </c>
      <c r="G21" s="44" t="n">
        <f aca="false">IFERROR(G20+F21,0)</f>
        <v>1057.3</v>
      </c>
    </row>
    <row r="22" customFormat="false" ht="19.5" hidden="false" customHeight="true" outlineLevel="0" collapsed="false">
      <c r="A22" s="40" t="s">
        <v>119</v>
      </c>
      <c r="B22" s="15" t="s">
        <v>97</v>
      </c>
      <c r="C22" s="40" t="s">
        <v>86</v>
      </c>
      <c r="D22" s="41" t="s">
        <v>87</v>
      </c>
      <c r="E22" s="45" t="s">
        <v>80</v>
      </c>
      <c r="F22" s="46" t="n">
        <v>-76.8</v>
      </c>
      <c r="G22" s="44" t="n">
        <f aca="false">IFERROR(G21+F22,0)</f>
        <v>980.5</v>
      </c>
    </row>
    <row r="23" customFormat="false" ht="19.5" hidden="false" customHeight="true" outlineLevel="0" collapsed="false">
      <c r="A23" s="40" t="s">
        <v>120</v>
      </c>
      <c r="B23" s="15" t="s">
        <v>121</v>
      </c>
      <c r="C23" s="40" t="s">
        <v>78</v>
      </c>
      <c r="D23" s="41" t="s">
        <v>122</v>
      </c>
      <c r="E23" s="45" t="s">
        <v>80</v>
      </c>
      <c r="F23" s="48"/>
      <c r="G23" s="44" t="n">
        <f aca="false">IFERROR(G22+F23,0)</f>
        <v>980.5</v>
      </c>
    </row>
    <row r="24" customFormat="false" ht="19.5" hidden="false" customHeight="true" outlineLevel="0" collapsed="false">
      <c r="A24" s="40" t="s">
        <v>123</v>
      </c>
      <c r="B24" s="15" t="s">
        <v>124</v>
      </c>
      <c r="C24" s="40" t="s">
        <v>78</v>
      </c>
      <c r="D24" s="41" t="s">
        <v>125</v>
      </c>
      <c r="E24" s="45" t="s">
        <v>80</v>
      </c>
      <c r="F24" s="46" t="n">
        <v>-18.36</v>
      </c>
      <c r="G24" s="44" t="n">
        <f aca="false">IFERROR(G23+F24,0)</f>
        <v>962.14</v>
      </c>
    </row>
    <row r="25" customFormat="false" ht="19.5" hidden="false" customHeight="true" outlineLevel="0" collapsed="false">
      <c r="A25" s="40" t="s">
        <v>126</v>
      </c>
      <c r="B25" s="15" t="s">
        <v>127</v>
      </c>
      <c r="C25" s="40" t="s">
        <v>86</v>
      </c>
      <c r="D25" s="41" t="s">
        <v>89</v>
      </c>
      <c r="E25" s="45" t="s">
        <v>80</v>
      </c>
      <c r="F25" s="46" t="n">
        <v>-55.4</v>
      </c>
      <c r="G25" s="44" t="n">
        <f aca="false">IFERROR(G24+F25,0)</f>
        <v>906.74</v>
      </c>
    </row>
    <row r="26" customFormat="false" ht="19.5" hidden="false" customHeight="true" outlineLevel="0" collapsed="false">
      <c r="A26" s="40" t="s">
        <v>128</v>
      </c>
      <c r="B26" s="15" t="s">
        <v>97</v>
      </c>
      <c r="C26" s="40" t="s">
        <v>86</v>
      </c>
      <c r="D26" s="41" t="s">
        <v>87</v>
      </c>
      <c r="E26" s="45" t="s">
        <v>80</v>
      </c>
      <c r="F26" s="46" t="n">
        <v>-68.9</v>
      </c>
      <c r="G26" s="44" t="n">
        <f aca="false">IFERROR(G25+F26,0)</f>
        <v>837.84</v>
      </c>
    </row>
    <row r="27" customFormat="false" ht="19.5" hidden="false" customHeight="true" outlineLevel="0" collapsed="false">
      <c r="A27" s="40" t="s">
        <v>129</v>
      </c>
      <c r="B27" s="15" t="s">
        <v>130</v>
      </c>
      <c r="C27" s="40" t="s">
        <v>86</v>
      </c>
      <c r="D27" s="41" t="s">
        <v>109</v>
      </c>
      <c r="E27" s="45" t="s">
        <v>80</v>
      </c>
      <c r="F27" s="46" t="n">
        <v>-14.8</v>
      </c>
      <c r="G27" s="44" t="n">
        <f aca="false">IFERROR(G26+F27,0)</f>
        <v>823.04</v>
      </c>
    </row>
    <row r="28" customFormat="false" ht="19.5" hidden="false" customHeight="true" outlineLevel="0" collapsed="false">
      <c r="A28" s="40" t="s">
        <v>131</v>
      </c>
      <c r="B28" s="15" t="s">
        <v>132</v>
      </c>
      <c r="C28" s="40" t="s">
        <v>86</v>
      </c>
      <c r="D28" s="41" t="s">
        <v>133</v>
      </c>
      <c r="E28" s="45" t="s">
        <v>80</v>
      </c>
      <c r="F28" s="46" t="n">
        <v>-89.9</v>
      </c>
      <c r="G28" s="44" t="n">
        <f aca="false">IFERROR(G27+F28,0)</f>
        <v>733.14</v>
      </c>
    </row>
    <row r="29" customFormat="false" ht="19.5" hidden="false" customHeight="true" outlineLevel="0" collapsed="false">
      <c r="A29" s="40" t="s">
        <v>134</v>
      </c>
      <c r="B29" s="15" t="s">
        <v>97</v>
      </c>
      <c r="C29" s="40" t="s">
        <v>86</v>
      </c>
      <c r="D29" s="41" t="s">
        <v>87</v>
      </c>
      <c r="E29" s="45" t="s">
        <v>80</v>
      </c>
      <c r="F29" s="46" t="n">
        <v>-62.3</v>
      </c>
      <c r="G29" s="44" t="n">
        <f aca="false">IFERROR(G28+F29,0)</f>
        <v>670.84</v>
      </c>
    </row>
    <row r="30" customFormat="false" ht="19.5" hidden="false" customHeight="true" outlineLevel="0" collapsed="false">
      <c r="A30" s="40" t="s">
        <v>135</v>
      </c>
      <c r="B30" s="15" t="s">
        <v>136</v>
      </c>
      <c r="C30" s="40" t="s">
        <v>103</v>
      </c>
      <c r="D30" s="41" t="s">
        <v>55</v>
      </c>
      <c r="E30" s="47" t="s">
        <v>53</v>
      </c>
      <c r="F30" s="46" t="n">
        <v>-50</v>
      </c>
      <c r="G30" s="44" t="n">
        <f aca="false">IFERROR(G29+F30,0)</f>
        <v>620.84</v>
      </c>
    </row>
    <row r="31" customFormat="false" ht="19.5" hidden="false" customHeight="true" outlineLevel="0" collapsed="false">
      <c r="A31" s="40" t="s">
        <v>137</v>
      </c>
      <c r="B31" s="15" t="s">
        <v>138</v>
      </c>
      <c r="C31" s="40" t="s">
        <v>103</v>
      </c>
      <c r="D31" s="41" t="s">
        <v>139</v>
      </c>
      <c r="E31" s="47" t="s">
        <v>53</v>
      </c>
      <c r="F31" s="46" t="n">
        <v>-80</v>
      </c>
      <c r="G31" s="44" t="n">
        <f aca="false">IFERROR(G30+F31,0)</f>
        <v>540.84</v>
      </c>
    </row>
    <row r="32" customFormat="false" ht="19.5" hidden="false" customHeight="true" outlineLevel="0" collapsed="false">
      <c r="A32" s="40" t="s">
        <v>140</v>
      </c>
      <c r="B32" s="15" t="s">
        <v>97</v>
      </c>
      <c r="C32" s="40" t="s">
        <v>86</v>
      </c>
      <c r="D32" s="41" t="s">
        <v>87</v>
      </c>
      <c r="E32" s="45" t="s">
        <v>80</v>
      </c>
      <c r="F32" s="46" t="n">
        <v>-58.7</v>
      </c>
      <c r="G32" s="44" t="n">
        <f aca="false">IFERROR(G31+F32,0)</f>
        <v>482.14</v>
      </c>
    </row>
    <row r="33" customFormat="false" ht="19.5" hidden="false" customHeight="true" outlineLevel="0" collapsed="false">
      <c r="A33" s="40" t="s">
        <v>141</v>
      </c>
      <c r="B33" s="15" t="s">
        <v>49</v>
      </c>
      <c r="C33" s="40" t="s">
        <v>86</v>
      </c>
      <c r="D33" s="41" t="s">
        <v>142</v>
      </c>
      <c r="E33" s="45" t="s">
        <v>80</v>
      </c>
      <c r="F33" s="46" t="n">
        <v>-34.5</v>
      </c>
      <c r="G33" s="44" t="n">
        <f aca="false">IFERROR(G32+F33,0)</f>
        <v>447.64</v>
      </c>
    </row>
    <row r="34" customFormat="false" ht="18.75" hidden="false" customHeight="true" outlineLevel="0" collapsed="false">
      <c r="A34" s="49"/>
      <c r="B34" s="50"/>
      <c r="C34" s="49"/>
      <c r="D34" s="50"/>
      <c r="E34" s="49"/>
      <c r="F34" s="49"/>
      <c r="G34" s="51" t="n">
        <f aca="false">IFERROR(G33+F34,0)</f>
        <v>447.64</v>
      </c>
    </row>
    <row r="35" customFormat="false" ht="18.75" hidden="false" customHeight="true" outlineLevel="0" collapsed="false">
      <c r="A35" s="49"/>
      <c r="B35" s="50"/>
      <c r="C35" s="49"/>
      <c r="D35" s="50"/>
      <c r="E35" s="49"/>
      <c r="F35" s="49"/>
      <c r="G35" s="51" t="n">
        <f aca="false">IFERROR(G34+F35,0)</f>
        <v>447.64</v>
      </c>
    </row>
    <row r="36" customFormat="false" ht="18.75" hidden="false" customHeight="true" outlineLevel="0" collapsed="false">
      <c r="A36" s="49"/>
      <c r="B36" s="50"/>
      <c r="C36" s="49"/>
      <c r="D36" s="50"/>
      <c r="E36" s="49"/>
      <c r="F36" s="49"/>
      <c r="G36" s="51" t="n">
        <f aca="false">IFERROR(G35+F36,0)</f>
        <v>447.64</v>
      </c>
    </row>
    <row r="37" customFormat="false" ht="18.75" hidden="false" customHeight="true" outlineLevel="0" collapsed="false">
      <c r="A37" s="49"/>
      <c r="B37" s="50"/>
      <c r="C37" s="49"/>
      <c r="D37" s="50"/>
      <c r="E37" s="49"/>
      <c r="F37" s="49"/>
      <c r="G37" s="51" t="n">
        <f aca="false">IFERROR(G36+F37,0)</f>
        <v>447.64</v>
      </c>
    </row>
    <row r="38" customFormat="false" ht="18.75" hidden="false" customHeight="true" outlineLevel="0" collapsed="false">
      <c r="A38" s="49"/>
      <c r="B38" s="50"/>
      <c r="C38" s="49"/>
      <c r="D38" s="50"/>
      <c r="E38" s="49"/>
      <c r="F38" s="49"/>
      <c r="G38" s="51" t="n">
        <f aca="false">IFERROR(G37+F38,0)</f>
        <v>447.64</v>
      </c>
    </row>
    <row r="39" customFormat="false" ht="18.75" hidden="false" customHeight="true" outlineLevel="0" collapsed="false">
      <c r="A39" s="49"/>
      <c r="B39" s="50"/>
      <c r="C39" s="49"/>
      <c r="D39" s="50"/>
      <c r="E39" s="49"/>
      <c r="F39" s="49"/>
      <c r="G39" s="51" t="n">
        <f aca="false">IFERROR(G38+F39,0)</f>
        <v>447.64</v>
      </c>
    </row>
    <row r="40" customFormat="false" ht="18.75" hidden="false" customHeight="true" outlineLevel="0" collapsed="false">
      <c r="A40" s="49"/>
      <c r="B40" s="50"/>
      <c r="C40" s="49"/>
      <c r="D40" s="50"/>
      <c r="E40" s="49"/>
      <c r="F40" s="49"/>
      <c r="G40" s="51" t="n">
        <f aca="false">IFERROR(G39+F40,0)</f>
        <v>447.64</v>
      </c>
    </row>
    <row r="41" customFormat="false" ht="18.75" hidden="false" customHeight="true" outlineLevel="0" collapsed="false">
      <c r="A41" s="49"/>
      <c r="B41" s="50"/>
      <c r="C41" s="49"/>
      <c r="D41" s="50"/>
      <c r="E41" s="49"/>
      <c r="F41" s="49"/>
      <c r="G41" s="51" t="n">
        <f aca="false">IFERROR(G40+F41,0)</f>
        <v>447.64</v>
      </c>
    </row>
    <row r="42" customFormat="false" ht="18.75" hidden="false" customHeight="true" outlineLevel="0" collapsed="false">
      <c r="A42" s="49"/>
      <c r="B42" s="50"/>
      <c r="C42" s="49"/>
      <c r="D42" s="50"/>
      <c r="E42" s="49"/>
      <c r="F42" s="49"/>
      <c r="G42" s="51" t="n">
        <f aca="false">IFERROR(G41+F42,0)</f>
        <v>447.64</v>
      </c>
    </row>
    <row r="43" customFormat="false" ht="18.75" hidden="false" customHeight="true" outlineLevel="0" collapsed="false">
      <c r="A43" s="49"/>
      <c r="B43" s="50"/>
      <c r="C43" s="49"/>
      <c r="D43" s="50"/>
      <c r="E43" s="49"/>
      <c r="F43" s="49"/>
      <c r="G43" s="51" t="n">
        <f aca="false">IFERROR(G42+F43,0)</f>
        <v>447.64</v>
      </c>
    </row>
    <row r="44" customFormat="false" ht="18.75" hidden="false" customHeight="true" outlineLevel="0" collapsed="false">
      <c r="A44" s="49"/>
      <c r="B44" s="50"/>
      <c r="C44" s="49"/>
      <c r="D44" s="50"/>
      <c r="E44" s="49"/>
      <c r="F44" s="49"/>
      <c r="G44" s="51" t="n">
        <f aca="false">IFERROR(G43+F44,0)</f>
        <v>447.64</v>
      </c>
    </row>
    <row r="45" customFormat="false" ht="18.75" hidden="false" customHeight="true" outlineLevel="0" collapsed="false">
      <c r="A45" s="49"/>
      <c r="B45" s="50"/>
      <c r="C45" s="49"/>
      <c r="D45" s="50"/>
      <c r="E45" s="49"/>
      <c r="F45" s="49"/>
      <c r="G45" s="51" t="n">
        <f aca="false">IFERROR(G44+F45,0)</f>
        <v>447.64</v>
      </c>
    </row>
    <row r="46" customFormat="false" ht="18.75" hidden="false" customHeight="true" outlineLevel="0" collapsed="false">
      <c r="A46" s="49"/>
      <c r="B46" s="50"/>
      <c r="C46" s="49"/>
      <c r="D46" s="50"/>
      <c r="E46" s="49"/>
      <c r="F46" s="49"/>
      <c r="G46" s="51" t="n">
        <f aca="false">IFERROR(G45+F46,0)</f>
        <v>447.64</v>
      </c>
    </row>
    <row r="47" customFormat="false" ht="18.75" hidden="false" customHeight="true" outlineLevel="0" collapsed="false">
      <c r="A47" s="49"/>
      <c r="B47" s="50"/>
      <c r="C47" s="49"/>
      <c r="D47" s="50"/>
      <c r="E47" s="49"/>
      <c r="F47" s="49"/>
      <c r="G47" s="51" t="n">
        <f aca="false">IFERROR(G46+F47,0)</f>
        <v>447.64</v>
      </c>
    </row>
    <row r="48" customFormat="false" ht="18.75" hidden="false" customHeight="true" outlineLevel="0" collapsed="false">
      <c r="A48" s="49"/>
      <c r="B48" s="50"/>
      <c r="C48" s="49"/>
      <c r="D48" s="50"/>
      <c r="E48" s="49"/>
      <c r="F48" s="49"/>
      <c r="G48" s="51" t="n">
        <f aca="false">IFERROR(G47+F48,0)</f>
        <v>447.64</v>
      </c>
    </row>
    <row r="49" customFormat="false" ht="18.75" hidden="false" customHeight="true" outlineLevel="0" collapsed="false">
      <c r="A49" s="49"/>
      <c r="B49" s="50"/>
      <c r="C49" s="49"/>
      <c r="D49" s="50"/>
      <c r="E49" s="49"/>
      <c r="F49" s="49"/>
      <c r="G49" s="51" t="n">
        <f aca="false">IFERROR(G48+F49,0)</f>
        <v>447.64</v>
      </c>
    </row>
    <row r="50" customFormat="false" ht="18.75" hidden="false" customHeight="true" outlineLevel="0" collapsed="false">
      <c r="A50" s="49"/>
      <c r="B50" s="50"/>
      <c r="C50" s="49"/>
      <c r="D50" s="50"/>
      <c r="E50" s="49"/>
      <c r="F50" s="49"/>
      <c r="G50" s="51" t="n">
        <f aca="false">IFERROR(G49+F50,0)</f>
        <v>447.64</v>
      </c>
    </row>
    <row r="51" customFormat="false" ht="18.75" hidden="false" customHeight="true" outlineLevel="0" collapsed="false">
      <c r="A51" s="49"/>
      <c r="B51" s="50"/>
      <c r="C51" s="49"/>
      <c r="D51" s="50"/>
      <c r="E51" s="49"/>
      <c r="F51" s="49"/>
      <c r="G51" s="51" t="n">
        <f aca="false">IFERROR(G50+F51,0)</f>
        <v>447.64</v>
      </c>
    </row>
    <row r="52" customFormat="false" ht="18.75" hidden="false" customHeight="true" outlineLevel="0" collapsed="false">
      <c r="A52" s="49"/>
      <c r="B52" s="50"/>
      <c r="C52" s="49"/>
      <c r="D52" s="50"/>
      <c r="E52" s="49"/>
      <c r="F52" s="49"/>
      <c r="G52" s="51" t="n">
        <f aca="false">IFERROR(G51+F52,0)</f>
        <v>447.64</v>
      </c>
    </row>
    <row r="53" customFormat="false" ht="18.75" hidden="false" customHeight="true" outlineLevel="0" collapsed="false">
      <c r="A53" s="49"/>
      <c r="B53" s="50"/>
      <c r="C53" s="49"/>
      <c r="D53" s="50"/>
      <c r="E53" s="49"/>
      <c r="F53" s="49"/>
      <c r="G53" s="51" t="n">
        <f aca="false">IFERROR(G52+F53,0)</f>
        <v>447.64</v>
      </c>
    </row>
    <row r="54" customFormat="false" ht="18.75" hidden="false" customHeight="true" outlineLevel="0" collapsed="false">
      <c r="A54" s="49"/>
      <c r="B54" s="50"/>
      <c r="C54" s="49"/>
      <c r="D54" s="50"/>
      <c r="E54" s="49"/>
      <c r="F54" s="49"/>
      <c r="G54" s="51" t="n">
        <f aca="false">IFERROR(G53+F54,0)</f>
        <v>447.64</v>
      </c>
    </row>
    <row r="55" customFormat="false" ht="18.75" hidden="false" customHeight="true" outlineLevel="0" collapsed="false">
      <c r="A55" s="49"/>
      <c r="B55" s="50"/>
      <c r="C55" s="49"/>
      <c r="D55" s="50"/>
      <c r="E55" s="49"/>
      <c r="F55" s="49"/>
      <c r="G55" s="51" t="n">
        <f aca="false">IFERROR(G54+F55,0)</f>
        <v>447.64</v>
      </c>
    </row>
    <row r="56" customFormat="false" ht="18.75" hidden="false" customHeight="true" outlineLevel="0" collapsed="false">
      <c r="A56" s="49"/>
      <c r="B56" s="50"/>
      <c r="C56" s="49"/>
      <c r="D56" s="50"/>
      <c r="E56" s="49"/>
      <c r="F56" s="49"/>
      <c r="G56" s="51" t="n">
        <f aca="false">IFERROR(G55+F56,0)</f>
        <v>447.64</v>
      </c>
    </row>
    <row r="57" customFormat="false" ht="18.75" hidden="false" customHeight="true" outlineLevel="0" collapsed="false">
      <c r="A57" s="49"/>
      <c r="B57" s="50"/>
      <c r="C57" s="49"/>
      <c r="D57" s="50"/>
      <c r="E57" s="49"/>
      <c r="F57" s="49"/>
      <c r="G57" s="51" t="n">
        <f aca="false">IFERROR(G56+F57,0)</f>
        <v>447.64</v>
      </c>
    </row>
    <row r="58" customFormat="false" ht="18.75" hidden="false" customHeight="true" outlineLevel="0" collapsed="false">
      <c r="A58" s="49"/>
      <c r="B58" s="50"/>
      <c r="C58" s="49"/>
      <c r="D58" s="50"/>
      <c r="E58" s="49"/>
      <c r="F58" s="49"/>
      <c r="G58" s="51" t="n">
        <f aca="false">IFERROR(G57+F58,0)</f>
        <v>447.64</v>
      </c>
    </row>
    <row r="59" customFormat="false" ht="18.75" hidden="false" customHeight="true" outlineLevel="0" collapsed="false">
      <c r="A59" s="49"/>
      <c r="B59" s="50"/>
      <c r="C59" s="49"/>
      <c r="D59" s="50"/>
      <c r="E59" s="49"/>
      <c r="F59" s="49"/>
      <c r="G59" s="51" t="n">
        <f aca="false">IFERROR(G58+F59,0)</f>
        <v>447.64</v>
      </c>
    </row>
    <row r="60" customFormat="false" ht="18.75" hidden="false" customHeight="true" outlineLevel="0" collapsed="false">
      <c r="A60" s="49"/>
      <c r="B60" s="50"/>
      <c r="C60" s="49"/>
      <c r="D60" s="50"/>
      <c r="E60" s="49"/>
      <c r="F60" s="49"/>
      <c r="G60" s="51" t="n">
        <f aca="false">IFERROR(G59+F60,0)</f>
        <v>447.64</v>
      </c>
    </row>
    <row r="61" customFormat="false" ht="18.75" hidden="false" customHeight="true" outlineLevel="0" collapsed="false">
      <c r="A61" s="49"/>
      <c r="B61" s="50"/>
      <c r="C61" s="49"/>
      <c r="D61" s="50"/>
      <c r="E61" s="49"/>
      <c r="F61" s="49"/>
      <c r="G61" s="51" t="n">
        <f aca="false">IFERROR(G60+F61,0)</f>
        <v>447.64</v>
      </c>
    </row>
    <row r="62" customFormat="false" ht="18.75" hidden="false" customHeight="true" outlineLevel="0" collapsed="false">
      <c r="A62" s="49"/>
      <c r="B62" s="50"/>
      <c r="C62" s="49"/>
      <c r="D62" s="50"/>
      <c r="E62" s="49"/>
      <c r="F62" s="49"/>
      <c r="G62" s="51" t="n">
        <f aca="false">IFERROR(G61+F62,0)</f>
        <v>447.64</v>
      </c>
    </row>
    <row r="63" customFormat="false" ht="18.75" hidden="false" customHeight="true" outlineLevel="0" collapsed="false">
      <c r="A63" s="49"/>
      <c r="B63" s="50"/>
      <c r="C63" s="49"/>
      <c r="D63" s="50"/>
      <c r="E63" s="49"/>
      <c r="F63" s="49"/>
      <c r="G63" s="51" t="n">
        <f aca="false">IFERROR(G62+F63,0)</f>
        <v>447.64</v>
      </c>
    </row>
    <row r="64" customFormat="false" ht="18.75" hidden="false" customHeight="true" outlineLevel="0" collapsed="false">
      <c r="A64" s="49"/>
      <c r="B64" s="50"/>
      <c r="C64" s="49"/>
      <c r="D64" s="50"/>
      <c r="E64" s="49"/>
      <c r="F64" s="49"/>
      <c r="G64" s="51" t="n">
        <f aca="false">IFERROR(G63+F64,0)</f>
        <v>447.64</v>
      </c>
    </row>
    <row r="65" customFormat="false" ht="18.75" hidden="false" customHeight="true" outlineLevel="0" collapsed="false">
      <c r="A65" s="49"/>
      <c r="B65" s="50"/>
      <c r="C65" s="49"/>
      <c r="D65" s="50"/>
      <c r="E65" s="49"/>
      <c r="F65" s="49"/>
      <c r="G65" s="51" t="n">
        <f aca="false">IFERROR(G64+F65,0)</f>
        <v>447.64</v>
      </c>
    </row>
    <row r="66" customFormat="false" ht="18.75" hidden="false" customHeight="true" outlineLevel="0" collapsed="false">
      <c r="A66" s="49"/>
      <c r="B66" s="50"/>
      <c r="C66" s="49"/>
      <c r="D66" s="50"/>
      <c r="E66" s="49"/>
      <c r="F66" s="49"/>
      <c r="G66" s="51" t="n">
        <f aca="false">IFERROR(G65+F66,0)</f>
        <v>447.64</v>
      </c>
    </row>
    <row r="67" customFormat="false" ht="18.75" hidden="false" customHeight="true" outlineLevel="0" collapsed="false">
      <c r="A67" s="49"/>
      <c r="B67" s="50"/>
      <c r="C67" s="49"/>
      <c r="D67" s="50"/>
      <c r="E67" s="49"/>
      <c r="F67" s="49"/>
      <c r="G67" s="51" t="n">
        <f aca="false">IFERROR(G66+F67,0)</f>
        <v>447.64</v>
      </c>
    </row>
    <row r="68" customFormat="false" ht="18.75" hidden="false" customHeight="true" outlineLevel="0" collapsed="false">
      <c r="A68" s="49"/>
      <c r="B68" s="50"/>
      <c r="C68" s="49"/>
      <c r="D68" s="50"/>
      <c r="E68" s="49"/>
      <c r="F68" s="49"/>
      <c r="G68" s="51" t="n">
        <f aca="false">IFERROR(G67+F68,0)</f>
        <v>447.64</v>
      </c>
    </row>
    <row r="69" customFormat="false" ht="18.75" hidden="false" customHeight="true" outlineLevel="0" collapsed="false">
      <c r="A69" s="49"/>
      <c r="B69" s="50"/>
      <c r="C69" s="49"/>
      <c r="D69" s="50"/>
      <c r="E69" s="49"/>
      <c r="F69" s="49"/>
      <c r="G69" s="51" t="n">
        <f aca="false">IFERROR(G68+F69,0)</f>
        <v>447.64</v>
      </c>
    </row>
    <row r="70" customFormat="false" ht="18.75" hidden="false" customHeight="true" outlineLevel="0" collapsed="false">
      <c r="A70" s="49"/>
      <c r="B70" s="50"/>
      <c r="C70" s="49"/>
      <c r="D70" s="50"/>
      <c r="E70" s="49"/>
      <c r="F70" s="49"/>
      <c r="G70" s="51" t="n">
        <f aca="false">IFERROR(G69+F70,0)</f>
        <v>447.64</v>
      </c>
    </row>
    <row r="71" customFormat="false" ht="18.75" hidden="false" customHeight="true" outlineLevel="0" collapsed="false">
      <c r="A71" s="49"/>
      <c r="B71" s="50"/>
      <c r="C71" s="49"/>
      <c r="D71" s="50"/>
      <c r="E71" s="49"/>
      <c r="F71" s="49"/>
      <c r="G71" s="51" t="n">
        <f aca="false">IFERROR(G70+F71,0)</f>
        <v>447.64</v>
      </c>
    </row>
    <row r="72" customFormat="false" ht="18.75" hidden="false" customHeight="true" outlineLevel="0" collapsed="false">
      <c r="A72" s="49"/>
      <c r="B72" s="50"/>
      <c r="C72" s="49"/>
      <c r="D72" s="50"/>
      <c r="E72" s="49"/>
      <c r="F72" s="49"/>
      <c r="G72" s="51" t="n">
        <f aca="false">IFERROR(G71+F72,0)</f>
        <v>447.64</v>
      </c>
    </row>
    <row r="73" customFormat="false" ht="18.75" hidden="false" customHeight="true" outlineLevel="0" collapsed="false">
      <c r="A73" s="49"/>
      <c r="B73" s="50"/>
      <c r="C73" s="49"/>
      <c r="D73" s="50"/>
      <c r="E73" s="49"/>
      <c r="F73" s="49"/>
      <c r="G73" s="51" t="n">
        <f aca="false">IFERROR(G72+F73,0)</f>
        <v>447.64</v>
      </c>
    </row>
    <row r="74" customFormat="false" ht="18.75" hidden="false" customHeight="true" outlineLevel="0" collapsed="false">
      <c r="A74" s="49"/>
      <c r="B74" s="50"/>
      <c r="C74" s="49"/>
      <c r="D74" s="50"/>
      <c r="E74" s="49"/>
      <c r="F74" s="49"/>
      <c r="G74" s="51" t="n">
        <f aca="false">IFERROR(G73+F74,0)</f>
        <v>447.64</v>
      </c>
    </row>
    <row r="75" customFormat="false" ht="18.75" hidden="false" customHeight="true" outlineLevel="0" collapsed="false">
      <c r="A75" s="49"/>
      <c r="B75" s="50"/>
      <c r="C75" s="49"/>
      <c r="D75" s="50"/>
      <c r="E75" s="49"/>
      <c r="F75" s="49"/>
      <c r="G75" s="51" t="n">
        <f aca="false">IFERROR(G74+F75,0)</f>
        <v>447.64</v>
      </c>
    </row>
    <row r="76" customFormat="false" ht="18.75" hidden="false" customHeight="true" outlineLevel="0" collapsed="false">
      <c r="A76" s="49"/>
      <c r="B76" s="50"/>
      <c r="C76" s="49"/>
      <c r="D76" s="50"/>
      <c r="E76" s="49"/>
      <c r="F76" s="49"/>
      <c r="G76" s="51" t="n">
        <f aca="false">IFERROR(G75+F76,0)</f>
        <v>447.64</v>
      </c>
    </row>
    <row r="77" customFormat="false" ht="18.75" hidden="false" customHeight="true" outlineLevel="0" collapsed="false">
      <c r="A77" s="49"/>
      <c r="B77" s="50"/>
      <c r="C77" s="49"/>
      <c r="D77" s="50"/>
      <c r="E77" s="49"/>
      <c r="F77" s="49"/>
      <c r="G77" s="51" t="n">
        <f aca="false">IFERROR(G76+F77,0)</f>
        <v>447.64</v>
      </c>
    </row>
    <row r="78" customFormat="false" ht="18.75" hidden="false" customHeight="true" outlineLevel="0" collapsed="false">
      <c r="A78" s="49"/>
      <c r="B78" s="50"/>
      <c r="C78" s="49"/>
      <c r="D78" s="50"/>
      <c r="E78" s="49"/>
      <c r="F78" s="49"/>
      <c r="G78" s="51" t="n">
        <f aca="false">IFERROR(G77+F78,0)</f>
        <v>447.64</v>
      </c>
    </row>
    <row r="79" customFormat="false" ht="18.75" hidden="false" customHeight="true" outlineLevel="0" collapsed="false">
      <c r="A79" s="49"/>
      <c r="B79" s="50"/>
      <c r="C79" s="49"/>
      <c r="D79" s="50"/>
      <c r="E79" s="49"/>
      <c r="F79" s="49"/>
      <c r="G79" s="51" t="n">
        <f aca="false">IFERROR(G78+F79,0)</f>
        <v>447.64</v>
      </c>
    </row>
    <row r="80" customFormat="false" ht="18.75" hidden="false" customHeight="true" outlineLevel="0" collapsed="false">
      <c r="A80" s="49"/>
      <c r="B80" s="50"/>
      <c r="C80" s="49"/>
      <c r="D80" s="50"/>
      <c r="E80" s="49"/>
      <c r="F80" s="49"/>
      <c r="G80" s="51" t="n">
        <f aca="false">IFERROR(G79+F80,0)</f>
        <v>447.64</v>
      </c>
    </row>
    <row r="81" customFormat="false" ht="18.75" hidden="false" customHeight="true" outlineLevel="0" collapsed="false">
      <c r="A81" s="49"/>
      <c r="B81" s="50"/>
      <c r="C81" s="49"/>
      <c r="D81" s="50"/>
      <c r="E81" s="49"/>
      <c r="F81" s="49"/>
      <c r="G81" s="51" t="n">
        <f aca="false">IFERROR(G80+F81,0)</f>
        <v>447.64</v>
      </c>
    </row>
    <row r="82" customFormat="false" ht="18.75" hidden="false" customHeight="true" outlineLevel="0" collapsed="false">
      <c r="A82" s="49"/>
      <c r="B82" s="50"/>
      <c r="C82" s="49"/>
      <c r="D82" s="50"/>
      <c r="E82" s="49"/>
      <c r="F82" s="49"/>
      <c r="G82" s="51" t="n">
        <f aca="false">IFERROR(G81+F82,0)</f>
        <v>447.64</v>
      </c>
    </row>
    <row r="83" customFormat="false" ht="18.75" hidden="false" customHeight="true" outlineLevel="0" collapsed="false">
      <c r="A83" s="49"/>
      <c r="B83" s="50"/>
      <c r="C83" s="49"/>
      <c r="D83" s="50"/>
      <c r="E83" s="49"/>
      <c r="F83" s="49"/>
      <c r="G83" s="51" t="n">
        <f aca="false">IFERROR(G82+F83,0)</f>
        <v>447.64</v>
      </c>
    </row>
    <row r="84" customFormat="false" ht="18.75" hidden="false" customHeight="true" outlineLevel="0" collapsed="false">
      <c r="A84" s="49"/>
      <c r="B84" s="50"/>
      <c r="C84" s="49"/>
      <c r="D84" s="50"/>
      <c r="E84" s="49"/>
      <c r="F84" s="49"/>
      <c r="G84" s="51" t="n">
        <f aca="false">IFERROR(G83+F84,0)</f>
        <v>447.64</v>
      </c>
    </row>
    <row r="85" customFormat="false" ht="18.75" hidden="false" customHeight="true" outlineLevel="0" collapsed="false">
      <c r="A85" s="49"/>
      <c r="B85" s="50"/>
      <c r="C85" s="49"/>
      <c r="D85" s="50"/>
      <c r="E85" s="49"/>
      <c r="F85" s="49"/>
      <c r="G85" s="51" t="n">
        <f aca="false">IFERROR(G84+F85,0)</f>
        <v>447.64</v>
      </c>
    </row>
    <row r="86" customFormat="false" ht="18.75" hidden="false" customHeight="true" outlineLevel="0" collapsed="false">
      <c r="A86" s="49"/>
      <c r="B86" s="50"/>
      <c r="C86" s="49"/>
      <c r="D86" s="50"/>
      <c r="E86" s="49"/>
      <c r="F86" s="49"/>
      <c r="G86" s="51" t="n">
        <f aca="false">IFERROR(G85+F86,0)</f>
        <v>447.64</v>
      </c>
    </row>
    <row r="87" customFormat="false" ht="18.75" hidden="false" customHeight="true" outlineLevel="0" collapsed="false">
      <c r="A87" s="49"/>
      <c r="B87" s="50"/>
      <c r="C87" s="49"/>
      <c r="D87" s="50"/>
      <c r="E87" s="49"/>
      <c r="F87" s="49"/>
      <c r="G87" s="51" t="n">
        <f aca="false">IFERROR(G86+F87,0)</f>
        <v>447.64</v>
      </c>
    </row>
    <row r="88" customFormat="false" ht="18.75" hidden="false" customHeight="true" outlineLevel="0" collapsed="false">
      <c r="A88" s="49"/>
      <c r="B88" s="50"/>
      <c r="C88" s="49"/>
      <c r="D88" s="50"/>
      <c r="E88" s="49"/>
      <c r="F88" s="49"/>
      <c r="G88" s="51" t="n">
        <f aca="false">IFERROR(G87+F88,0)</f>
        <v>447.64</v>
      </c>
    </row>
    <row r="89" customFormat="false" ht="18.75" hidden="false" customHeight="true" outlineLevel="0" collapsed="false">
      <c r="A89" s="49"/>
      <c r="B89" s="50"/>
      <c r="C89" s="49"/>
      <c r="D89" s="50"/>
      <c r="E89" s="49"/>
      <c r="F89" s="49"/>
      <c r="G89" s="51" t="n">
        <f aca="false">IFERROR(G88+F89,0)</f>
        <v>447.64</v>
      </c>
    </row>
    <row r="90" customFormat="false" ht="18.75" hidden="false" customHeight="true" outlineLevel="0" collapsed="false">
      <c r="A90" s="49"/>
      <c r="B90" s="50"/>
      <c r="C90" s="49"/>
      <c r="D90" s="50"/>
      <c r="E90" s="49"/>
      <c r="F90" s="49"/>
      <c r="G90" s="51" t="n">
        <f aca="false">IFERROR(G89+F90,0)</f>
        <v>447.64</v>
      </c>
    </row>
    <row r="91" customFormat="false" ht="18.75" hidden="false" customHeight="true" outlineLevel="0" collapsed="false">
      <c r="A91" s="49"/>
      <c r="B91" s="50"/>
      <c r="C91" s="49"/>
      <c r="D91" s="50"/>
      <c r="E91" s="49"/>
      <c r="F91" s="49"/>
      <c r="G91" s="51" t="n">
        <f aca="false">IFERROR(G90+F91,0)</f>
        <v>447.64</v>
      </c>
    </row>
    <row r="92" customFormat="false" ht="18.75" hidden="false" customHeight="true" outlineLevel="0" collapsed="false">
      <c r="A92" s="49"/>
      <c r="B92" s="50"/>
      <c r="C92" s="49"/>
      <c r="D92" s="50"/>
      <c r="E92" s="49"/>
      <c r="F92" s="49"/>
      <c r="G92" s="51" t="n">
        <f aca="false">IFERROR(G91+F92,0)</f>
        <v>447.64</v>
      </c>
    </row>
    <row r="93" customFormat="false" ht="18.75" hidden="false" customHeight="true" outlineLevel="0" collapsed="false">
      <c r="A93" s="49"/>
      <c r="B93" s="50"/>
      <c r="C93" s="49"/>
      <c r="D93" s="50"/>
      <c r="E93" s="49"/>
      <c r="F93" s="49"/>
      <c r="G93" s="51" t="n">
        <f aca="false">IFERROR(G92+F93,0)</f>
        <v>447.64</v>
      </c>
    </row>
    <row r="94" customFormat="false" ht="25.5" hidden="false" customHeight="true" outlineLevel="0" collapsed="false">
      <c r="A94" s="24" t="s">
        <v>143</v>
      </c>
      <c r="B94" s="24"/>
      <c r="C94" s="24"/>
      <c r="D94" s="24"/>
      <c r="E94" s="52" t="n">
        <f aca="false">IFERROR(COUNTIF(E3:E93,"E"),0)</f>
        <v>3</v>
      </c>
      <c r="F94" s="53" t="n">
        <f aca="false">IFERROR(SUM(F3:F93),0)</f>
        <v>447.64</v>
      </c>
      <c r="G94" s="53" t="n">
        <f aca="false">IFERROR(G93,0)</f>
        <v>447.64</v>
      </c>
    </row>
    <row r="96" customFormat="false" ht="19.5" hidden="false" customHeight="true" outlineLevel="0" collapsed="false">
      <c r="A96" s="54" t="s">
        <v>144</v>
      </c>
      <c r="B96" s="54"/>
      <c r="C96" s="54"/>
      <c r="D96" s="54"/>
      <c r="E96" s="54"/>
      <c r="F96" s="54"/>
      <c r="G96" s="54"/>
    </row>
  </sheetData>
  <mergeCells count="3">
    <mergeCell ref="A1:G1"/>
    <mergeCell ref="A94:D94"/>
    <mergeCell ref="A96:G96"/>
  </mergeCells>
  <dataValidations count="2">
    <dataValidation allowBlank="true" errorStyle="stop" operator="between" showDropDown="false" showErrorMessage="false" showInputMessage="false" sqref="C3:C94" type="list">
      <formula1>"Einnahmen,Fixkosten,Variable Kosten,Sparen,Sonstiges"</formula1>
      <formula2>0</formula2>
    </dataValidation>
    <dataValidation allowBlank="true" errorStyle="stop" operator="between" showDropDown="false" showErrorMessage="false" showInputMessage="false" sqref="E3:E94" type="list">
      <formula1>"E,A,S"</formula1>
      <formula2>0</formula2>
    </dataValidation>
  </dataValidations>
  <printOptions headings="false" gridLines="false" gridLinesSet="true" horizontalCentered="false" verticalCentered="false"/>
  <pageMargins left="0.5" right="0.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532D"/>
    <pageSetUpPr fitToPage="true"/>
  </sheetPr>
  <dimension ref="A1:G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7" min="2" style="1" width="14"/>
    <col collapsed="false" customWidth="true" hidden="false" outlineLevel="0" max="8" min="8" style="1" width="4"/>
  </cols>
  <sheetData>
    <row r="1" customFormat="false" ht="37.5" hidden="false" customHeight="true" outlineLevel="0" collapsed="false">
      <c r="A1" s="39" t="s">
        <v>145</v>
      </c>
      <c r="B1" s="39"/>
      <c r="C1" s="39"/>
      <c r="D1" s="39"/>
      <c r="E1" s="39"/>
      <c r="F1" s="39"/>
      <c r="G1" s="39"/>
    </row>
    <row r="2" customFormat="false" ht="31.5" hidden="false" customHeight="true" outlineLevel="0" collapsed="false">
      <c r="A2" s="6" t="s">
        <v>146</v>
      </c>
      <c r="B2" s="6" t="s">
        <v>147</v>
      </c>
      <c r="C2" s="6" t="s">
        <v>148</v>
      </c>
      <c r="D2" s="6" t="s">
        <v>149</v>
      </c>
      <c r="E2" s="6" t="s">
        <v>150</v>
      </c>
      <c r="F2" s="6" t="s">
        <v>151</v>
      </c>
      <c r="G2" s="6" t="s">
        <v>152</v>
      </c>
    </row>
    <row r="3" customFormat="false" ht="21.75" hidden="false" customHeight="true" outlineLevel="0" collapsed="false">
      <c r="A3" s="55" t="s">
        <v>153</v>
      </c>
      <c r="B3" s="56" t="n">
        <v>8550</v>
      </c>
      <c r="C3" s="56" t="n">
        <v>3200</v>
      </c>
      <c r="D3" s="56" t="n">
        <v>200</v>
      </c>
      <c r="E3" s="57" t="n">
        <f aca="false">IFERROR(MAX(B3-C3,0),0)</f>
        <v>5350</v>
      </c>
      <c r="F3" s="58" t="n">
        <f aca="false">IFERROR(IF(D3&gt;0,CEILING(E3/D3,1),"–"),"–")</f>
        <v>27</v>
      </c>
      <c r="G3" s="37" t="n">
        <f aca="false">IFERROR(C3/B3,0)</f>
        <v>0.374269005847953</v>
      </c>
    </row>
    <row r="4" customFormat="false" ht="21.75" hidden="false" customHeight="true" outlineLevel="0" collapsed="false">
      <c r="A4" s="59" t="s">
        <v>154</v>
      </c>
      <c r="B4" s="56" t="n">
        <v>800</v>
      </c>
      <c r="C4" s="56" t="n">
        <v>350</v>
      </c>
      <c r="D4" s="56" t="n">
        <v>50</v>
      </c>
      <c r="E4" s="57" t="n">
        <f aca="false">IFERROR(MAX(B4-C4,0),0)</f>
        <v>450</v>
      </c>
      <c r="F4" s="58" t="n">
        <f aca="false">IFERROR(IF(D4&gt;0,CEILING(E4/D4,1),"–"),"–")</f>
        <v>9</v>
      </c>
      <c r="G4" s="37" t="n">
        <f aca="false">IFERROR(C4/B4,0)</f>
        <v>0.4375</v>
      </c>
    </row>
    <row r="5" customFormat="false" ht="21.75" hidden="false" customHeight="true" outlineLevel="0" collapsed="false">
      <c r="A5" s="55" t="s">
        <v>155</v>
      </c>
      <c r="B5" s="56" t="n">
        <v>2500</v>
      </c>
      <c r="C5" s="56" t="n">
        <v>600</v>
      </c>
      <c r="D5" s="56" t="n">
        <v>100</v>
      </c>
      <c r="E5" s="57" t="n">
        <f aca="false">IFERROR(MAX(B5-C5,0),0)</f>
        <v>1900</v>
      </c>
      <c r="F5" s="58" t="n">
        <f aca="false">IFERROR(IF(D5&gt;0,CEILING(E5/D5,1),"–"),"–")</f>
        <v>19</v>
      </c>
      <c r="G5" s="37" t="n">
        <f aca="false">IFERROR(C5/B5,0)</f>
        <v>0.24</v>
      </c>
    </row>
    <row r="6" customFormat="false" ht="21.75" hidden="false" customHeight="true" outlineLevel="0" collapsed="false">
      <c r="A6" s="59" t="s">
        <v>156</v>
      </c>
      <c r="B6" s="56" t="n">
        <v>700</v>
      </c>
      <c r="C6" s="56" t="n">
        <v>200</v>
      </c>
      <c r="D6" s="56" t="n">
        <v>80</v>
      </c>
      <c r="E6" s="57" t="n">
        <f aca="false">IFERROR(MAX(B6-C6,0),0)</f>
        <v>500</v>
      </c>
      <c r="F6" s="58" t="n">
        <f aca="false">IFERROR(IF(D6&gt;0,CEILING(E6/D6,1),"–"),"–")</f>
        <v>7</v>
      </c>
      <c r="G6" s="37" t="n">
        <f aca="false">IFERROR(C6/B6,0)</f>
        <v>0.285714285714286</v>
      </c>
    </row>
    <row r="7" customFormat="false" ht="21.75" hidden="false" customHeight="true" outlineLevel="0" collapsed="false">
      <c r="A7" s="55" t="s">
        <v>157</v>
      </c>
      <c r="B7" s="56" t="n">
        <v>10000</v>
      </c>
      <c r="C7" s="56" t="n">
        <v>2400</v>
      </c>
      <c r="D7" s="56" t="n">
        <v>150</v>
      </c>
      <c r="E7" s="57" t="n">
        <f aca="false">IFERROR(MAX(B7-C7,0),0)</f>
        <v>7600</v>
      </c>
      <c r="F7" s="58" t="n">
        <f aca="false">IFERROR(IF(D7&gt;0,CEILING(E7/D7,1),"–"),"–")</f>
        <v>51</v>
      </c>
      <c r="G7" s="37" t="n">
        <f aca="false">IFERROR(C7/B7,0)</f>
        <v>0.24</v>
      </c>
    </row>
    <row r="8" customFormat="false" ht="21.75" hidden="false" customHeight="true" outlineLevel="0" collapsed="false">
      <c r="A8" s="59" t="s">
        <v>158</v>
      </c>
      <c r="B8" s="56" t="n">
        <v>30000</v>
      </c>
      <c r="C8" s="56" t="n">
        <v>4500</v>
      </c>
      <c r="D8" s="56" t="n">
        <v>500</v>
      </c>
      <c r="E8" s="57" t="n">
        <f aca="false">IFERROR(MAX(B8-C8,0),0)</f>
        <v>25500</v>
      </c>
      <c r="F8" s="58" t="n">
        <f aca="false">IFERROR(IF(D8&gt;0,CEILING(E8/D8,1),"–"),"–")</f>
        <v>51</v>
      </c>
      <c r="G8" s="37" t="n">
        <f aca="false">IFERROR(C8/B8,0)</f>
        <v>0.15</v>
      </c>
    </row>
    <row r="9" customFormat="false" ht="21.75" hidden="false" customHeight="true" outlineLevel="0" collapsed="false">
      <c r="A9" s="55" t="s">
        <v>159</v>
      </c>
      <c r="B9" s="56" t="n">
        <v>3000</v>
      </c>
      <c r="C9" s="56" t="n">
        <v>800</v>
      </c>
      <c r="D9" s="56" t="n">
        <v>80</v>
      </c>
      <c r="E9" s="57" t="n">
        <f aca="false">IFERROR(MAX(B9-C9,0),0)</f>
        <v>2200</v>
      </c>
      <c r="F9" s="58" t="n">
        <f aca="false">IFERROR(IF(D9&gt;0,CEILING(E9/D9,1),"–"),"–")</f>
        <v>28</v>
      </c>
      <c r="G9" s="37" t="n">
        <f aca="false">IFERROR(C9/B9,0)</f>
        <v>0.266666666666667</v>
      </c>
    </row>
    <row r="11" customFormat="false" ht="25.5" hidden="false" customHeight="true" outlineLevel="0" collapsed="false">
      <c r="A11" s="60" t="s">
        <v>160</v>
      </c>
      <c r="B11" s="61" t="n">
        <f aca="false">IFERROR(SUM(B3:B10),0)</f>
        <v>55550</v>
      </c>
      <c r="C11" s="61" t="n">
        <f aca="false">IFERROR(SUM(C3:C10),0)</f>
        <v>12050</v>
      </c>
      <c r="D11" s="61" t="n">
        <f aca="false">IFERROR(SUM(D3:D10)*12,0)</f>
        <v>13920</v>
      </c>
      <c r="E11" s="61" t="n">
        <f aca="false">IFERROR(SUM(E3:E10),0)</f>
        <v>43500</v>
      </c>
    </row>
    <row r="13" customFormat="false" ht="19.5" hidden="false" customHeight="true" outlineLevel="0" collapsed="false">
      <c r="A13" s="54" t="s">
        <v>161</v>
      </c>
      <c r="B13" s="54"/>
      <c r="C13" s="54"/>
      <c r="D13" s="54"/>
      <c r="E13" s="54"/>
      <c r="F13" s="54"/>
      <c r="G13" s="54"/>
    </row>
  </sheetData>
  <mergeCells count="2">
    <mergeCell ref="A1:G1"/>
    <mergeCell ref="A13:G13"/>
  </mergeCells>
  <printOptions headings="false" gridLines="false" gridLinesSet="true" horizontalCentered="false" verticalCentered="false"/>
  <pageMargins left="0.5" right="0.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2026-10-16T10:39:12Z</dcterms:created>
  <dc:creator>openpyxl</dc:creator>
  <dc:description/>
  <dc:language>en-US</dc:language>
  <cp:lastModifiedBy/>
  <dcterms:modified xsi:type="dcterms:W3CDTF">2026-10-16T10:39:32Z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