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0084CF5C-8F41-45E3-A07C-3FC8326EFCC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KONTAKTLISTE" sheetId="1" r:id="rId1"/>
    <sheet name="EINSTELLUNGEN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36" i="1" l="1"/>
  <c r="O36" i="1"/>
  <c r="M36" i="1"/>
  <c r="K36" i="1"/>
  <c r="I36" i="1"/>
  <c r="X34" i="1"/>
  <c r="U34" i="1"/>
  <c r="R34" i="1"/>
  <c r="O34" i="1"/>
  <c r="L34" i="1"/>
  <c r="I34" i="1"/>
  <c r="F34" i="1"/>
  <c r="C34" i="1"/>
</calcChain>
</file>

<file path=xl/sharedStrings.xml><?xml version="1.0" encoding="utf-8"?>
<sst xmlns="http://schemas.openxmlformats.org/spreadsheetml/2006/main" count="622" uniqueCount="394">
  <si>
    <t>KONTAKTLISTE</t>
  </si>
  <si>
    <t>Stand: 2026  ·  Verantwortlich: [Name / Abteilung eintragen]  ·  🟡 Gelb = Eingabefeld   🟢 Grün = automatisch</t>
  </si>
  <si>
    <t>Daten regelmäßig aktualisieren · DSGVO beachten · Letzte Aktualisierung: [Datum eintragen]</t>
  </si>
  <si>
    <t>Nr.</t>
  </si>
  <si>
    <t>Anrede</t>
  </si>
  <si>
    <t>Nachname</t>
  </si>
  <si>
    <t>Vorname</t>
  </si>
  <si>
    <t>Position / Funktion</t>
  </si>
  <si>
    <t>Unternehmen / Organisation</t>
  </si>
  <si>
    <t>Abteilung</t>
  </si>
  <si>
    <t>Kategorie</t>
  </si>
  <si>
    <t>Tel. Geschäftl.</t>
  </si>
  <si>
    <t>Tel. Mobil</t>
  </si>
  <si>
    <t>E-Mail (geschäftl.)</t>
  </si>
  <si>
    <t>E-Mail (privat)</t>
  </si>
  <si>
    <t>Website</t>
  </si>
  <si>
    <t>Straße + Nr.</t>
  </si>
  <si>
    <t>PLZ</t>
  </si>
  <si>
    <t>Ort</t>
  </si>
  <si>
    <t>Land</t>
  </si>
  <si>
    <t>Priorität</t>
  </si>
  <si>
    <t>Status</t>
  </si>
  <si>
    <t>Zuständigkeit</t>
  </si>
  <si>
    <t>Kommunikations-
präferenz</t>
  </si>
  <si>
    <t>Letzter
Kontakt</t>
  </si>
  <si>
    <t>Nächster
Kontakt</t>
  </si>
  <si>
    <t>Notizen</t>
  </si>
  <si>
    <t>Herr</t>
  </si>
  <si>
    <t>Bergmann</t>
  </si>
  <si>
    <t>Thomas</t>
  </si>
  <si>
    <t>Geschäftsführer</t>
  </si>
  <si>
    <t>Bergmann &amp; Söhne GmbH</t>
  </si>
  <si>
    <t>Geschäftsführung</t>
  </si>
  <si>
    <t>Kunde</t>
  </si>
  <si>
    <t>+49 30 12345-0</t>
  </si>
  <si>
    <t>+49 172 1234567</t>
  </si>
  <si>
    <t>t.bergmann@bergmann-soehne.de</t>
  </si>
  <si>
    <t>www.bergmann-soehne.de</t>
  </si>
  <si>
    <t>Hauptstraße 14</t>
  </si>
  <si>
    <t>10115</t>
  </si>
  <si>
    <t>Berlin</t>
  </si>
  <si>
    <t>Deutschland</t>
  </si>
  <si>
    <t>Hoch</t>
  </si>
  <si>
    <t>Aktiv</t>
  </si>
  <si>
    <t>Vertrieb</t>
  </si>
  <si>
    <t>E-Mail</t>
  </si>
  <si>
    <t>12.05.2026</t>
  </si>
  <si>
    <t>30.06.2026</t>
  </si>
  <si>
    <t>Jahresgespräch vereinbaren · bevorzugt Dienstag-Nachmittag</t>
  </si>
  <si>
    <t>Frau</t>
  </si>
  <si>
    <t>Hartmann</t>
  </si>
  <si>
    <t>Sandra</t>
  </si>
  <si>
    <t>Einkaufsleiterin</t>
  </si>
  <si>
    <t>Meridian Handels AG</t>
  </si>
  <si>
    <t>Einkauf</t>
  </si>
  <si>
    <t>+49 89 98765-40</t>
  </si>
  <si>
    <t>+49 160 9876543</t>
  </si>
  <si>
    <t>s.hartmann@meridian-handel.de</t>
  </si>
  <si>
    <t>www.meridian-handel.de</t>
  </si>
  <si>
    <t>Glockenbachstr. 7</t>
  </si>
  <si>
    <t>80469</t>
  </si>
  <si>
    <t>München</t>
  </si>
  <si>
    <t>Telefon</t>
  </si>
  <si>
    <t>03.06.2026</t>
  </si>
  <si>
    <t>15.07.2026</t>
  </si>
  <si>
    <t>Angebot für Q3 liegt vor · Feedback ausstehend</t>
  </si>
  <si>
    <t>Müller</t>
  </si>
  <si>
    <t>Carsten</t>
  </si>
  <si>
    <t>Vertriebsleiter</t>
  </si>
  <si>
    <t>Apex Solutions GmbH</t>
  </si>
  <si>
    <t>Partner</t>
  </si>
  <si>
    <t>+49 40 55667-10</t>
  </si>
  <si>
    <t>+49 151 55667788</t>
  </si>
  <si>
    <t>c.mueller@apex-solutions.de</t>
  </si>
  <si>
    <t>www.apex-solutions.de</t>
  </si>
  <si>
    <t>Deichstraße 32</t>
  </si>
  <si>
    <t>20459</t>
  </si>
  <si>
    <t>Hamburg</t>
  </si>
  <si>
    <t>Mittel</t>
  </si>
  <si>
    <t>Video-Call</t>
  </si>
  <si>
    <t>20.04.2026</t>
  </si>
  <si>
    <t>10.08.2026</t>
  </si>
  <si>
    <t>Kooperationsvertrag bis 31.12.2026 · Verlängerung prüfen</t>
  </si>
  <si>
    <t>Schneider</t>
  </si>
  <si>
    <t>Julia</t>
  </si>
  <si>
    <t>Projektmanagerin</t>
  </si>
  <si>
    <t>Innovatech KG</t>
  </si>
  <si>
    <t>IT / Technik</t>
  </si>
  <si>
    <t>Dienstleister</t>
  </si>
  <si>
    <t>+49 711 2233-55</t>
  </si>
  <si>
    <t>j.schneider@innovatech.de</t>
  </si>
  <si>
    <t>www.innovatech.de</t>
  </si>
  <si>
    <t>Königstraße 19</t>
  </si>
  <si>
    <t>70173</t>
  </si>
  <si>
    <t>Stuttgart</t>
  </si>
  <si>
    <t>14.05.2026</t>
  </si>
  <si>
    <t>Laufendes IT-Projekt Phase 2 · Abnahme geplant Sept. 2026</t>
  </si>
  <si>
    <t>Weber</t>
  </si>
  <si>
    <t>Markus</t>
  </si>
  <si>
    <t>Steuerberater</t>
  </si>
  <si>
    <t>Kanzlei Weber &amp; Partner mbB</t>
  </si>
  <si>
    <t>Buchhaltung</t>
  </si>
  <si>
    <t>+49 221 44556-0</t>
  </si>
  <si>
    <t>+49 173 4455667</t>
  </si>
  <si>
    <t>m.weber@weber-partner-kanzlei.de</t>
  </si>
  <si>
    <t>www.weber-partner-kanzlei.de</t>
  </si>
  <si>
    <t>Hohenzollernring 55</t>
  </si>
  <si>
    <t>50672</t>
  </si>
  <si>
    <t>Köln</t>
  </si>
  <si>
    <t>Buchhaltung / Finanzen</t>
  </si>
  <si>
    <t>30.03.2026</t>
  </si>
  <si>
    <t>30.09.2026</t>
  </si>
  <si>
    <t>Jahresabschluss 2025 · Belege bis 31.08. einreichen</t>
  </si>
  <si>
    <t>Fischer</t>
  </si>
  <si>
    <t>Laura</t>
  </si>
  <si>
    <t>HR-Managerin</t>
  </si>
  <si>
    <t>Nexum Personaldienstleistungen</t>
  </si>
  <si>
    <t>Personal</t>
  </si>
  <si>
    <t>Lieferant</t>
  </si>
  <si>
    <t>+49 69 77889-20</t>
  </si>
  <si>
    <t>+49 152 77889900</t>
  </si>
  <si>
    <t>l.fischer@nexum-personal.de</t>
  </si>
  <si>
    <t>www.nexum-personal.de</t>
  </si>
  <si>
    <t>Bockenheimer Landstr. 102</t>
  </si>
  <si>
    <t>60325</t>
  </si>
  <si>
    <t>Frankfurt a.M.</t>
  </si>
  <si>
    <t>Niedrig</t>
  </si>
  <si>
    <t>Personal / HR</t>
  </si>
  <si>
    <t>08.06.2026</t>
  </si>
  <si>
    <t>Rahmenvertrag Zeitarbeit läuft bis 31.03.2027</t>
  </si>
  <si>
    <t>Krause</t>
  </si>
  <si>
    <t>Andreas</t>
  </si>
  <si>
    <t>Marketingleiter</t>
  </si>
  <si>
    <t>Luminar GmbH &amp; Co. KG</t>
  </si>
  <si>
    <t>Marketing</t>
  </si>
  <si>
    <t>Interessent</t>
  </si>
  <si>
    <t>+49 351 99001-0</t>
  </si>
  <si>
    <t>a.krause@luminar-gmbh.de</t>
  </si>
  <si>
    <t>www.luminar-gmbh.de</t>
  </si>
  <si>
    <t>Prager Str. 10</t>
  </si>
  <si>
    <t>01069</t>
  </si>
  <si>
    <t>Dresden</t>
  </si>
  <si>
    <t>In Bearbeitung</t>
  </si>
  <si>
    <t>22.05.2026</t>
  </si>
  <si>
    <t>18.07.2026</t>
  </si>
  <si>
    <t>Demo-Termin vereinbart · Angebot in Vorbereitung</t>
  </si>
  <si>
    <t>Hoffmann</t>
  </si>
  <si>
    <t>Petra</t>
  </si>
  <si>
    <t>Redakteurin</t>
  </si>
  <si>
    <t>Medienpuls Verlag</t>
  </si>
  <si>
    <t>Redaktion</t>
  </si>
  <si>
    <t>Presse / Medien</t>
  </si>
  <si>
    <t>+49 30 88990-33</t>
  </si>
  <si>
    <t>+49 176 88990011</t>
  </si>
  <si>
    <t>p.hoffmann@medienpuls.de</t>
  </si>
  <si>
    <t>www.medienpuls.de</t>
  </si>
  <si>
    <t>Unter den Linden 25</t>
  </si>
  <si>
    <t>10117</t>
  </si>
  <si>
    <t>10.01.2026</t>
  </si>
  <si>
    <t>Pressemitteilung Januar gut aufgenommen · Erneut Q4</t>
  </si>
  <si>
    <t>Becker</t>
  </si>
  <si>
    <t>Stefan</t>
  </si>
  <si>
    <t>Leiter Zoll &amp; Außenhandel</t>
  </si>
  <si>
    <t>Globalport Logistics AG</t>
  </si>
  <si>
    <t>Logistik</t>
  </si>
  <si>
    <t>+49 40 33445-60</t>
  </si>
  <si>
    <t>+49 170 3344556</t>
  </si>
  <si>
    <t>s.becker@globalport-logistics.com</t>
  </si>
  <si>
    <t>www.globalport-logistics.com</t>
  </si>
  <si>
    <t>Speicherstadt 8</t>
  </si>
  <si>
    <t>20457</t>
  </si>
  <si>
    <t>01.06.2026</t>
  </si>
  <si>
    <t>20.06.2026</t>
  </si>
  <si>
    <t>Neue Zolltarifnummern ab Juli 2026 klären</t>
  </si>
  <si>
    <t>Zimmermann</t>
  </si>
  <si>
    <t>Nicole</t>
  </si>
  <si>
    <t>Sachbearbeiterin Fördermittel</t>
  </si>
  <si>
    <t>IHK Nordbayern</t>
  </si>
  <si>
    <t>Förderberatung</t>
  </si>
  <si>
    <t>Behörde / Institution</t>
  </si>
  <si>
    <t>+49 911 17335-0</t>
  </si>
  <si>
    <t>n.zimmermann@ihk-nordbayern.de</t>
  </si>
  <si>
    <t>www.ihk-nordbayern.de</t>
  </si>
  <si>
    <t>Hauptmarkt 25/27</t>
  </si>
  <si>
    <t>90403</t>
  </si>
  <si>
    <t>Nürnberg</t>
  </si>
  <si>
    <t>15.03.2026</t>
  </si>
  <si>
    <t>01.09.2026</t>
  </si>
  <si>
    <t>Förderprogramm Digitalisierung · Antragsfrist 30.09.2026</t>
  </si>
  <si>
    <t>Koch</t>
  </si>
  <si>
    <t>Florian</t>
  </si>
  <si>
    <t>CTO</t>
  </si>
  <si>
    <t>Datastream Technologies GmbH</t>
  </si>
  <si>
    <t>+49 89 55443-80</t>
  </si>
  <si>
    <t>+49 171 5544332</t>
  </si>
  <si>
    <t>f.koch@datastream-tech.de</t>
  </si>
  <si>
    <t>www.datastream-tech.de</t>
  </si>
  <si>
    <t>Leopoldstraße 240</t>
  </si>
  <si>
    <t>80807</t>
  </si>
  <si>
    <t>28.05.2026</t>
  </si>
  <si>
    <t>25.07.2026</t>
  </si>
  <si>
    <t>API-Schnittstelle gemeinsam entwickeln · Workshop Juli</t>
  </si>
  <si>
    <t>Richter</t>
  </si>
  <si>
    <t>Sabine</t>
  </si>
  <si>
    <t>Sachbearbeiterin Buchhaltung</t>
  </si>
  <si>
    <t>+49 89 98765-41</t>
  </si>
  <si>
    <t>s.richter@meridian-handel.de</t>
  </si>
  <si>
    <t>10.06.2026</t>
  </si>
  <si>
    <t>Zugehörig zu Kontakt Nr. 2 · Rechnungsversand</t>
  </si>
  <si>
    <t>Schäfer</t>
  </si>
  <si>
    <t>Tobias</t>
  </si>
  <si>
    <t>Account Manager</t>
  </si>
  <si>
    <t>Cloudbase AG</t>
  </si>
  <si>
    <t>+49 30 66778-20</t>
  </si>
  <si>
    <t>+49 163 6677889</t>
  </si>
  <si>
    <t>t.schaefer@cloudbase-ag.de</t>
  </si>
  <si>
    <t>www.cloudbase-ag.de</t>
  </si>
  <si>
    <t>Friedrichstraße 60</t>
  </si>
  <si>
    <t>02.06.2026</t>
  </si>
  <si>
    <t>01.07.2026</t>
  </si>
  <si>
    <t>Cloud-Lizenz Verlängerung · 3-Jahres-Vertrag prüfen</t>
  </si>
  <si>
    <t>Wolf</t>
  </si>
  <si>
    <t>Daniela</t>
  </si>
  <si>
    <t>Inhaberin</t>
  </si>
  <si>
    <t>Wolf Eventservice</t>
  </si>
  <si>
    <t>Veranstaltungen</t>
  </si>
  <si>
    <t>+49 211 88776-0</t>
  </si>
  <si>
    <t>+49 179 8877665</t>
  </si>
  <si>
    <t>d.wolf@wolf-eventservice.de</t>
  </si>
  <si>
    <t>www.wolf-eventservice.de</t>
  </si>
  <si>
    <t>Königsallee 40</t>
  </si>
  <si>
    <t>40212</t>
  </si>
  <si>
    <t>Düsseldorf</t>
  </si>
  <si>
    <t>Persönlich</t>
  </si>
  <si>
    <t>14.04.2026</t>
  </si>
  <si>
    <t>01.10.2026</t>
  </si>
  <si>
    <t>Jahrestagung November 2026 · Angebot anfordern Oktober</t>
  </si>
  <si>
    <t>Lange</t>
  </si>
  <si>
    <t>Dirk</t>
  </si>
  <si>
    <t>Protego Versicherungsmakler GmbH</t>
  </si>
  <si>
    <t>+49 341 99877-0</t>
  </si>
  <si>
    <t>+49 162 9987766</t>
  </si>
  <si>
    <t>d.lange@protego-makler.de</t>
  </si>
  <si>
    <t>www.protego-makler.de</t>
  </si>
  <si>
    <t>Nikolaistraße 2</t>
  </si>
  <si>
    <t>04109</t>
  </si>
  <si>
    <t>Leipzig</t>
  </si>
  <si>
    <t>05.05.2026</t>
  </si>
  <si>
    <t>01.11.2026</t>
  </si>
  <si>
    <t>Betriebshaftpflicht · Hauptfälligkeit 01.01.2027</t>
  </si>
  <si>
    <t>Braun</t>
  </si>
  <si>
    <t>Katharina</t>
  </si>
  <si>
    <t>Wissenschaftliche Mitarbeiterin</t>
  </si>
  <si>
    <t>Fraunhofer-Institut IPA</t>
  </si>
  <si>
    <t>Forschung</t>
  </si>
  <si>
    <t>+49 711 9701-0</t>
  </si>
  <si>
    <t>k.braun@ipa.fraunhofer.de</t>
  </si>
  <si>
    <t>www.ipa.fraunhofer.de</t>
  </si>
  <si>
    <t>Nobelstraße 12</t>
  </si>
  <si>
    <t>70569</t>
  </si>
  <si>
    <t>20.02.2026</t>
  </si>
  <si>
    <t>FuE-Kooperation 2026 · Noch kein konkretes Projekt</t>
  </si>
  <si>
    <t>Schwarz</t>
  </si>
  <si>
    <t>Patrick</t>
  </si>
  <si>
    <t>Außendienstmitarbeiter</t>
  </si>
  <si>
    <t>Eigenes Unternehmen</t>
  </si>
  <si>
    <t>Mitarbeiter</t>
  </si>
  <si>
    <t>+49 69 11223-10</t>
  </si>
  <si>
    <t>+49 175 1122334</t>
  </si>
  <si>
    <t>p.schwarz@[eigene-domain].de</t>
  </si>
  <si>
    <t>Rheinstraße 88</t>
  </si>
  <si>
    <t>Mobil / Telefon</t>
  </si>
  <si>
    <t>09.06.2026</t>
  </si>
  <si>
    <t>23.06.2026</t>
  </si>
  <si>
    <t>Wochenbericht Mo-Abend · Reisekosten bis Fr einreichen</t>
  </si>
  <si>
    <t>König</t>
  </si>
  <si>
    <t>Miriam</t>
  </si>
  <si>
    <t>Assistentin der Geschäftsführung</t>
  </si>
  <si>
    <t>+49 69 11223-0</t>
  </si>
  <si>
    <t>m.koenig@[eigene-domain].de</t>
  </si>
  <si>
    <t>Urlaubsplanung Q3 abstimmen</t>
  </si>
  <si>
    <t>Huber</t>
  </si>
  <si>
    <t>Josef</t>
  </si>
  <si>
    <t>Logistikleiter</t>
  </si>
  <si>
    <t>Alpenspedition GmbH &amp; Co. KG</t>
  </si>
  <si>
    <t>+49 89 22334-0</t>
  </si>
  <si>
    <t>+49 160 2233445</t>
  </si>
  <si>
    <t>j.huber@alpenspedition.de</t>
  </si>
  <si>
    <t>www.alpenspedition.de</t>
  </si>
  <si>
    <t>Rosenheimer Str. 145</t>
  </si>
  <si>
    <t>81671</t>
  </si>
  <si>
    <t>25.05.2026</t>
  </si>
  <si>
    <t>Neue Transportkonditionen ab August verhandeln</t>
  </si>
  <si>
    <t>Mayer</t>
  </si>
  <si>
    <t>Claudia</t>
  </si>
  <si>
    <t>Key Account Managerin</t>
  </si>
  <si>
    <t>Syntrax Software AG</t>
  </si>
  <si>
    <t>+49 721 44332-0</t>
  </si>
  <si>
    <t>+49 177 4433221</t>
  </si>
  <si>
    <t>c.mayer@syntrax-software.com</t>
  </si>
  <si>
    <t>www.syntrax-software.com</t>
  </si>
  <si>
    <t>Karlstraße 76</t>
  </si>
  <si>
    <t>76137</t>
  </si>
  <si>
    <t>Karlsruhe</t>
  </si>
  <si>
    <t>18.05.2026</t>
  </si>
  <si>
    <t>08.07.2026</t>
  </si>
  <si>
    <t>ERP-Einführungsprojekt · Testphase läuft</t>
  </si>
  <si>
    <t>Vogel</t>
  </si>
  <si>
    <t>Henrik</t>
  </si>
  <si>
    <t>Steuerfahnder a.D. / Berater</t>
  </si>
  <si>
    <t>Vogel Compliance Consulting</t>
  </si>
  <si>
    <t>Compliance</t>
  </si>
  <si>
    <t>+49 511 77665-0</t>
  </si>
  <si>
    <t>+49 174 7766554</t>
  </si>
  <si>
    <t>h.vogel@vogel-compliance.de</t>
  </si>
  <si>
    <t>www.vogel-compliance.de</t>
  </si>
  <si>
    <t>Georgsplatz 14</t>
  </si>
  <si>
    <t>30159</t>
  </si>
  <si>
    <t>Hannover</t>
  </si>
  <si>
    <t>Inaktiv</t>
  </si>
  <si>
    <t>10.11.2025</t>
  </si>
  <si>
    <t>Auftrag abgeschlossen · bei Bedarf reaktivieren</t>
  </si>
  <si>
    <t>Fuchs</t>
  </si>
  <si>
    <t>Nadine</t>
  </si>
  <si>
    <t>Pressereferentin</t>
  </si>
  <si>
    <t>Stadtwerke Beispielstadt GmbH</t>
  </si>
  <si>
    <t>PR</t>
  </si>
  <si>
    <t>+49 611 33221-0</t>
  </si>
  <si>
    <t>n.fuchs@sw-beispielstadt.de</t>
  </si>
  <si>
    <t>www.sw-beispielstadt.de</t>
  </si>
  <si>
    <t>Wilhelmstraße 10</t>
  </si>
  <si>
    <t>65183</t>
  </si>
  <si>
    <t>Wiesbaden</t>
  </si>
  <si>
    <t>15.04.2026</t>
  </si>
  <si>
    <t>Lokale Sponsoring-Anfrage · noch offen</t>
  </si>
  <si>
    <t>Werner</t>
  </si>
  <si>
    <t>Jochen</t>
  </si>
  <si>
    <t>Primus Rohstoffhandel GmbH</t>
  </si>
  <si>
    <t>+49 201 44556-0</t>
  </si>
  <si>
    <t>+49 172 4455667</t>
  </si>
  <si>
    <t>j.werner@primus-rohstoff.de</t>
  </si>
  <si>
    <t>www.primus-rohstoff.de</t>
  </si>
  <si>
    <t>Ruhrstraße 22</t>
  </si>
  <si>
    <t>45127</t>
  </si>
  <si>
    <t>Essen</t>
  </si>
  <si>
    <t>04.06.2026</t>
  </si>
  <si>
    <t>25.06.2026</t>
  </si>
  <si>
    <t>Rohstoffpreise Q3 fixieren · Kontingent reservieren</t>
  </si>
  <si>
    <t>Kramer</t>
  </si>
  <si>
    <t>Bianca</t>
  </si>
  <si>
    <t>Controllerin</t>
  </si>
  <si>
    <t>Controlling</t>
  </si>
  <si>
    <t>+49 69 11223-20</t>
  </si>
  <si>
    <t>b.kramer@[eigene-domain].de</t>
  </si>
  <si>
    <t>06.06.2026</t>
  </si>
  <si>
    <t>Halbjahresabschluss bis 15.07. · KPI-Report vorbereiten</t>
  </si>
  <si>
    <t>Roth</t>
  </si>
  <si>
    <t>Philipp</t>
  </si>
  <si>
    <t>Head of Design</t>
  </si>
  <si>
    <t>Kreativbüro Roth</t>
  </si>
  <si>
    <t>Design</t>
  </si>
  <si>
    <t>+49 40 99001-12</t>
  </si>
  <si>
    <t>+49 176 9900112</t>
  </si>
  <si>
    <t>p.roth@kreativbuero-roth.de</t>
  </si>
  <si>
    <t>www.kreativbuero-roth.de</t>
  </si>
  <si>
    <t>Schanzenviertel 3</t>
  </si>
  <si>
    <t>20357</t>
  </si>
  <si>
    <t>12.03.2026</t>
  </si>
  <si>
    <t>Messestand-Design Oktober · Briefing September</t>
  </si>
  <si>
    <t>AUSWERTUNG — wird automatisch aus der Liste berechnet</t>
  </si>
  <si>
    <t>Kontakte gesamt</t>
  </si>
  <si>
    <t>davon Aktiv</t>
  </si>
  <si>
    <t>Priorität Hoch</t>
  </si>
  <si>
    <t>Kunden</t>
  </si>
  <si>
    <t>Lieferanten</t>
  </si>
  <si>
    <t>🔍 Suche (Nachname):</t>
  </si>
  <si>
    <t>[Nachname eingeben]</t>
  </si>
  <si>
    <t>Unternehmen</t>
  </si>
  <si>
    <t>ℹ  Neue Kontakte: Zeile kopieren und darunter einfügen (Dropdowns + Formatierung übernehmen sich).  |  Suche: Nachnamen in gelbes Feld oben eingeben → Ergebnis erscheint sofort.  |  Spalten nach Bedarf ein-/ausblenden.  |  DSGVO: Nur notwendige Daten erfassen.</t>
  </si>
  <si>
    <t>EINSTELLUNGEN — Referenzlisten für Dropdown-Felder  (nicht löschen · Werte hier ergänzen)</t>
  </si>
  <si>
    <t>Kommunikation</t>
  </si>
  <si>
    <t>Divers</t>
  </si>
  <si>
    <t>Post</t>
  </si>
  <si>
    <t>Gesperrt</t>
  </si>
  <si>
    <t>Dr.</t>
  </si>
  <si>
    <t>Archiviert</t>
  </si>
  <si>
    <t>Prof.</t>
  </si>
  <si>
    <t>Prof. Dr.</t>
  </si>
  <si>
    <t>Keine Präferenz</t>
  </si>
  <si>
    <t>Kundendienst</t>
  </si>
  <si>
    <t>Privat</t>
  </si>
  <si>
    <t>Allgemein</t>
  </si>
  <si>
    <t>Sonstiges</t>
  </si>
  <si>
    <t>ℹ  Neue Einträge einfach unter dem letzten Wert ergänzen. Dropdown-Formeln in der KONTAKTLISTE passen sich automatisch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</si>
</sst>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"/>
    </font>
    <font>
      <b/>
      <sz val="26"/>
      <color rgb="FFFFFFFF"/>
      <name val="Calibri"/>
      <charset val="1"/>
    </font>
    <font>
      <i/>
      <sz val="9"/>
      <color rgb="FFFFFFFF"/>
      <name val="Calibri"/>
      <charset val="1"/>
    </font>
    <font>
      <i/>
      <sz val="9"/>
      <color rgb="FFC5D9EF"/>
      <name val="Calibri"/>
      <charset val="1"/>
    </font>
    <font>
      <b/>
      <sz val="9"/>
      <color rgb="FFFFFFFF"/>
      <name val="Calibri"/>
      <charset val="1"/>
    </font>
    <font>
      <b/>
      <sz val="10"/>
      <color rgb="FF1E293B"/>
      <name val="Calibri"/>
      <charset val="1"/>
    </font>
    <font>
      <sz val="10"/>
      <color rgb="FF1E293B"/>
      <name val="Calibri"/>
      <charset val="1"/>
    </font>
    <font>
      <b/>
      <sz val="11"/>
      <color rgb="FFFFFFFF"/>
      <name val="Calibri"/>
      <charset val="1"/>
    </font>
    <font>
      <b/>
      <sz val="11"/>
      <color rgb="FF1E3A5F"/>
      <name val="Calibri"/>
      <charset val="1"/>
    </font>
    <font>
      <b/>
      <sz val="10"/>
      <color rgb="FFFFFFFF"/>
      <name val="Calibri"/>
      <charset val="1"/>
    </font>
    <font>
      <i/>
      <sz val="10"/>
      <color rgb="FFB45309"/>
      <name val="Calibri"/>
      <charset val="1"/>
    </font>
    <font>
      <b/>
      <sz val="9"/>
      <color rgb="FF166534"/>
      <name val="Calibri"/>
      <charset val="1"/>
    </font>
    <font>
      <i/>
      <sz val="9"/>
      <color rgb="FFB45309"/>
      <name val="Calibri"/>
      <charset val="1"/>
    </font>
    <font>
      <b/>
      <sz val="12"/>
      <color rgb="FFFFFFFF"/>
      <name val="Calibri"/>
      <charset val="1"/>
    </font>
    <font>
      <sz val="9"/>
      <color rgb="FFB45309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1E3A5F"/>
        <bgColor rgb="FF1E293B"/>
      </patternFill>
    </fill>
    <fill>
      <patternFill patternType="solid">
        <fgColor rgb="FF2D5F8A"/>
        <bgColor rgb="FF166534"/>
      </patternFill>
    </fill>
    <fill>
      <patternFill patternType="solid">
        <fgColor rgb="FFC5D9EF"/>
        <bgColor rgb="FFCBD5E1"/>
      </patternFill>
    </fill>
    <fill>
      <patternFill patternType="solid">
        <fgColor rgb="FFFFFBEB"/>
        <bgColor rgb="FFFFFFFF"/>
      </patternFill>
    </fill>
    <fill>
      <patternFill patternType="solid">
        <fgColor rgb="FFEBF3FA"/>
        <bgColor rgb="FFF1F5F9"/>
      </patternFill>
    </fill>
    <fill>
      <patternFill patternType="solid">
        <fgColor rgb="FFFEF3C7"/>
        <bgColor rgb="FFFFFBEB"/>
      </patternFill>
    </fill>
    <fill>
      <patternFill patternType="solid">
        <fgColor rgb="FFFFFFFF"/>
        <bgColor rgb="FFFFFBEB"/>
      </patternFill>
    </fill>
    <fill>
      <patternFill patternType="solid">
        <fgColor rgb="FFB45309"/>
        <bgColor rgb="FF993366"/>
      </patternFill>
    </fill>
    <fill>
      <patternFill patternType="solid">
        <fgColor rgb="FFDCFCE7"/>
        <bgColor rgb="FFEBF3FA"/>
      </patternFill>
    </fill>
    <fill>
      <patternFill patternType="solid">
        <fgColor rgb="FF1E293B"/>
        <bgColor rgb="FF1E3A5F"/>
      </patternFill>
    </fill>
  </fills>
  <borders count="4">
    <border>
      <left/>
      <right/>
      <top/>
      <bottom/>
      <diagonal/>
    </border>
    <border>
      <left style="thin">
        <color rgb="FF2D5F8A"/>
      </left>
      <right style="thin">
        <color rgb="FF2D5F8A"/>
      </right>
      <top style="thin">
        <color rgb="FF2D5F8A"/>
      </top>
      <bottom style="thin">
        <color rgb="FF2D5F8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4" fillId="7" borderId="3" xfId="0" applyFont="1" applyFill="1" applyBorder="1" applyAlignment="1">
      <alignment horizontal="left" vertical="center"/>
    </xf>
    <xf numFmtId="0" fontId="13" fillId="11" borderId="3" xfId="0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left" vertical="center"/>
    </xf>
    <xf numFmtId="0" fontId="9" fillId="9" borderId="3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left" vertical="center"/>
    </xf>
    <xf numFmtId="0" fontId="0" fillId="2" borderId="3" xfId="0" applyFill="1" applyBorder="1"/>
    <xf numFmtId="0" fontId="3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1" fontId="8" fillId="6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</cellXfs>
  <cellStyles count="1">
    <cellStyle name="Standard" xfId="0" builtinId="0"/>
  </cellStyles>
  <dxfs count="8">
    <dxf>
      <font>
        <b/>
        <sz val="9"/>
        <color rgb="FF991B1B"/>
        <name val="Calibri"/>
        <charset val="1"/>
      </font>
      <fill>
        <patternFill>
          <bgColor rgb="FFFEE2E2"/>
        </patternFill>
      </fill>
    </dxf>
    <dxf>
      <font>
        <b/>
        <sz val="9"/>
        <color rgb="FFB45309"/>
        <name val="Calibri"/>
        <charset val="1"/>
      </font>
      <fill>
        <patternFill>
          <bgColor rgb="FFFEF3C7"/>
        </patternFill>
      </fill>
    </dxf>
    <dxf>
      <font>
        <sz val="9"/>
        <color rgb="FF64748B"/>
        <name val="Calibri"/>
        <charset val="1"/>
      </font>
      <fill>
        <patternFill>
          <bgColor rgb="FFF1F5F9"/>
        </patternFill>
      </fill>
    </dxf>
    <dxf>
      <font>
        <b/>
        <sz val="9"/>
        <color rgb="FF991B1B"/>
        <name val="Calibri"/>
        <charset val="1"/>
      </font>
      <fill>
        <patternFill>
          <bgColor rgb="FFFEE2E2"/>
        </patternFill>
      </fill>
    </dxf>
    <dxf>
      <font>
        <b/>
        <sz val="9"/>
        <color rgb="FF166534"/>
        <name val="Calibri"/>
        <charset val="1"/>
      </font>
      <fill>
        <patternFill>
          <bgColor rgb="FFDCFCE7"/>
        </patternFill>
      </fill>
    </dxf>
    <dxf>
      <font>
        <sz val="9"/>
        <color rgb="FF166534"/>
        <name val="Calibri"/>
        <charset val="1"/>
      </font>
      <fill>
        <patternFill>
          <bgColor rgb="FFDCFCE7"/>
        </patternFill>
      </fill>
    </dxf>
    <dxf>
      <font>
        <b/>
        <sz val="9"/>
        <color rgb="FFB45309"/>
        <name val="Calibri"/>
        <charset val="1"/>
      </font>
      <fill>
        <patternFill>
          <bgColor rgb="FFFEF3C7"/>
        </patternFill>
      </fill>
    </dxf>
    <dxf>
      <font>
        <b/>
        <sz val="9"/>
        <color rgb="FF4C1D95"/>
        <name val="Calibri"/>
        <charset val="1"/>
      </font>
      <fill>
        <patternFill>
          <bgColor rgb="FFEDE9F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CBD5E1"/>
      <rgbColor rgb="FF808080"/>
      <rgbColor rgb="FF9999FF"/>
      <rgbColor rgb="FFB45309"/>
      <rgbColor rgb="FFFEF3C7"/>
      <rgbColor rgb="FFDCFCE7"/>
      <rgbColor rgb="FF660066"/>
      <rgbColor rgb="FFFF8080"/>
      <rgbColor rgb="FF2D5F8A"/>
      <rgbColor rgb="FFC5D9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3FA"/>
      <rgbColor rgb="FFF1F5F9"/>
      <rgbColor rgb="FFFFFBEB"/>
      <rgbColor rgb="FFEDE9FE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1E3A5F"/>
      <rgbColor rgb="FF339966"/>
      <rgbColor rgb="FF003300"/>
      <rgbColor rgb="FF333300"/>
      <rgbColor rgb="FF991B1B"/>
      <rgbColor rgb="FF993366"/>
      <rgbColor rgb="FF4C1D95"/>
      <rgbColor rgb="FF1E29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E3A5F"/>
  </sheetPr>
  <dimension ref="A1:X38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51" sqref="G51"/>
    </sheetView>
  </sheetViews>
  <sheetFormatPr baseColWidth="10" defaultColWidth="8.7109375" defaultRowHeight="15" x14ac:dyDescent="0.25"/>
  <cols>
    <col min="1" max="1" width="3.140625" bestFit="1" customWidth="1"/>
    <col min="2" max="2" width="6" bestFit="1" customWidth="1"/>
    <col min="3" max="3" width="11.5703125" bestFit="1" customWidth="1"/>
    <col min="4" max="4" width="8.85546875" bestFit="1" customWidth="1"/>
    <col min="5" max="5" width="27.42578125" bestFit="1" customWidth="1"/>
    <col min="6" max="6" width="29.85546875" bestFit="1" customWidth="1"/>
    <col min="7" max="7" width="14.85546875" bestFit="1" customWidth="1"/>
    <col min="8" max="8" width="17.42578125" bestFit="1" customWidth="1"/>
    <col min="9" max="9" width="14.28515625" bestFit="1" customWidth="1"/>
    <col min="10" max="10" width="15.7109375" bestFit="1" customWidth="1"/>
    <col min="11" max="11" width="29.28515625" bestFit="1" customWidth="1"/>
    <col min="12" max="12" width="11.28515625" bestFit="1" customWidth="1"/>
    <col min="13" max="13" width="25.140625" bestFit="1" customWidth="1"/>
    <col min="14" max="14" width="22.42578125" bestFit="1" customWidth="1"/>
    <col min="15" max="15" width="6" bestFit="1" customWidth="1"/>
    <col min="16" max="16" width="12.140625" bestFit="1" customWidth="1"/>
    <col min="17" max="17" width="10.85546875" bestFit="1" customWidth="1"/>
    <col min="18" max="18" width="6.7109375" bestFit="1" customWidth="1"/>
    <col min="19" max="19" width="11.28515625" bestFit="1" customWidth="1"/>
    <col min="20" max="20" width="19.5703125" bestFit="1" customWidth="1"/>
    <col min="21" max="21" width="13.5703125" bestFit="1" customWidth="1"/>
    <col min="22" max="23" width="9.85546875" bestFit="1" customWidth="1"/>
    <col min="24" max="24" width="49.7109375" bestFit="1" customWidth="1"/>
  </cols>
  <sheetData>
    <row r="1" spans="1:24" ht="7.5" customHeight="1" x14ac:dyDescent="0.25"/>
    <row r="2" spans="1:24" ht="45.75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ht="21.75" customHeight="1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9" t="s">
        <v>2</v>
      </c>
      <c r="L3" s="9"/>
      <c r="M3" s="9"/>
      <c r="N3" s="9"/>
      <c r="O3" s="9"/>
      <c r="P3" s="9"/>
      <c r="Q3" s="9"/>
      <c r="R3" s="9"/>
      <c r="S3" s="9"/>
      <c r="T3" s="9"/>
    </row>
    <row r="4" spans="1:24" ht="7.5" customHeight="1" x14ac:dyDescent="0.25"/>
    <row r="5" spans="1:24" ht="36" customHeight="1" x14ac:dyDescent="0.25">
      <c r="A5" s="12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  <c r="R5" s="12" t="s">
        <v>20</v>
      </c>
      <c r="S5" s="12" t="s">
        <v>21</v>
      </c>
      <c r="T5" s="12" t="s">
        <v>22</v>
      </c>
      <c r="U5" s="12" t="s">
        <v>23</v>
      </c>
      <c r="V5" s="12" t="s">
        <v>24</v>
      </c>
      <c r="W5" s="12" t="s">
        <v>25</v>
      </c>
      <c r="X5" s="12" t="s">
        <v>26</v>
      </c>
    </row>
    <row r="6" spans="1:24" ht="19.5" customHeight="1" x14ac:dyDescent="0.25">
      <c r="A6" s="13">
        <v>1</v>
      </c>
      <c r="B6" s="14" t="s">
        <v>27</v>
      </c>
      <c r="C6" s="15" t="s">
        <v>28</v>
      </c>
      <c r="D6" s="16" t="s">
        <v>29</v>
      </c>
      <c r="E6" s="17" t="s">
        <v>30</v>
      </c>
      <c r="F6" s="18" t="s">
        <v>31</v>
      </c>
      <c r="G6" s="16" t="s">
        <v>32</v>
      </c>
      <c r="H6" s="19" t="s">
        <v>33</v>
      </c>
      <c r="I6" s="16" t="s">
        <v>34</v>
      </c>
      <c r="J6" s="16" t="s">
        <v>35</v>
      </c>
      <c r="K6" s="16" t="s">
        <v>36</v>
      </c>
      <c r="L6" s="16"/>
      <c r="M6" s="16" t="s">
        <v>37</v>
      </c>
      <c r="N6" s="17" t="s">
        <v>38</v>
      </c>
      <c r="O6" s="20" t="s">
        <v>39</v>
      </c>
      <c r="P6" s="16" t="s">
        <v>40</v>
      </c>
      <c r="Q6" s="16" t="s">
        <v>41</v>
      </c>
      <c r="R6" s="14" t="s">
        <v>42</v>
      </c>
      <c r="S6" s="14" t="s">
        <v>43</v>
      </c>
      <c r="T6" s="19" t="s">
        <v>44</v>
      </c>
      <c r="U6" s="19" t="s">
        <v>45</v>
      </c>
      <c r="V6" s="20" t="s">
        <v>46</v>
      </c>
      <c r="W6" s="20" t="s">
        <v>47</v>
      </c>
      <c r="X6" s="17" t="s">
        <v>48</v>
      </c>
    </row>
    <row r="7" spans="1:24" ht="19.5" customHeight="1" x14ac:dyDescent="0.25">
      <c r="A7" s="21">
        <v>2</v>
      </c>
      <c r="B7" s="22" t="s">
        <v>49</v>
      </c>
      <c r="C7" s="23" t="s">
        <v>50</v>
      </c>
      <c r="D7" s="24" t="s">
        <v>51</v>
      </c>
      <c r="E7" s="25" t="s">
        <v>52</v>
      </c>
      <c r="F7" s="26" t="s">
        <v>53</v>
      </c>
      <c r="G7" s="24" t="s">
        <v>54</v>
      </c>
      <c r="H7" s="27" t="s">
        <v>33</v>
      </c>
      <c r="I7" s="24" t="s">
        <v>55</v>
      </c>
      <c r="J7" s="24" t="s">
        <v>56</v>
      </c>
      <c r="K7" s="24" t="s">
        <v>57</v>
      </c>
      <c r="L7" s="24"/>
      <c r="M7" s="24" t="s">
        <v>58</v>
      </c>
      <c r="N7" s="25" t="s">
        <v>59</v>
      </c>
      <c r="O7" s="28" t="s">
        <v>60</v>
      </c>
      <c r="P7" s="24" t="s">
        <v>61</v>
      </c>
      <c r="Q7" s="24" t="s">
        <v>41</v>
      </c>
      <c r="R7" s="22" t="s">
        <v>42</v>
      </c>
      <c r="S7" s="22" t="s">
        <v>43</v>
      </c>
      <c r="T7" s="27" t="s">
        <v>44</v>
      </c>
      <c r="U7" s="27" t="s">
        <v>62</v>
      </c>
      <c r="V7" s="28" t="s">
        <v>63</v>
      </c>
      <c r="W7" s="28" t="s">
        <v>64</v>
      </c>
      <c r="X7" s="25" t="s">
        <v>65</v>
      </c>
    </row>
    <row r="8" spans="1:24" ht="19.5" customHeight="1" x14ac:dyDescent="0.25">
      <c r="A8" s="13">
        <v>3</v>
      </c>
      <c r="B8" s="14" t="s">
        <v>27</v>
      </c>
      <c r="C8" s="15" t="s">
        <v>66</v>
      </c>
      <c r="D8" s="16" t="s">
        <v>67</v>
      </c>
      <c r="E8" s="17" t="s">
        <v>68</v>
      </c>
      <c r="F8" s="18" t="s">
        <v>69</v>
      </c>
      <c r="G8" s="16" t="s">
        <v>44</v>
      </c>
      <c r="H8" s="19" t="s">
        <v>70</v>
      </c>
      <c r="I8" s="16" t="s">
        <v>71</v>
      </c>
      <c r="J8" s="16" t="s">
        <v>72</v>
      </c>
      <c r="K8" s="16" t="s">
        <v>73</v>
      </c>
      <c r="L8" s="16"/>
      <c r="M8" s="16" t="s">
        <v>74</v>
      </c>
      <c r="N8" s="17" t="s">
        <v>75</v>
      </c>
      <c r="O8" s="20" t="s">
        <v>76</v>
      </c>
      <c r="P8" s="16" t="s">
        <v>77</v>
      </c>
      <c r="Q8" s="16" t="s">
        <v>41</v>
      </c>
      <c r="R8" s="14" t="s">
        <v>78</v>
      </c>
      <c r="S8" s="14" t="s">
        <v>43</v>
      </c>
      <c r="T8" s="19" t="s">
        <v>32</v>
      </c>
      <c r="U8" s="19" t="s">
        <v>79</v>
      </c>
      <c r="V8" s="20" t="s">
        <v>80</v>
      </c>
      <c r="W8" s="20" t="s">
        <v>81</v>
      </c>
      <c r="X8" s="17" t="s">
        <v>82</v>
      </c>
    </row>
    <row r="9" spans="1:24" ht="19.5" customHeight="1" x14ac:dyDescent="0.25">
      <c r="A9" s="21">
        <v>4</v>
      </c>
      <c r="B9" s="22" t="s">
        <v>49</v>
      </c>
      <c r="C9" s="23" t="s">
        <v>83</v>
      </c>
      <c r="D9" s="24" t="s">
        <v>84</v>
      </c>
      <c r="E9" s="25" t="s">
        <v>85</v>
      </c>
      <c r="F9" s="26" t="s">
        <v>86</v>
      </c>
      <c r="G9" s="24" t="s">
        <v>87</v>
      </c>
      <c r="H9" s="27" t="s">
        <v>88</v>
      </c>
      <c r="I9" s="24" t="s">
        <v>89</v>
      </c>
      <c r="J9" s="24"/>
      <c r="K9" s="24" t="s">
        <v>90</v>
      </c>
      <c r="L9" s="24"/>
      <c r="M9" s="24" t="s">
        <v>91</v>
      </c>
      <c r="N9" s="25" t="s">
        <v>92</v>
      </c>
      <c r="O9" s="28" t="s">
        <v>93</v>
      </c>
      <c r="P9" s="24" t="s">
        <v>94</v>
      </c>
      <c r="Q9" s="24" t="s">
        <v>41</v>
      </c>
      <c r="R9" s="22" t="s">
        <v>78</v>
      </c>
      <c r="S9" s="22" t="s">
        <v>43</v>
      </c>
      <c r="T9" s="27" t="s">
        <v>87</v>
      </c>
      <c r="U9" s="27" t="s">
        <v>45</v>
      </c>
      <c r="V9" s="28" t="s">
        <v>95</v>
      </c>
      <c r="W9" s="28"/>
      <c r="X9" s="25" t="s">
        <v>96</v>
      </c>
    </row>
    <row r="10" spans="1:24" ht="19.5" customHeight="1" x14ac:dyDescent="0.25">
      <c r="A10" s="13">
        <v>5</v>
      </c>
      <c r="B10" s="14" t="s">
        <v>27</v>
      </c>
      <c r="C10" s="15" t="s">
        <v>97</v>
      </c>
      <c r="D10" s="16" t="s">
        <v>98</v>
      </c>
      <c r="E10" s="17" t="s">
        <v>99</v>
      </c>
      <c r="F10" s="18" t="s">
        <v>100</v>
      </c>
      <c r="G10" s="16" t="s">
        <v>101</v>
      </c>
      <c r="H10" s="19" t="s">
        <v>88</v>
      </c>
      <c r="I10" s="16" t="s">
        <v>102</v>
      </c>
      <c r="J10" s="16" t="s">
        <v>103</v>
      </c>
      <c r="K10" s="16" t="s">
        <v>104</v>
      </c>
      <c r="L10" s="16"/>
      <c r="M10" s="16" t="s">
        <v>105</v>
      </c>
      <c r="N10" s="17" t="s">
        <v>106</v>
      </c>
      <c r="O10" s="20" t="s">
        <v>107</v>
      </c>
      <c r="P10" s="16" t="s">
        <v>108</v>
      </c>
      <c r="Q10" s="16" t="s">
        <v>41</v>
      </c>
      <c r="R10" s="14" t="s">
        <v>42</v>
      </c>
      <c r="S10" s="14" t="s">
        <v>43</v>
      </c>
      <c r="T10" s="19" t="s">
        <v>109</v>
      </c>
      <c r="U10" s="19" t="s">
        <v>62</v>
      </c>
      <c r="V10" s="20" t="s">
        <v>110</v>
      </c>
      <c r="W10" s="20" t="s">
        <v>111</v>
      </c>
      <c r="X10" s="17" t="s">
        <v>112</v>
      </c>
    </row>
    <row r="11" spans="1:24" ht="19.5" customHeight="1" x14ac:dyDescent="0.25">
      <c r="A11" s="21">
        <v>6</v>
      </c>
      <c r="B11" s="22" t="s">
        <v>49</v>
      </c>
      <c r="C11" s="23" t="s">
        <v>113</v>
      </c>
      <c r="D11" s="24" t="s">
        <v>114</v>
      </c>
      <c r="E11" s="25" t="s">
        <v>115</v>
      </c>
      <c r="F11" s="26" t="s">
        <v>116</v>
      </c>
      <c r="G11" s="24" t="s">
        <v>117</v>
      </c>
      <c r="H11" s="27" t="s">
        <v>118</v>
      </c>
      <c r="I11" s="24" t="s">
        <v>119</v>
      </c>
      <c r="J11" s="24" t="s">
        <v>120</v>
      </c>
      <c r="K11" s="24" t="s">
        <v>121</v>
      </c>
      <c r="L11" s="24"/>
      <c r="M11" s="24" t="s">
        <v>122</v>
      </c>
      <c r="N11" s="25" t="s">
        <v>123</v>
      </c>
      <c r="O11" s="28" t="s">
        <v>124</v>
      </c>
      <c r="P11" s="24" t="s">
        <v>125</v>
      </c>
      <c r="Q11" s="24" t="s">
        <v>41</v>
      </c>
      <c r="R11" s="22" t="s">
        <v>126</v>
      </c>
      <c r="S11" s="22" t="s">
        <v>43</v>
      </c>
      <c r="T11" s="27" t="s">
        <v>127</v>
      </c>
      <c r="U11" s="27" t="s">
        <v>45</v>
      </c>
      <c r="V11" s="28" t="s">
        <v>128</v>
      </c>
      <c r="W11" s="28"/>
      <c r="X11" s="25" t="s">
        <v>129</v>
      </c>
    </row>
    <row r="12" spans="1:24" ht="19.5" customHeight="1" x14ac:dyDescent="0.25">
      <c r="A12" s="13">
        <v>7</v>
      </c>
      <c r="B12" s="14" t="s">
        <v>27</v>
      </c>
      <c r="C12" s="15" t="s">
        <v>130</v>
      </c>
      <c r="D12" s="16" t="s">
        <v>131</v>
      </c>
      <c r="E12" s="17" t="s">
        <v>132</v>
      </c>
      <c r="F12" s="18" t="s">
        <v>133</v>
      </c>
      <c r="G12" s="16" t="s">
        <v>134</v>
      </c>
      <c r="H12" s="19" t="s">
        <v>135</v>
      </c>
      <c r="I12" s="16" t="s">
        <v>136</v>
      </c>
      <c r="J12" s="16"/>
      <c r="K12" s="16" t="s">
        <v>137</v>
      </c>
      <c r="L12" s="16"/>
      <c r="M12" s="16" t="s">
        <v>138</v>
      </c>
      <c r="N12" s="17" t="s">
        <v>139</v>
      </c>
      <c r="O12" s="20" t="s">
        <v>140</v>
      </c>
      <c r="P12" s="16" t="s">
        <v>141</v>
      </c>
      <c r="Q12" s="16" t="s">
        <v>41</v>
      </c>
      <c r="R12" s="14" t="s">
        <v>78</v>
      </c>
      <c r="S12" s="14" t="s">
        <v>142</v>
      </c>
      <c r="T12" s="19" t="s">
        <v>134</v>
      </c>
      <c r="U12" s="19" t="s">
        <v>79</v>
      </c>
      <c r="V12" s="20" t="s">
        <v>143</v>
      </c>
      <c r="W12" s="20" t="s">
        <v>144</v>
      </c>
      <c r="X12" s="17" t="s">
        <v>145</v>
      </c>
    </row>
    <row r="13" spans="1:24" ht="19.5" customHeight="1" x14ac:dyDescent="0.25">
      <c r="A13" s="21">
        <v>8</v>
      </c>
      <c r="B13" s="22" t="s">
        <v>49</v>
      </c>
      <c r="C13" s="23" t="s">
        <v>146</v>
      </c>
      <c r="D13" s="24" t="s">
        <v>147</v>
      </c>
      <c r="E13" s="25" t="s">
        <v>148</v>
      </c>
      <c r="F13" s="26" t="s">
        <v>149</v>
      </c>
      <c r="G13" s="24" t="s">
        <v>150</v>
      </c>
      <c r="H13" s="27" t="s">
        <v>151</v>
      </c>
      <c r="I13" s="24" t="s">
        <v>152</v>
      </c>
      <c r="J13" s="24" t="s">
        <v>153</v>
      </c>
      <c r="K13" s="24" t="s">
        <v>154</v>
      </c>
      <c r="L13" s="24"/>
      <c r="M13" s="24" t="s">
        <v>155</v>
      </c>
      <c r="N13" s="25" t="s">
        <v>156</v>
      </c>
      <c r="O13" s="28" t="s">
        <v>157</v>
      </c>
      <c r="P13" s="24" t="s">
        <v>40</v>
      </c>
      <c r="Q13" s="24" t="s">
        <v>41</v>
      </c>
      <c r="R13" s="22" t="s">
        <v>126</v>
      </c>
      <c r="S13" s="22" t="s">
        <v>43</v>
      </c>
      <c r="T13" s="27" t="s">
        <v>134</v>
      </c>
      <c r="U13" s="27" t="s">
        <v>45</v>
      </c>
      <c r="V13" s="28" t="s">
        <v>158</v>
      </c>
      <c r="W13" s="28"/>
      <c r="X13" s="25" t="s">
        <v>159</v>
      </c>
    </row>
    <row r="14" spans="1:24" ht="19.5" customHeight="1" x14ac:dyDescent="0.25">
      <c r="A14" s="13">
        <v>9</v>
      </c>
      <c r="B14" s="14" t="s">
        <v>27</v>
      </c>
      <c r="C14" s="15" t="s">
        <v>160</v>
      </c>
      <c r="D14" s="16" t="s">
        <v>161</v>
      </c>
      <c r="E14" s="17" t="s">
        <v>162</v>
      </c>
      <c r="F14" s="18" t="s">
        <v>163</v>
      </c>
      <c r="G14" s="16" t="s">
        <v>164</v>
      </c>
      <c r="H14" s="19" t="s">
        <v>118</v>
      </c>
      <c r="I14" s="16" t="s">
        <v>165</v>
      </c>
      <c r="J14" s="16" t="s">
        <v>166</v>
      </c>
      <c r="K14" s="16" t="s">
        <v>167</v>
      </c>
      <c r="L14" s="16"/>
      <c r="M14" s="16" t="s">
        <v>168</v>
      </c>
      <c r="N14" s="17" t="s">
        <v>169</v>
      </c>
      <c r="O14" s="20" t="s">
        <v>170</v>
      </c>
      <c r="P14" s="16" t="s">
        <v>77</v>
      </c>
      <c r="Q14" s="16" t="s">
        <v>41</v>
      </c>
      <c r="R14" s="14" t="s">
        <v>42</v>
      </c>
      <c r="S14" s="14" t="s">
        <v>43</v>
      </c>
      <c r="T14" s="19" t="s">
        <v>54</v>
      </c>
      <c r="U14" s="19" t="s">
        <v>62</v>
      </c>
      <c r="V14" s="20" t="s">
        <v>171</v>
      </c>
      <c r="W14" s="20" t="s">
        <v>172</v>
      </c>
      <c r="X14" s="17" t="s">
        <v>173</v>
      </c>
    </row>
    <row r="15" spans="1:24" ht="19.5" customHeight="1" x14ac:dyDescent="0.25">
      <c r="A15" s="21">
        <v>10</v>
      </c>
      <c r="B15" s="22" t="s">
        <v>49</v>
      </c>
      <c r="C15" s="23" t="s">
        <v>174</v>
      </c>
      <c r="D15" s="24" t="s">
        <v>175</v>
      </c>
      <c r="E15" s="25" t="s">
        <v>176</v>
      </c>
      <c r="F15" s="26" t="s">
        <v>177</v>
      </c>
      <c r="G15" s="24" t="s">
        <v>178</v>
      </c>
      <c r="H15" s="27" t="s">
        <v>179</v>
      </c>
      <c r="I15" s="24" t="s">
        <v>180</v>
      </c>
      <c r="J15" s="24"/>
      <c r="K15" s="24" t="s">
        <v>181</v>
      </c>
      <c r="L15" s="24"/>
      <c r="M15" s="24" t="s">
        <v>182</v>
      </c>
      <c r="N15" s="25" t="s">
        <v>183</v>
      </c>
      <c r="O15" s="28" t="s">
        <v>184</v>
      </c>
      <c r="P15" s="24" t="s">
        <v>185</v>
      </c>
      <c r="Q15" s="24" t="s">
        <v>41</v>
      </c>
      <c r="R15" s="22" t="s">
        <v>78</v>
      </c>
      <c r="S15" s="22" t="s">
        <v>43</v>
      </c>
      <c r="T15" s="27" t="s">
        <v>32</v>
      </c>
      <c r="U15" s="27" t="s">
        <v>45</v>
      </c>
      <c r="V15" s="28" t="s">
        <v>186</v>
      </c>
      <c r="W15" s="28" t="s">
        <v>187</v>
      </c>
      <c r="X15" s="25" t="s">
        <v>188</v>
      </c>
    </row>
    <row r="16" spans="1:24" ht="19.5" customHeight="1" x14ac:dyDescent="0.25">
      <c r="A16" s="13">
        <v>11</v>
      </c>
      <c r="B16" s="14" t="s">
        <v>27</v>
      </c>
      <c r="C16" s="15" t="s">
        <v>189</v>
      </c>
      <c r="D16" s="16" t="s">
        <v>190</v>
      </c>
      <c r="E16" s="17" t="s">
        <v>191</v>
      </c>
      <c r="F16" s="18" t="s">
        <v>192</v>
      </c>
      <c r="G16" s="16" t="s">
        <v>87</v>
      </c>
      <c r="H16" s="19" t="s">
        <v>70</v>
      </c>
      <c r="I16" s="16" t="s">
        <v>193</v>
      </c>
      <c r="J16" s="16" t="s">
        <v>194</v>
      </c>
      <c r="K16" s="16" t="s">
        <v>195</v>
      </c>
      <c r="L16" s="16"/>
      <c r="M16" s="16" t="s">
        <v>196</v>
      </c>
      <c r="N16" s="17" t="s">
        <v>197</v>
      </c>
      <c r="O16" s="20" t="s">
        <v>198</v>
      </c>
      <c r="P16" s="16" t="s">
        <v>61</v>
      </c>
      <c r="Q16" s="16" t="s">
        <v>41</v>
      </c>
      <c r="R16" s="14" t="s">
        <v>42</v>
      </c>
      <c r="S16" s="14" t="s">
        <v>43</v>
      </c>
      <c r="T16" s="19" t="s">
        <v>87</v>
      </c>
      <c r="U16" s="19" t="s">
        <v>79</v>
      </c>
      <c r="V16" s="20" t="s">
        <v>199</v>
      </c>
      <c r="W16" s="20" t="s">
        <v>200</v>
      </c>
      <c r="X16" s="17" t="s">
        <v>201</v>
      </c>
    </row>
    <row r="17" spans="1:24" ht="19.5" customHeight="1" x14ac:dyDescent="0.25">
      <c r="A17" s="21">
        <v>12</v>
      </c>
      <c r="B17" s="22" t="s">
        <v>49</v>
      </c>
      <c r="C17" s="23" t="s">
        <v>202</v>
      </c>
      <c r="D17" s="24" t="s">
        <v>203</v>
      </c>
      <c r="E17" s="25" t="s">
        <v>204</v>
      </c>
      <c r="F17" s="26" t="s">
        <v>53</v>
      </c>
      <c r="G17" s="24" t="s">
        <v>101</v>
      </c>
      <c r="H17" s="27" t="s">
        <v>33</v>
      </c>
      <c r="I17" s="24" t="s">
        <v>205</v>
      </c>
      <c r="J17" s="24"/>
      <c r="K17" s="24" t="s">
        <v>206</v>
      </c>
      <c r="L17" s="24"/>
      <c r="M17" s="24" t="s">
        <v>58</v>
      </c>
      <c r="N17" s="25" t="s">
        <v>59</v>
      </c>
      <c r="O17" s="28" t="s">
        <v>60</v>
      </c>
      <c r="P17" s="24" t="s">
        <v>61</v>
      </c>
      <c r="Q17" s="24" t="s">
        <v>41</v>
      </c>
      <c r="R17" s="22" t="s">
        <v>126</v>
      </c>
      <c r="S17" s="22" t="s">
        <v>43</v>
      </c>
      <c r="T17" s="27" t="s">
        <v>109</v>
      </c>
      <c r="U17" s="27" t="s">
        <v>45</v>
      </c>
      <c r="V17" s="28" t="s">
        <v>207</v>
      </c>
      <c r="W17" s="28"/>
      <c r="X17" s="25" t="s">
        <v>208</v>
      </c>
    </row>
    <row r="18" spans="1:24" ht="19.5" customHeight="1" x14ac:dyDescent="0.25">
      <c r="A18" s="13">
        <v>13</v>
      </c>
      <c r="B18" s="14" t="s">
        <v>27</v>
      </c>
      <c r="C18" s="15" t="s">
        <v>209</v>
      </c>
      <c r="D18" s="16" t="s">
        <v>210</v>
      </c>
      <c r="E18" s="17" t="s">
        <v>211</v>
      </c>
      <c r="F18" s="18" t="s">
        <v>212</v>
      </c>
      <c r="G18" s="16" t="s">
        <v>44</v>
      </c>
      <c r="H18" s="19" t="s">
        <v>118</v>
      </c>
      <c r="I18" s="16" t="s">
        <v>213</v>
      </c>
      <c r="J18" s="16" t="s">
        <v>214</v>
      </c>
      <c r="K18" s="16" t="s">
        <v>215</v>
      </c>
      <c r="L18" s="16"/>
      <c r="M18" s="16" t="s">
        <v>216</v>
      </c>
      <c r="N18" s="17" t="s">
        <v>217</v>
      </c>
      <c r="O18" s="20" t="s">
        <v>157</v>
      </c>
      <c r="P18" s="16" t="s">
        <v>40</v>
      </c>
      <c r="Q18" s="16" t="s">
        <v>41</v>
      </c>
      <c r="R18" s="14" t="s">
        <v>78</v>
      </c>
      <c r="S18" s="14" t="s">
        <v>43</v>
      </c>
      <c r="T18" s="19" t="s">
        <v>87</v>
      </c>
      <c r="U18" s="19" t="s">
        <v>62</v>
      </c>
      <c r="V18" s="20" t="s">
        <v>218</v>
      </c>
      <c r="W18" s="20" t="s">
        <v>219</v>
      </c>
      <c r="X18" s="17" t="s">
        <v>220</v>
      </c>
    </row>
    <row r="19" spans="1:24" ht="19.5" customHeight="1" x14ac:dyDescent="0.25">
      <c r="A19" s="21">
        <v>14</v>
      </c>
      <c r="B19" s="22" t="s">
        <v>49</v>
      </c>
      <c r="C19" s="23" t="s">
        <v>221</v>
      </c>
      <c r="D19" s="24" t="s">
        <v>222</v>
      </c>
      <c r="E19" s="25" t="s">
        <v>223</v>
      </c>
      <c r="F19" s="26" t="s">
        <v>224</v>
      </c>
      <c r="G19" s="24" t="s">
        <v>225</v>
      </c>
      <c r="H19" s="27" t="s">
        <v>88</v>
      </c>
      <c r="I19" s="24" t="s">
        <v>226</v>
      </c>
      <c r="J19" s="24" t="s">
        <v>227</v>
      </c>
      <c r="K19" s="24" t="s">
        <v>228</v>
      </c>
      <c r="L19" s="24"/>
      <c r="M19" s="24" t="s">
        <v>229</v>
      </c>
      <c r="N19" s="25" t="s">
        <v>230</v>
      </c>
      <c r="O19" s="28" t="s">
        <v>231</v>
      </c>
      <c r="P19" s="24" t="s">
        <v>232</v>
      </c>
      <c r="Q19" s="24" t="s">
        <v>41</v>
      </c>
      <c r="R19" s="22" t="s">
        <v>126</v>
      </c>
      <c r="S19" s="22" t="s">
        <v>43</v>
      </c>
      <c r="T19" s="27" t="s">
        <v>134</v>
      </c>
      <c r="U19" s="27" t="s">
        <v>233</v>
      </c>
      <c r="V19" s="28" t="s">
        <v>234</v>
      </c>
      <c r="W19" s="28" t="s">
        <v>235</v>
      </c>
      <c r="X19" s="25" t="s">
        <v>236</v>
      </c>
    </row>
    <row r="20" spans="1:24" ht="19.5" customHeight="1" x14ac:dyDescent="0.25">
      <c r="A20" s="13">
        <v>15</v>
      </c>
      <c r="B20" s="14" t="s">
        <v>27</v>
      </c>
      <c r="C20" s="15" t="s">
        <v>237</v>
      </c>
      <c r="D20" s="16" t="s">
        <v>238</v>
      </c>
      <c r="E20" s="17" t="s">
        <v>30</v>
      </c>
      <c r="F20" s="18" t="s">
        <v>239</v>
      </c>
      <c r="G20" s="16" t="s">
        <v>32</v>
      </c>
      <c r="H20" s="19" t="s">
        <v>88</v>
      </c>
      <c r="I20" s="16" t="s">
        <v>240</v>
      </c>
      <c r="J20" s="16" t="s">
        <v>241</v>
      </c>
      <c r="K20" s="16" t="s">
        <v>242</v>
      </c>
      <c r="L20" s="16"/>
      <c r="M20" s="16" t="s">
        <v>243</v>
      </c>
      <c r="N20" s="17" t="s">
        <v>244</v>
      </c>
      <c r="O20" s="20" t="s">
        <v>245</v>
      </c>
      <c r="P20" s="16" t="s">
        <v>246</v>
      </c>
      <c r="Q20" s="16" t="s">
        <v>41</v>
      </c>
      <c r="R20" s="14" t="s">
        <v>78</v>
      </c>
      <c r="S20" s="14" t="s">
        <v>43</v>
      </c>
      <c r="T20" s="19" t="s">
        <v>109</v>
      </c>
      <c r="U20" s="19" t="s">
        <v>45</v>
      </c>
      <c r="V20" s="20" t="s">
        <v>247</v>
      </c>
      <c r="W20" s="20" t="s">
        <v>248</v>
      </c>
      <c r="X20" s="17" t="s">
        <v>249</v>
      </c>
    </row>
    <row r="21" spans="1:24" ht="19.5" customHeight="1" x14ac:dyDescent="0.25">
      <c r="A21" s="21">
        <v>16</v>
      </c>
      <c r="B21" s="22" t="s">
        <v>49</v>
      </c>
      <c r="C21" s="23" t="s">
        <v>250</v>
      </c>
      <c r="D21" s="24" t="s">
        <v>251</v>
      </c>
      <c r="E21" s="25" t="s">
        <v>252</v>
      </c>
      <c r="F21" s="26" t="s">
        <v>253</v>
      </c>
      <c r="G21" s="24" t="s">
        <v>254</v>
      </c>
      <c r="H21" s="27" t="s">
        <v>179</v>
      </c>
      <c r="I21" s="24" t="s">
        <v>255</v>
      </c>
      <c r="J21" s="24"/>
      <c r="K21" s="24" t="s">
        <v>256</v>
      </c>
      <c r="L21" s="24"/>
      <c r="M21" s="24" t="s">
        <v>257</v>
      </c>
      <c r="N21" s="25" t="s">
        <v>258</v>
      </c>
      <c r="O21" s="28" t="s">
        <v>259</v>
      </c>
      <c r="P21" s="24" t="s">
        <v>94</v>
      </c>
      <c r="Q21" s="24" t="s">
        <v>41</v>
      </c>
      <c r="R21" s="22" t="s">
        <v>126</v>
      </c>
      <c r="S21" s="22" t="s">
        <v>43</v>
      </c>
      <c r="T21" s="27" t="s">
        <v>32</v>
      </c>
      <c r="U21" s="27" t="s">
        <v>45</v>
      </c>
      <c r="V21" s="28" t="s">
        <v>260</v>
      </c>
      <c r="W21" s="28"/>
      <c r="X21" s="25" t="s">
        <v>261</v>
      </c>
    </row>
    <row r="22" spans="1:24" ht="19.5" customHeight="1" x14ac:dyDescent="0.25">
      <c r="A22" s="13">
        <v>17</v>
      </c>
      <c r="B22" s="14" t="s">
        <v>27</v>
      </c>
      <c r="C22" s="15" t="s">
        <v>262</v>
      </c>
      <c r="D22" s="16" t="s">
        <v>263</v>
      </c>
      <c r="E22" s="17" t="s">
        <v>264</v>
      </c>
      <c r="F22" s="18" t="s">
        <v>265</v>
      </c>
      <c r="G22" s="16" t="s">
        <v>44</v>
      </c>
      <c r="H22" s="19" t="s">
        <v>266</v>
      </c>
      <c r="I22" s="16" t="s">
        <v>267</v>
      </c>
      <c r="J22" s="16" t="s">
        <v>268</v>
      </c>
      <c r="K22" s="16" t="s">
        <v>269</v>
      </c>
      <c r="L22" s="16"/>
      <c r="M22" s="16"/>
      <c r="N22" s="17" t="s">
        <v>270</v>
      </c>
      <c r="O22" s="20" t="s">
        <v>124</v>
      </c>
      <c r="P22" s="16" t="s">
        <v>125</v>
      </c>
      <c r="Q22" s="16" t="s">
        <v>41</v>
      </c>
      <c r="R22" s="14" t="s">
        <v>42</v>
      </c>
      <c r="S22" s="14" t="s">
        <v>43</v>
      </c>
      <c r="T22" s="19" t="s">
        <v>44</v>
      </c>
      <c r="U22" s="19" t="s">
        <v>271</v>
      </c>
      <c r="V22" s="20" t="s">
        <v>272</v>
      </c>
      <c r="W22" s="20" t="s">
        <v>273</v>
      </c>
      <c r="X22" s="17" t="s">
        <v>274</v>
      </c>
    </row>
    <row r="23" spans="1:24" ht="19.5" customHeight="1" x14ac:dyDescent="0.25">
      <c r="A23" s="21">
        <v>18</v>
      </c>
      <c r="B23" s="22" t="s">
        <v>49</v>
      </c>
      <c r="C23" s="23" t="s">
        <v>275</v>
      </c>
      <c r="D23" s="24" t="s">
        <v>276</v>
      </c>
      <c r="E23" s="25" t="s">
        <v>277</v>
      </c>
      <c r="F23" s="26" t="s">
        <v>265</v>
      </c>
      <c r="G23" s="24" t="s">
        <v>32</v>
      </c>
      <c r="H23" s="27" t="s">
        <v>266</v>
      </c>
      <c r="I23" s="24" t="s">
        <v>278</v>
      </c>
      <c r="J23" s="24"/>
      <c r="K23" s="24" t="s">
        <v>279</v>
      </c>
      <c r="L23" s="24"/>
      <c r="M23" s="24"/>
      <c r="N23" s="25" t="s">
        <v>270</v>
      </c>
      <c r="O23" s="28" t="s">
        <v>124</v>
      </c>
      <c r="P23" s="24" t="s">
        <v>125</v>
      </c>
      <c r="Q23" s="24" t="s">
        <v>41</v>
      </c>
      <c r="R23" s="22" t="s">
        <v>42</v>
      </c>
      <c r="S23" s="22" t="s">
        <v>43</v>
      </c>
      <c r="T23" s="27" t="s">
        <v>32</v>
      </c>
      <c r="U23" s="27" t="s">
        <v>233</v>
      </c>
      <c r="V23" s="28" t="s">
        <v>207</v>
      </c>
      <c r="W23" s="28"/>
      <c r="X23" s="25" t="s">
        <v>280</v>
      </c>
    </row>
    <row r="24" spans="1:24" ht="19.5" customHeight="1" x14ac:dyDescent="0.25">
      <c r="A24" s="13">
        <v>19</v>
      </c>
      <c r="B24" s="14" t="s">
        <v>27</v>
      </c>
      <c r="C24" s="15" t="s">
        <v>281</v>
      </c>
      <c r="D24" s="16" t="s">
        <v>282</v>
      </c>
      <c r="E24" s="17" t="s">
        <v>283</v>
      </c>
      <c r="F24" s="18" t="s">
        <v>284</v>
      </c>
      <c r="G24" s="16" t="s">
        <v>164</v>
      </c>
      <c r="H24" s="19" t="s">
        <v>118</v>
      </c>
      <c r="I24" s="16" t="s">
        <v>285</v>
      </c>
      <c r="J24" s="16" t="s">
        <v>286</v>
      </c>
      <c r="K24" s="16" t="s">
        <v>287</v>
      </c>
      <c r="L24" s="16"/>
      <c r="M24" s="16" t="s">
        <v>288</v>
      </c>
      <c r="N24" s="17" t="s">
        <v>289</v>
      </c>
      <c r="O24" s="20" t="s">
        <v>290</v>
      </c>
      <c r="P24" s="16" t="s">
        <v>61</v>
      </c>
      <c r="Q24" s="16" t="s">
        <v>41</v>
      </c>
      <c r="R24" s="14" t="s">
        <v>78</v>
      </c>
      <c r="S24" s="14" t="s">
        <v>43</v>
      </c>
      <c r="T24" s="19" t="s">
        <v>54</v>
      </c>
      <c r="U24" s="19" t="s">
        <v>62</v>
      </c>
      <c r="V24" s="20" t="s">
        <v>291</v>
      </c>
      <c r="W24" s="20" t="s">
        <v>64</v>
      </c>
      <c r="X24" s="17" t="s">
        <v>292</v>
      </c>
    </row>
    <row r="25" spans="1:24" ht="19.5" customHeight="1" x14ac:dyDescent="0.25">
      <c r="A25" s="21">
        <v>20</v>
      </c>
      <c r="B25" s="22" t="s">
        <v>49</v>
      </c>
      <c r="C25" s="23" t="s">
        <v>293</v>
      </c>
      <c r="D25" s="24" t="s">
        <v>294</v>
      </c>
      <c r="E25" s="25" t="s">
        <v>295</v>
      </c>
      <c r="F25" s="26" t="s">
        <v>296</v>
      </c>
      <c r="G25" s="24" t="s">
        <v>44</v>
      </c>
      <c r="H25" s="27" t="s">
        <v>135</v>
      </c>
      <c r="I25" s="24" t="s">
        <v>297</v>
      </c>
      <c r="J25" s="24" t="s">
        <v>298</v>
      </c>
      <c r="K25" s="24" t="s">
        <v>299</v>
      </c>
      <c r="L25" s="24"/>
      <c r="M25" s="24" t="s">
        <v>300</v>
      </c>
      <c r="N25" s="25" t="s">
        <v>301</v>
      </c>
      <c r="O25" s="28" t="s">
        <v>302</v>
      </c>
      <c r="P25" s="24" t="s">
        <v>303</v>
      </c>
      <c r="Q25" s="24" t="s">
        <v>41</v>
      </c>
      <c r="R25" s="22" t="s">
        <v>78</v>
      </c>
      <c r="S25" s="22" t="s">
        <v>142</v>
      </c>
      <c r="T25" s="27" t="s">
        <v>87</v>
      </c>
      <c r="U25" s="27" t="s">
        <v>79</v>
      </c>
      <c r="V25" s="28" t="s">
        <v>304</v>
      </c>
      <c r="W25" s="28" t="s">
        <v>305</v>
      </c>
      <c r="X25" s="25" t="s">
        <v>306</v>
      </c>
    </row>
    <row r="26" spans="1:24" ht="19.5" customHeight="1" x14ac:dyDescent="0.25">
      <c r="A26" s="13">
        <v>21</v>
      </c>
      <c r="B26" s="14" t="s">
        <v>27</v>
      </c>
      <c r="C26" s="15" t="s">
        <v>307</v>
      </c>
      <c r="D26" s="16" t="s">
        <v>308</v>
      </c>
      <c r="E26" s="17" t="s">
        <v>309</v>
      </c>
      <c r="F26" s="18" t="s">
        <v>310</v>
      </c>
      <c r="G26" s="16" t="s">
        <v>311</v>
      </c>
      <c r="H26" s="19" t="s">
        <v>88</v>
      </c>
      <c r="I26" s="16" t="s">
        <v>312</v>
      </c>
      <c r="J26" s="16" t="s">
        <v>313</v>
      </c>
      <c r="K26" s="16" t="s">
        <v>314</v>
      </c>
      <c r="L26" s="16"/>
      <c r="M26" s="16" t="s">
        <v>315</v>
      </c>
      <c r="N26" s="17" t="s">
        <v>316</v>
      </c>
      <c r="O26" s="20" t="s">
        <v>317</v>
      </c>
      <c r="P26" s="16" t="s">
        <v>318</v>
      </c>
      <c r="Q26" s="16" t="s">
        <v>41</v>
      </c>
      <c r="R26" s="14" t="s">
        <v>126</v>
      </c>
      <c r="S26" s="14" t="s">
        <v>319</v>
      </c>
      <c r="T26" s="19" t="s">
        <v>109</v>
      </c>
      <c r="U26" s="19" t="s">
        <v>45</v>
      </c>
      <c r="V26" s="20" t="s">
        <v>320</v>
      </c>
      <c r="W26" s="20"/>
      <c r="X26" s="17" t="s">
        <v>321</v>
      </c>
    </row>
    <row r="27" spans="1:24" ht="19.5" customHeight="1" x14ac:dyDescent="0.25">
      <c r="A27" s="21">
        <v>22</v>
      </c>
      <c r="B27" s="22" t="s">
        <v>49</v>
      </c>
      <c r="C27" s="23" t="s">
        <v>322</v>
      </c>
      <c r="D27" s="24" t="s">
        <v>323</v>
      </c>
      <c r="E27" s="25" t="s">
        <v>324</v>
      </c>
      <c r="F27" s="26" t="s">
        <v>325</v>
      </c>
      <c r="G27" s="24" t="s">
        <v>326</v>
      </c>
      <c r="H27" s="27" t="s">
        <v>179</v>
      </c>
      <c r="I27" s="24" t="s">
        <v>327</v>
      </c>
      <c r="J27" s="24"/>
      <c r="K27" s="24" t="s">
        <v>328</v>
      </c>
      <c r="L27" s="24"/>
      <c r="M27" s="24" t="s">
        <v>329</v>
      </c>
      <c r="N27" s="25" t="s">
        <v>330</v>
      </c>
      <c r="O27" s="28" t="s">
        <v>331</v>
      </c>
      <c r="P27" s="24" t="s">
        <v>332</v>
      </c>
      <c r="Q27" s="24" t="s">
        <v>41</v>
      </c>
      <c r="R27" s="22" t="s">
        <v>126</v>
      </c>
      <c r="S27" s="22" t="s">
        <v>43</v>
      </c>
      <c r="T27" s="27" t="s">
        <v>134</v>
      </c>
      <c r="U27" s="27" t="s">
        <v>45</v>
      </c>
      <c r="V27" s="28" t="s">
        <v>333</v>
      </c>
      <c r="W27" s="28"/>
      <c r="X27" s="25" t="s">
        <v>334</v>
      </c>
    </row>
    <row r="28" spans="1:24" ht="19.5" customHeight="1" x14ac:dyDescent="0.25">
      <c r="A28" s="13">
        <v>23</v>
      </c>
      <c r="B28" s="14" t="s">
        <v>27</v>
      </c>
      <c r="C28" s="15" t="s">
        <v>335</v>
      </c>
      <c r="D28" s="16" t="s">
        <v>336</v>
      </c>
      <c r="E28" s="17" t="s">
        <v>30</v>
      </c>
      <c r="F28" s="18" t="s">
        <v>337</v>
      </c>
      <c r="G28" s="16" t="s">
        <v>32</v>
      </c>
      <c r="H28" s="19" t="s">
        <v>118</v>
      </c>
      <c r="I28" s="16" t="s">
        <v>338</v>
      </c>
      <c r="J28" s="16" t="s">
        <v>339</v>
      </c>
      <c r="K28" s="16" t="s">
        <v>340</v>
      </c>
      <c r="L28" s="16"/>
      <c r="M28" s="16" t="s">
        <v>341</v>
      </c>
      <c r="N28" s="17" t="s">
        <v>342</v>
      </c>
      <c r="O28" s="20" t="s">
        <v>343</v>
      </c>
      <c r="P28" s="16" t="s">
        <v>344</v>
      </c>
      <c r="Q28" s="16" t="s">
        <v>41</v>
      </c>
      <c r="R28" s="14" t="s">
        <v>42</v>
      </c>
      <c r="S28" s="14" t="s">
        <v>43</v>
      </c>
      <c r="T28" s="19" t="s">
        <v>54</v>
      </c>
      <c r="U28" s="19" t="s">
        <v>62</v>
      </c>
      <c r="V28" s="20" t="s">
        <v>345</v>
      </c>
      <c r="W28" s="20" t="s">
        <v>346</v>
      </c>
      <c r="X28" s="17" t="s">
        <v>347</v>
      </c>
    </row>
    <row r="29" spans="1:24" ht="19.5" customHeight="1" x14ac:dyDescent="0.25">
      <c r="A29" s="21">
        <v>24</v>
      </c>
      <c r="B29" s="22" t="s">
        <v>49</v>
      </c>
      <c r="C29" s="23" t="s">
        <v>348</v>
      </c>
      <c r="D29" s="24" t="s">
        <v>349</v>
      </c>
      <c r="E29" s="25" t="s">
        <v>350</v>
      </c>
      <c r="F29" s="26" t="s">
        <v>265</v>
      </c>
      <c r="G29" s="24" t="s">
        <v>351</v>
      </c>
      <c r="H29" s="27" t="s">
        <v>266</v>
      </c>
      <c r="I29" s="24" t="s">
        <v>352</v>
      </c>
      <c r="J29" s="24"/>
      <c r="K29" s="24" t="s">
        <v>353</v>
      </c>
      <c r="L29" s="24"/>
      <c r="M29" s="24"/>
      <c r="N29" s="25" t="s">
        <v>270</v>
      </c>
      <c r="O29" s="28" t="s">
        <v>124</v>
      </c>
      <c r="P29" s="24" t="s">
        <v>125</v>
      </c>
      <c r="Q29" s="24" t="s">
        <v>41</v>
      </c>
      <c r="R29" s="22" t="s">
        <v>78</v>
      </c>
      <c r="S29" s="22" t="s">
        <v>43</v>
      </c>
      <c r="T29" s="27" t="s">
        <v>109</v>
      </c>
      <c r="U29" s="27" t="s">
        <v>45</v>
      </c>
      <c r="V29" s="28" t="s">
        <v>354</v>
      </c>
      <c r="W29" s="28" t="s">
        <v>47</v>
      </c>
      <c r="X29" s="25" t="s">
        <v>355</v>
      </c>
    </row>
    <row r="30" spans="1:24" ht="19.5" customHeight="1" x14ac:dyDescent="0.25">
      <c r="A30" s="13">
        <v>25</v>
      </c>
      <c r="B30" s="14" t="s">
        <v>27</v>
      </c>
      <c r="C30" s="15" t="s">
        <v>356</v>
      </c>
      <c r="D30" s="16" t="s">
        <v>357</v>
      </c>
      <c r="E30" s="17" t="s">
        <v>358</v>
      </c>
      <c r="F30" s="18" t="s">
        <v>359</v>
      </c>
      <c r="G30" s="16" t="s">
        <v>360</v>
      </c>
      <c r="H30" s="19" t="s">
        <v>88</v>
      </c>
      <c r="I30" s="16" t="s">
        <v>361</v>
      </c>
      <c r="J30" s="16" t="s">
        <v>362</v>
      </c>
      <c r="K30" s="16" t="s">
        <v>363</v>
      </c>
      <c r="L30" s="16"/>
      <c r="M30" s="16" t="s">
        <v>364</v>
      </c>
      <c r="N30" s="17" t="s">
        <v>365</v>
      </c>
      <c r="O30" s="20" t="s">
        <v>366</v>
      </c>
      <c r="P30" s="16" t="s">
        <v>77</v>
      </c>
      <c r="Q30" s="16" t="s">
        <v>41</v>
      </c>
      <c r="R30" s="14" t="s">
        <v>126</v>
      </c>
      <c r="S30" s="14" t="s">
        <v>43</v>
      </c>
      <c r="T30" s="19" t="s">
        <v>134</v>
      </c>
      <c r="U30" s="19" t="s">
        <v>45</v>
      </c>
      <c r="V30" s="20" t="s">
        <v>367</v>
      </c>
      <c r="W30" s="20" t="s">
        <v>187</v>
      </c>
      <c r="X30" s="17" t="s">
        <v>368</v>
      </c>
    </row>
    <row r="32" spans="1:24" ht="6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24" customHeight="1" x14ac:dyDescent="0.25">
      <c r="A33" s="7" t="s">
        <v>369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21.75" customHeight="1" x14ac:dyDescent="0.25">
      <c r="A34" s="6" t="s">
        <v>370</v>
      </c>
      <c r="B34" s="6"/>
      <c r="C34" s="29">
        <f>COUNTA(C6:C30)</f>
        <v>25</v>
      </c>
      <c r="D34" s="6" t="s">
        <v>371</v>
      </c>
      <c r="E34" s="6"/>
      <c r="F34" s="29">
        <f>COUNTIF(S6:S30,"Aktiv")</f>
        <v>22</v>
      </c>
      <c r="G34" s="6" t="s">
        <v>319</v>
      </c>
      <c r="H34" s="6"/>
      <c r="I34" s="29">
        <f>COUNTIF(S6:S30,"Inaktiv")</f>
        <v>1</v>
      </c>
      <c r="J34" s="6" t="s">
        <v>142</v>
      </c>
      <c r="K34" s="6"/>
      <c r="L34" s="29">
        <f>COUNTIF(S6:S30,"In Bearbeitung")</f>
        <v>2</v>
      </c>
      <c r="M34" s="6" t="s">
        <v>372</v>
      </c>
      <c r="N34" s="6"/>
      <c r="O34" s="29">
        <f>COUNTIF(R6:R30,"Hoch")</f>
        <v>8</v>
      </c>
      <c r="P34" s="6" t="s">
        <v>266</v>
      </c>
      <c r="Q34" s="6"/>
      <c r="R34" s="29">
        <f>COUNTIF(H6:H30,"Mitarbeiter")</f>
        <v>3</v>
      </c>
      <c r="S34" s="6" t="s">
        <v>373</v>
      </c>
      <c r="T34" s="6"/>
      <c r="U34" s="29">
        <f>COUNTIF(H6:H30,"Kunde")</f>
        <v>3</v>
      </c>
      <c r="V34" s="6" t="s">
        <v>374</v>
      </c>
      <c r="W34" s="6"/>
      <c r="X34" s="29">
        <f>COUNTIF(H6:H30,"Lieferant")</f>
        <v>5</v>
      </c>
    </row>
    <row r="35" spans="1:24" ht="6" customHeight="1" x14ac:dyDescent="0.25"/>
    <row r="36" spans="1:24" ht="21.75" customHeight="1" x14ac:dyDescent="0.25">
      <c r="A36" s="5" t="s">
        <v>375</v>
      </c>
      <c r="B36" s="5"/>
      <c r="C36" s="5"/>
      <c r="D36" s="4" t="s">
        <v>376</v>
      </c>
      <c r="E36" s="4"/>
      <c r="F36" s="4"/>
      <c r="G36" s="4"/>
      <c r="H36" s="30" t="s">
        <v>6</v>
      </c>
      <c r="I36" s="31" t="str">
        <f>IFERROR(INDEX(D6:D30,MATCH($D36,C6:C30,0)),"—")</f>
        <v>—</v>
      </c>
      <c r="J36" s="30" t="s">
        <v>377</v>
      </c>
      <c r="K36" s="31" t="str">
        <f>IFERROR(INDEX(F6:F30,MATCH($D36,C6:C30,0)),"—")</f>
        <v>—</v>
      </c>
      <c r="L36" s="30" t="s">
        <v>62</v>
      </c>
      <c r="M36" s="31" t="str">
        <f>IFERROR(INDEX(I6:I30,MATCH($D36,C6:C30,0)),"—")</f>
        <v>—</v>
      </c>
      <c r="N36" s="30" t="s">
        <v>45</v>
      </c>
      <c r="O36" s="31" t="str">
        <f>IFERROR(INDEX(K6:K30,MATCH($D36,C6:C30,0)),"—")</f>
        <v>—</v>
      </c>
      <c r="P36" s="30" t="s">
        <v>21</v>
      </c>
      <c r="Q36" s="31" t="str">
        <f>IFERROR(INDEX(S6:S30,MATCH($D36,C6:C30,0)),"—")</f>
        <v>—</v>
      </c>
    </row>
    <row r="37" spans="1:24" ht="6" customHeight="1" x14ac:dyDescent="0.25"/>
    <row r="38" spans="1:24" ht="27.75" customHeight="1" x14ac:dyDescent="0.25">
      <c r="A38" s="3" t="s">
        <v>378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</sheetData>
  <mergeCells count="16">
    <mergeCell ref="A38:X38"/>
    <mergeCell ref="P34:Q34"/>
    <mergeCell ref="S34:T34"/>
    <mergeCell ref="V34:W34"/>
    <mergeCell ref="A36:C36"/>
    <mergeCell ref="D36:G36"/>
    <mergeCell ref="A34:B34"/>
    <mergeCell ref="D34:E34"/>
    <mergeCell ref="G34:H34"/>
    <mergeCell ref="J34:K34"/>
    <mergeCell ref="M34:N34"/>
    <mergeCell ref="A2:T2"/>
    <mergeCell ref="A3:J3"/>
    <mergeCell ref="K3:T3"/>
    <mergeCell ref="A32:X32"/>
    <mergeCell ref="A33:X33"/>
  </mergeCells>
  <conditionalFormatting sqref="R6:R30">
    <cfRule type="expression" dxfId="7" priority="7">
      <formula>R6="Hoch"</formula>
    </cfRule>
    <cfRule type="expression" dxfId="6" priority="8">
      <formula>R6="Mittel"</formula>
    </cfRule>
    <cfRule type="expression" dxfId="5" priority="9">
      <formula>R6="Niedrig"</formula>
    </cfRule>
  </conditionalFormatting>
  <conditionalFormatting sqref="S6:S30">
    <cfRule type="expression" dxfId="4" priority="2">
      <formula>S6="Aktiv"</formula>
    </cfRule>
    <cfRule type="expression" dxfId="3" priority="3">
      <formula>S6="Inaktiv"</formula>
    </cfRule>
    <cfRule type="expression" dxfId="2" priority="4">
      <formula>S6="Archiviert"</formula>
    </cfRule>
    <cfRule type="expression" dxfId="1" priority="5">
      <formula>S6="In Bearbeitung"</formula>
    </cfRule>
    <cfRule type="expression" dxfId="0" priority="6">
      <formula>S6="Gesperrt"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xr:uid="{00000000-0002-0000-0000-000000000000}">
          <x14:formula1>
            <xm:f>EINSTELLUNGEN!$A$4:$A$14</xm:f>
          </x14:formula1>
          <x14:formula2>
            <xm:f>0</xm:f>
          </x14:formula2>
          <xm:sqref>H6:H80</xm:sqref>
        </x14:dataValidation>
        <x14:dataValidation type="list" allowBlank="1" xr:uid="{00000000-0002-0000-0000-000001000000}">
          <x14:formula1>
            <xm:f>EINSTELLUNGEN!$C$4:$C$13</xm:f>
          </x14:formula1>
          <x14:formula2>
            <xm:f>0</xm:f>
          </x14:formula2>
          <xm:sqref>T6:T80</xm:sqref>
        </x14:dataValidation>
        <x14:dataValidation type="list" allowBlank="1" xr:uid="{00000000-0002-0000-0000-000002000000}">
          <x14:formula1>
            <xm:f>EINSTELLUNGEN!$E$4:$E$7</xm:f>
          </x14:formula1>
          <x14:formula2>
            <xm:f>0</xm:f>
          </x14:formula2>
          <xm:sqref>R6:R80</xm:sqref>
        </x14:dataValidation>
        <x14:dataValidation type="list" allowBlank="1" xr:uid="{00000000-0002-0000-0000-000003000000}">
          <x14:formula1>
            <xm:f>EINSTELLUNGEN!$G$4:$G$9</xm:f>
          </x14:formula1>
          <x14:formula2>
            <xm:f>0</xm:f>
          </x14:formula2>
          <xm:sqref>S6:S80</xm:sqref>
        </x14:dataValidation>
        <x14:dataValidation type="list" allowBlank="1" xr:uid="{00000000-0002-0000-0000-000004000000}">
          <x14:formula1>
            <xm:f>EINSTELLUNGEN!$I$4:$I$7</xm:f>
          </x14:formula1>
          <x14:formula2>
            <xm:f>0</xm:f>
          </x14:formula2>
          <xm:sqref>B6:B80</xm:sqref>
        </x14:dataValidation>
        <x14:dataValidation type="list" allowBlank="1" xr:uid="{00000000-0002-0000-0000-000005000000}">
          <x14:formula1>
            <xm:f>EINSTELLUNGEN!$K$4:$K$10</xm:f>
          </x14:formula1>
          <x14:formula2>
            <xm:f>0</xm:f>
          </x14:formula2>
          <xm:sqref>U6:U80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4748B"/>
  </sheetPr>
  <dimension ref="A1:L17"/>
  <sheetViews>
    <sheetView showGridLines="0" zoomScaleNormal="100" workbookViewId="0"/>
  </sheetViews>
  <sheetFormatPr baseColWidth="10" defaultColWidth="8.7109375" defaultRowHeight="15" x14ac:dyDescent="0.25"/>
  <cols>
    <col min="1" max="1" width="24" customWidth="1"/>
    <col min="2" max="2" width="1.5703125" customWidth="1"/>
    <col min="3" max="3" width="24" customWidth="1"/>
    <col min="4" max="4" width="1.5703125" customWidth="1"/>
    <col min="5" max="5" width="24" customWidth="1"/>
    <col min="6" max="6" width="1.5703125" customWidth="1"/>
    <col min="7" max="7" width="24" customWidth="1"/>
    <col min="8" max="8" width="1.5703125" customWidth="1"/>
    <col min="9" max="9" width="24" customWidth="1"/>
    <col min="10" max="10" width="1.5703125" customWidth="1"/>
    <col min="11" max="11" width="24" customWidth="1"/>
    <col min="12" max="12" width="1.5703125" customWidth="1"/>
  </cols>
  <sheetData>
    <row r="1" spans="1:11" ht="27.75" customHeight="1" x14ac:dyDescent="0.25">
      <c r="A1" s="2" t="s">
        <v>379</v>
      </c>
      <c r="B1" s="2"/>
      <c r="C1" s="2"/>
      <c r="D1" s="2"/>
      <c r="E1" s="2"/>
      <c r="F1" s="2"/>
      <c r="G1" s="2"/>
      <c r="H1" s="2"/>
      <c r="I1" s="2"/>
      <c r="J1" s="2"/>
    </row>
    <row r="3" spans="1:11" ht="21.75" customHeight="1" x14ac:dyDescent="0.25">
      <c r="A3" s="32" t="s">
        <v>10</v>
      </c>
      <c r="C3" s="32" t="s">
        <v>22</v>
      </c>
      <c r="E3" s="32" t="s">
        <v>20</v>
      </c>
      <c r="G3" s="32" t="s">
        <v>21</v>
      </c>
      <c r="I3" s="32" t="s">
        <v>4</v>
      </c>
      <c r="K3" s="32" t="s">
        <v>380</v>
      </c>
    </row>
    <row r="4" spans="1:11" ht="18" customHeight="1" x14ac:dyDescent="0.25">
      <c r="A4" s="16" t="s">
        <v>33</v>
      </c>
      <c r="C4" s="16" t="s">
        <v>44</v>
      </c>
      <c r="E4" s="16" t="s">
        <v>42</v>
      </c>
      <c r="G4" s="16" t="s">
        <v>43</v>
      </c>
      <c r="I4" s="16" t="s">
        <v>27</v>
      </c>
      <c r="K4" s="16" t="s">
        <v>45</v>
      </c>
    </row>
    <row r="5" spans="1:11" ht="18" customHeight="1" x14ac:dyDescent="0.25">
      <c r="A5" s="24" t="s">
        <v>118</v>
      </c>
      <c r="C5" s="24" t="s">
        <v>54</v>
      </c>
      <c r="E5" s="24" t="s">
        <v>78</v>
      </c>
      <c r="G5" s="24" t="s">
        <v>319</v>
      </c>
      <c r="I5" s="24" t="s">
        <v>49</v>
      </c>
      <c r="K5" s="24" t="s">
        <v>62</v>
      </c>
    </row>
    <row r="6" spans="1:11" ht="18" customHeight="1" x14ac:dyDescent="0.25">
      <c r="A6" s="16" t="s">
        <v>70</v>
      </c>
      <c r="C6" s="16" t="s">
        <v>134</v>
      </c>
      <c r="E6" s="16" t="s">
        <v>126</v>
      </c>
      <c r="G6" s="16" t="s">
        <v>142</v>
      </c>
      <c r="I6" s="16" t="s">
        <v>381</v>
      </c>
      <c r="K6" s="16" t="s">
        <v>382</v>
      </c>
    </row>
    <row r="7" spans="1:11" ht="18" customHeight="1" x14ac:dyDescent="0.25">
      <c r="A7" s="24" t="s">
        <v>135</v>
      </c>
      <c r="C7" s="24" t="s">
        <v>32</v>
      </c>
      <c r="G7" s="24" t="s">
        <v>383</v>
      </c>
      <c r="I7" s="24" t="s">
        <v>384</v>
      </c>
      <c r="K7" s="24" t="s">
        <v>233</v>
      </c>
    </row>
    <row r="8" spans="1:11" ht="18" customHeight="1" x14ac:dyDescent="0.25">
      <c r="A8" s="16" t="s">
        <v>266</v>
      </c>
      <c r="C8" s="16" t="s">
        <v>87</v>
      </c>
      <c r="G8" s="16" t="s">
        <v>385</v>
      </c>
      <c r="I8" s="16" t="s">
        <v>386</v>
      </c>
      <c r="K8" s="16" t="s">
        <v>79</v>
      </c>
    </row>
    <row r="9" spans="1:11" ht="18" customHeight="1" x14ac:dyDescent="0.25">
      <c r="A9" s="24" t="s">
        <v>179</v>
      </c>
      <c r="C9" s="24" t="s">
        <v>109</v>
      </c>
      <c r="I9" s="24" t="s">
        <v>387</v>
      </c>
      <c r="K9" s="24" t="s">
        <v>388</v>
      </c>
    </row>
    <row r="10" spans="1:11" ht="18" customHeight="1" x14ac:dyDescent="0.25">
      <c r="A10" s="16" t="s">
        <v>88</v>
      </c>
      <c r="C10" s="16" t="s">
        <v>127</v>
      </c>
    </row>
    <row r="11" spans="1:11" ht="18" customHeight="1" x14ac:dyDescent="0.25">
      <c r="A11" s="24" t="s">
        <v>151</v>
      </c>
      <c r="C11" s="24" t="s">
        <v>389</v>
      </c>
    </row>
    <row r="12" spans="1:11" ht="18" customHeight="1" x14ac:dyDescent="0.25">
      <c r="A12" s="16" t="s">
        <v>390</v>
      </c>
      <c r="C12" s="16" t="s">
        <v>391</v>
      </c>
    </row>
    <row r="13" spans="1:11" ht="18" customHeight="1" x14ac:dyDescent="0.25">
      <c r="A13" s="24" t="s">
        <v>392</v>
      </c>
    </row>
    <row r="14" spans="1:11" ht="18" customHeight="1" x14ac:dyDescent="0.25"/>
    <row r="15" spans="1:11" ht="18" customHeight="1" x14ac:dyDescent="0.25"/>
    <row r="17" spans="1:12" ht="24" customHeight="1" x14ac:dyDescent="0.25">
      <c r="A17" s="1" t="s">
        <v>393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</sheetData>
  <mergeCells count="2">
    <mergeCell ref="A1:J1"/>
    <mergeCell ref="A17:L1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KONTAKTLISTE</vt:lpstr>
      <vt:lpstr>EINSTELLUNGEN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2026-08-27T08:26:27Z</dcterms:created>
  <dcterms:modified xsi:type="dcterms:W3CDTF">2026-09-02T09:23:42Z</dcterms:modified>
  <dc:language>en-US</dc:language>
</cp:coreProperties>
</file>