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gutscheinatelier\Generador\"/>
    </mc:Choice>
  </mc:AlternateContent>
  <xr:revisionPtr revIDLastSave="0" documentId="13_ncr:1_{AC251976-F0C9-41F0-ADD7-ED9833448387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Inventurliste" sheetId="1" r:id="rId1"/>
    <sheet name="Stammdaten" sheetId="2" r:id="rId2"/>
  </sheets>
  <definedNames>
    <definedName name="_xlnm._FilterDatabase" localSheetId="0" hidden="1">Inventurliste!$A$11:$N$31</definedName>
    <definedName name="_xlnm.Print_Titles" localSheetId="0">Inventurliste!$11:$11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2" i="1" l="1"/>
  <c r="I32" i="1"/>
  <c r="H32" i="1"/>
  <c r="G32" i="1"/>
  <c r="K31" i="1"/>
  <c r="I31" i="1"/>
  <c r="K30" i="1"/>
  <c r="I30" i="1"/>
  <c r="K29" i="1"/>
  <c r="I29" i="1"/>
  <c r="K28" i="1"/>
  <c r="I28" i="1"/>
  <c r="K27" i="1"/>
  <c r="I27" i="1"/>
  <c r="K26" i="1"/>
  <c r="I26" i="1"/>
  <c r="K25" i="1"/>
  <c r="I25" i="1"/>
  <c r="K24" i="1"/>
  <c r="I24" i="1"/>
  <c r="K23" i="1"/>
  <c r="I23" i="1"/>
  <c r="K22" i="1"/>
  <c r="I22" i="1"/>
  <c r="K21" i="1"/>
  <c r="I21" i="1"/>
  <c r="K20" i="1"/>
  <c r="I20" i="1"/>
  <c r="K19" i="1"/>
  <c r="I19" i="1"/>
  <c r="K18" i="1"/>
  <c r="I18" i="1"/>
  <c r="K17" i="1"/>
  <c r="I17" i="1"/>
  <c r="K16" i="1"/>
  <c r="I16" i="1"/>
  <c r="K15" i="1"/>
  <c r="I15" i="1"/>
  <c r="K14" i="1"/>
  <c r="I14" i="1"/>
  <c r="K13" i="1"/>
  <c r="I13" i="1"/>
  <c r="K12" i="1"/>
  <c r="I12" i="1"/>
  <c r="L8" i="1"/>
  <c r="L7" i="1"/>
  <c r="L6" i="1"/>
  <c r="L5" i="1"/>
</calcChain>
</file>

<file path=xl/sharedStrings.xml><?xml version="1.0" encoding="utf-8"?>
<sst xmlns="http://schemas.openxmlformats.org/spreadsheetml/2006/main" count="196" uniqueCount="116">
  <si>
    <t>INVENTURLISTE  ·  2026</t>
  </si>
  <si>
    <t>Kopfdaten der Inventur</t>
  </si>
  <si>
    <t>Kennzahlen (automatisch)</t>
  </si>
  <si>
    <t>Unternehmen</t>
  </si>
  <si>
    <t>Meridian Kontor GmbH</t>
  </si>
  <si>
    <t>Positionen gesamt</t>
  </si>
  <si>
    <t>Anschrift</t>
  </si>
  <si>
    <t>Hansaring 42 · 28195 Bremen</t>
  </si>
  <si>
    <t>Gesamtmenge (Ist)</t>
  </si>
  <si>
    <t>Inventurstichtag</t>
  </si>
  <si>
    <t>Inventarwert gesamt</t>
  </si>
  <si>
    <t>Verantwortlich</t>
  </si>
  <si>
    <t>M. Bergmann   (geprüft: S. Kowalski)</t>
  </si>
  <si>
    <t>Positionen mit Differenz</t>
  </si>
  <si>
    <t>Blatt-Nr.</t>
  </si>
  <si>
    <t>1 von 1</t>
  </si>
  <si>
    <t>Zählstatus</t>
  </si>
  <si>
    <t>abgeschlossen</t>
  </si>
  <si>
    <t>Pos.-Nr.</t>
  </si>
  <si>
    <t>Artikelnummer</t>
  </si>
  <si>
    <t>Artikelbezeichnung</t>
  </si>
  <si>
    <t>Kategorie</t>
  </si>
  <si>
    <t>Standort</t>
  </si>
  <si>
    <t>Einheit</t>
  </si>
  <si>
    <t>Menge Soll</t>
  </si>
  <si>
    <t>Menge Ist</t>
  </si>
  <si>
    <t>Differenz</t>
  </si>
  <si>
    <t>Einzelwert (€)</t>
  </si>
  <si>
    <t>Gesamtwert (€)</t>
  </si>
  <si>
    <t>Zustand</t>
  </si>
  <si>
    <t>Anschaffungsdatum</t>
  </si>
  <si>
    <t>Bemerkung</t>
  </si>
  <si>
    <t>ART-1001</t>
  </si>
  <si>
    <t>Notebook 14 Zoll</t>
  </si>
  <si>
    <t>IT &amp; Technik</t>
  </si>
  <si>
    <t>Büro 1. OG</t>
  </si>
  <si>
    <t>Stück</t>
  </si>
  <si>
    <t>Neu</t>
  </si>
  <si>
    <t>ART-1002</t>
  </si>
  <si>
    <t>Monitor 27 Zoll</t>
  </si>
  <si>
    <t>Büro EG</t>
  </si>
  <si>
    <t>Gut</t>
  </si>
  <si>
    <t>1 Gerät in Reparatur</t>
  </si>
  <si>
    <t>ART-1003</t>
  </si>
  <si>
    <t>Bürostuhl ergonomisch</t>
  </si>
  <si>
    <t>Mobiliar</t>
  </si>
  <si>
    <t>ART-1004</t>
  </si>
  <si>
    <t>Schreibtisch höhenverstellbar</t>
  </si>
  <si>
    <t>ART-1005</t>
  </si>
  <si>
    <t>Aktenschrank abschließbar</t>
  </si>
  <si>
    <t>Archiv</t>
  </si>
  <si>
    <t>Gebraucht</t>
  </si>
  <si>
    <t>ART-1006</t>
  </si>
  <si>
    <t>Druckerpapier A4 (500 Blatt)</t>
  </si>
  <si>
    <t>Verbrauchsmaterial</t>
  </si>
  <si>
    <t>Lager A</t>
  </si>
  <si>
    <t>Packung</t>
  </si>
  <si>
    <t>Entnahme vor Zählung</t>
  </si>
  <si>
    <t>ART-1007</t>
  </si>
  <si>
    <t>Tonerkartusche schwarz</t>
  </si>
  <si>
    <t>Nachlieferung erfasst</t>
  </si>
  <si>
    <t>ART-1008</t>
  </si>
  <si>
    <t>Akku-Bohrschrauber</t>
  </si>
  <si>
    <t>Werkzeug</t>
  </si>
  <si>
    <t>Werkstatt</t>
  </si>
  <si>
    <t>ART-1009</t>
  </si>
  <si>
    <t>Werkzeugkoffer-Set</t>
  </si>
  <si>
    <t>Set</t>
  </si>
  <si>
    <t>ART-1010</t>
  </si>
  <si>
    <t>Kabeltrommel 25 m</t>
  </si>
  <si>
    <t>ART-1011</t>
  </si>
  <si>
    <t>Faltkarton 400×300×300</t>
  </si>
  <si>
    <t>Lagerware</t>
  </si>
  <si>
    <t>Lager B</t>
  </si>
  <si>
    <t>Karton</t>
  </si>
  <si>
    <t>ART-1012</t>
  </si>
  <si>
    <t>Europalette Sortiment</t>
  </si>
  <si>
    <t>Palette</t>
  </si>
  <si>
    <t>1 Palette beschädigt</t>
  </si>
  <si>
    <t>ART-1013</t>
  </si>
  <si>
    <t>Reinigungskonzentrat</t>
  </si>
  <si>
    <t>Liter</t>
  </si>
  <si>
    <t>ART-1014</t>
  </si>
  <si>
    <t>Etikettendrucker</t>
  </si>
  <si>
    <t>ART-1015</t>
  </si>
  <si>
    <t>Beamer Full-HD</t>
  </si>
  <si>
    <t>ART-1016</t>
  </si>
  <si>
    <t>Besprechungstisch</t>
  </si>
  <si>
    <t>ART-1017</t>
  </si>
  <si>
    <t>Feuerlöscher 6 kg</t>
  </si>
  <si>
    <t>Büroausstattung</t>
  </si>
  <si>
    <t>Prüfung fällig 2027</t>
  </si>
  <si>
    <t>ART-1018</t>
  </si>
  <si>
    <t>Erste-Hilfe-Koffer</t>
  </si>
  <si>
    <t>ART-1019</t>
  </si>
  <si>
    <t>Netzwerk-Switch 24-Port</t>
  </si>
  <si>
    <t>ART-1020</t>
  </si>
  <si>
    <t>Stehleuchte LED</t>
  </si>
  <si>
    <t>Σ</t>
  </si>
  <si>
    <t>Summe / Gesamtbestand</t>
  </si>
  <si>
    <t>Legende &amp; Hinweise</t>
  </si>
  <si>
    <t>•  Blau/fett dargestellte Spalten (Differenz, Gesamtwert, Kennzahlen) werden automatisch berechnet – bitte nicht überschreiben.</t>
  </si>
  <si>
    <t>•  „Menge Soll“ = Buchbestand laut System, „Menge Ist“ = tatsächlich gezählter Bestand. Die Differenz zeigt Fehlbestände (rot) und Überbestände (grün).</t>
  </si>
  <si>
    <t>•  Kategorie, Standort, Einheit und Zustand werden über Dropdown-Menüs erfasst; die Auswahlwerte lassen sich im Tabellenblatt „Stammdaten“ pflegen.</t>
  </si>
  <si>
    <t>•  Alle Einträge sind Beispieldaten zur Veranschaulichung und können vollständig ersetzt werden.</t>
  </si>
  <si>
    <t>Meridian Kontor GmbH · Inventurliste Geschäftsjahr 2026 · erstellt am 27.08.2026 · Seite 1 von 1</t>
  </si>
  <si>
    <t>Stammdaten – Auswahllisten der Inventurliste</t>
  </si>
  <si>
    <t>Diese Werte speisen die Dropdown-Menüs der Inventurliste. Einträge können ergänzt oder angepasst werden – die Auswahllisten aktualisieren sich automatisch.</t>
  </si>
  <si>
    <t>Kategorien</t>
  </si>
  <si>
    <t>Standorte</t>
  </si>
  <si>
    <t>Einheiten</t>
  </si>
  <si>
    <t>Zustände</t>
  </si>
  <si>
    <t>Reparatur</t>
  </si>
  <si>
    <t>Defekt</t>
  </si>
  <si>
    <t>Meter</t>
  </si>
  <si>
    <t>MUSTER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</si>
</sst>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"/>
  </numFmts>
  <fonts count="11" x14ac:knownFonts="1">
    <font>
      <sz val="11"/>
      <color theme="1"/>
      <name val="Calibri"/>
      <family val="2"/>
      <charset val="1"/>
    </font>
    <font>
      <b/>
      <sz val="10"/>
      <color rgb="FF0E4C4C"/>
      <name val="Calibri"/>
      <charset val="1"/>
    </font>
    <font>
      <b/>
      <sz val="10"/>
      <color rgb="FF5A6B69"/>
      <name val="Calibri"/>
      <charset val="1"/>
    </font>
    <font>
      <sz val="10"/>
      <color rgb="FF1F2B2A"/>
      <name val="Calibri"/>
      <charset val="1"/>
    </font>
    <font>
      <b/>
      <sz val="9"/>
      <color rgb="FF0E4C4C"/>
      <name val="Calibri"/>
      <charset val="1"/>
    </font>
    <font>
      <b/>
      <sz val="12"/>
      <color rgb="FF0E4C4C"/>
      <name val="Calibri"/>
      <charset val="1"/>
    </font>
    <font>
      <b/>
      <sz val="10"/>
      <color rgb="FFFFFFFF"/>
      <name val="Calibri"/>
      <charset val="1"/>
    </font>
    <font>
      <sz val="9"/>
      <color rgb="FF5A6B69"/>
      <name val="Calibri"/>
      <charset val="1"/>
    </font>
    <font>
      <i/>
      <sz val="8"/>
      <color rgb="FF5A6B69"/>
      <name val="Calibri"/>
      <charset val="1"/>
    </font>
    <font>
      <i/>
      <sz val="9"/>
      <color rgb="FF5A6B69"/>
      <name val="Calibri"/>
      <charset val="1"/>
    </font>
    <font>
      <b/>
      <sz val="20"/>
      <color rgb="FFFFFFF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E4C4C"/>
        <bgColor rgb="FF14595B"/>
      </patternFill>
    </fill>
    <fill>
      <patternFill patternType="solid">
        <fgColor rgb="FF0A3A3A"/>
        <bgColor rgb="FF0E4C4C"/>
      </patternFill>
    </fill>
    <fill>
      <patternFill patternType="solid">
        <fgColor rgb="FFD98A29"/>
        <bgColor rgb="FFFF8080"/>
      </patternFill>
    </fill>
    <fill>
      <patternFill patternType="solid">
        <fgColor rgb="FFDBEAE7"/>
        <bgColor rgb="FFD6EBD5"/>
      </patternFill>
    </fill>
    <fill>
      <patternFill patternType="solid">
        <fgColor rgb="FFFFFFFF"/>
        <bgColor rgb="FFEEF5F4"/>
      </patternFill>
    </fill>
    <fill>
      <patternFill patternType="solid">
        <fgColor rgb="FFFBF1DF"/>
        <bgColor rgb="FFEEF5F4"/>
      </patternFill>
    </fill>
    <fill>
      <patternFill patternType="solid">
        <fgColor rgb="FF14595B"/>
        <bgColor rgb="FF0E4C4C"/>
      </patternFill>
    </fill>
    <fill>
      <patternFill patternType="solid">
        <fgColor rgb="FFEEF5F4"/>
        <bgColor rgb="FFFBF1DF"/>
      </patternFill>
    </fill>
    <fill>
      <patternFill patternType="solid">
        <fgColor rgb="FFC7DDD9"/>
        <bgColor rgb="FFD6EBD5"/>
      </patternFill>
    </fill>
  </fills>
  <borders count="3">
    <border>
      <left/>
      <right/>
      <top/>
      <bottom/>
      <diagonal/>
    </border>
    <border>
      <left style="thin">
        <color rgb="FFB9CBC8"/>
      </left>
      <right style="thin">
        <color rgb="FFB9CBC8"/>
      </right>
      <top style="thin">
        <color rgb="FFB9CBC8"/>
      </top>
      <bottom style="thin">
        <color rgb="FFB9CBC8"/>
      </bottom>
      <diagonal/>
    </border>
    <border>
      <left style="thin">
        <color rgb="FFB9CBC8"/>
      </left>
      <right style="thin">
        <color rgb="FFB9CBC8"/>
      </right>
      <top style="medium">
        <color rgb="FF14595B"/>
      </top>
      <bottom style="medium">
        <color rgb="FF14595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" fillId="10" borderId="2" xfId="0" applyFont="1" applyFill="1" applyBorder="1" applyAlignment="1">
      <alignment horizontal="left" vertical="center" indent="1"/>
    </xf>
    <xf numFmtId="0" fontId="5" fillId="7" borderId="1" xfId="0" applyFont="1" applyFill="1" applyBorder="1" applyAlignment="1">
      <alignment horizontal="right" vertical="center" indent="1"/>
    </xf>
    <xf numFmtId="165" fontId="5" fillId="7" borderId="1" xfId="0" applyNumberFormat="1" applyFont="1" applyFill="1" applyBorder="1" applyAlignment="1">
      <alignment horizontal="right" vertical="center" indent="1"/>
    </xf>
    <xf numFmtId="164" fontId="3" fillId="6" borderId="1" xfId="0" applyNumberFormat="1" applyFont="1" applyFill="1" applyBorder="1" applyAlignment="1">
      <alignment horizontal="left" vertical="center" wrapText="1"/>
    </xf>
    <xf numFmtId="3" fontId="5" fillId="7" borderId="1" xfId="0" applyNumberFormat="1" applyFont="1" applyFill="1" applyBorder="1" applyAlignment="1">
      <alignment horizontal="right" vertical="center" indent="1"/>
    </xf>
    <xf numFmtId="1" fontId="5" fillId="7" borderId="1" xfId="0" applyNumberFormat="1" applyFont="1" applyFill="1" applyBorder="1" applyAlignment="1">
      <alignment horizontal="right" vertical="center" indent="1"/>
    </xf>
    <xf numFmtId="0" fontId="4" fillId="7" borderId="1" xfId="0" applyFont="1" applyFill="1" applyBorder="1" applyAlignment="1">
      <alignment horizontal="left" vertical="center" indent="1"/>
    </xf>
    <xf numFmtId="0" fontId="3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indent="1"/>
    </xf>
    <xf numFmtId="0" fontId="1" fillId="5" borderId="0" xfId="0" applyFont="1" applyFill="1" applyAlignment="1">
      <alignment horizontal="left" vertical="center" indent="1"/>
    </xf>
    <xf numFmtId="0" fontId="0" fillId="4" borderId="0" xfId="0" applyFill="1"/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right" vertical="center"/>
    </xf>
    <xf numFmtId="165" fontId="1" fillId="6" borderId="1" xfId="0" applyNumberFormat="1" applyFont="1" applyFill="1" applyBorder="1" applyAlignment="1">
      <alignment horizontal="right" vertical="center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165" fontId="3" fillId="9" borderId="1" xfId="0" applyNumberFormat="1" applyFont="1" applyFill="1" applyBorder="1" applyAlignment="1">
      <alignment horizontal="right" vertical="center"/>
    </xf>
    <xf numFmtId="165" fontId="1" fillId="9" borderId="1" xfId="0" applyNumberFormat="1" applyFont="1" applyFill="1" applyBorder="1" applyAlignment="1">
      <alignment horizontal="right" vertical="center"/>
    </xf>
    <xf numFmtId="164" fontId="3" fillId="9" borderId="1" xfId="0" applyNumberFormat="1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3" fontId="1" fillId="10" borderId="2" xfId="0" applyNumberFormat="1" applyFont="1" applyFill="1" applyBorder="1" applyAlignment="1">
      <alignment horizontal="center" vertical="center" wrapText="1"/>
    </xf>
    <xf numFmtId="0" fontId="1" fillId="10" borderId="2" xfId="0" applyFont="1" applyFill="1" applyBorder="1"/>
    <xf numFmtId="165" fontId="1" fillId="10" borderId="2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left" vertical="center" indent="1"/>
    </xf>
    <xf numFmtId="0" fontId="10" fillId="3" borderId="0" xfId="0" applyFont="1" applyFill="1" applyAlignment="1">
      <alignment horizontal="right" vertical="center" indent="1"/>
    </xf>
    <xf numFmtId="0" fontId="6" fillId="8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Standard" xfId="0" builtinId="0"/>
  </cellStyles>
  <dxfs count="2">
    <dxf>
      <font>
        <b/>
        <sz val="10"/>
        <color rgb="FF1E7A34"/>
        <name val="Calibri"/>
        <charset val="1"/>
      </font>
      <fill>
        <patternFill>
          <bgColor rgb="FFD6EBD5"/>
        </patternFill>
      </fill>
    </dxf>
    <dxf>
      <font>
        <b/>
        <sz val="10"/>
        <color rgb="FFB02418"/>
        <name val="Calibri"/>
        <charset val="1"/>
      </font>
      <fill>
        <patternFill>
          <bgColor rgb="FFF8D7D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4"/>
      <rgbColor rgb="FF000080"/>
      <rgbColor rgb="FF808000"/>
      <rgbColor rgb="FF800080"/>
      <rgbColor rgb="FF14595B"/>
      <rgbColor rgb="FFB9CBC8"/>
      <rgbColor rgb="FF808080"/>
      <rgbColor rgb="FF9999FF"/>
      <rgbColor rgb="FF993366"/>
      <rgbColor rgb="FFFBF1DF"/>
      <rgbColor rgb="FFDBEAE7"/>
      <rgbColor rgb="FF660066"/>
      <rgbColor rgb="FFFF8080"/>
      <rgbColor rgb="FF0066CC"/>
      <rgbColor rgb="FFC7DD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4"/>
      <rgbColor rgb="FFD6EBD5"/>
      <rgbColor rgb="FFFFFF99"/>
      <rgbColor rgb="FF99CCFF"/>
      <rgbColor rgb="FFFF99CC"/>
      <rgbColor rgb="FFCC99FF"/>
      <rgbColor rgb="FFF8D7D5"/>
      <rgbColor rgb="FF3366FF"/>
      <rgbColor rgb="FF33CCCC"/>
      <rgbColor rgb="FF99CC00"/>
      <rgbColor rgb="FFFFCC00"/>
      <rgbColor rgb="FFD98A29"/>
      <rgbColor rgb="FFFF6600"/>
      <rgbColor rgb="FF5A6B69"/>
      <rgbColor rgb="FF969696"/>
      <rgbColor rgb="FF0A3A3A"/>
      <rgbColor rgb="FF339966"/>
      <rgbColor rgb="FF0E4C4C"/>
      <rgbColor rgb="FF333300"/>
      <rgbColor rgb="FFB02418"/>
      <rgbColor rgb="FF993366"/>
      <rgbColor rgb="FF333399"/>
      <rgbColor rgb="FF1F2B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tabSelected="1" zoomScaleNormal="100" workbookViewId="0">
      <pane ySplit="11" topLeftCell="A12" activePane="bottomLeft" state="frozen"/>
      <selection pane="bottomLeft" activeCell="P43" sqref="P43"/>
    </sheetView>
  </sheetViews>
  <sheetFormatPr baseColWidth="10" defaultColWidth="8.7109375" defaultRowHeight="15" x14ac:dyDescent="0.25"/>
  <cols>
    <col min="1" max="1" width="7" customWidth="1"/>
    <col min="2" max="2" width="14" customWidth="1"/>
    <col min="3" max="3" width="24.85546875" bestFit="1" customWidth="1"/>
    <col min="4" max="4" width="17" customWidth="1"/>
    <col min="5" max="5" width="12.42578125" bestFit="1" customWidth="1"/>
    <col min="6" max="6" width="10" customWidth="1"/>
    <col min="7" max="7" width="11" customWidth="1"/>
    <col min="8" max="8" width="10" customWidth="1"/>
    <col min="9" max="9" width="11" customWidth="1"/>
    <col min="10" max="10" width="13" customWidth="1"/>
    <col min="11" max="11" width="14" customWidth="1"/>
    <col min="12" max="12" width="12" customWidth="1"/>
    <col min="13" max="13" width="16" customWidth="1"/>
    <col min="14" max="14" width="26" customWidth="1"/>
  </cols>
  <sheetData>
    <row r="1" spans="1:14" ht="33.75" customHeight="1" x14ac:dyDescent="0.25">
      <c r="A1" s="31" t="s">
        <v>115</v>
      </c>
      <c r="B1" s="31"/>
      <c r="C1" s="31"/>
      <c r="D1" s="31"/>
      <c r="E1" s="31"/>
      <c r="F1" s="31"/>
      <c r="G1" s="31"/>
      <c r="H1" s="32" t="s">
        <v>0</v>
      </c>
      <c r="I1" s="32"/>
      <c r="J1" s="32"/>
      <c r="K1" s="32"/>
      <c r="L1" s="32"/>
      <c r="M1" s="32"/>
      <c r="N1" s="32"/>
    </row>
    <row r="2" spans="1:14" ht="4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6.75" customHeight="1" x14ac:dyDescent="0.25"/>
    <row r="4" spans="1:14" ht="18" customHeight="1" x14ac:dyDescent="0.25">
      <c r="A4" s="12" t="s">
        <v>1</v>
      </c>
      <c r="B4" s="12"/>
      <c r="C4" s="12"/>
      <c r="D4" s="12"/>
      <c r="E4" s="12"/>
      <c r="F4" s="12"/>
      <c r="H4" s="12" t="s">
        <v>2</v>
      </c>
      <c r="I4" s="12"/>
      <c r="J4" s="12"/>
      <c r="K4" s="12"/>
      <c r="L4" s="12"/>
      <c r="M4" s="12"/>
      <c r="N4" s="12"/>
    </row>
    <row r="5" spans="1:14" ht="19.5" customHeight="1" x14ac:dyDescent="0.25">
      <c r="A5" s="11" t="s">
        <v>3</v>
      </c>
      <c r="B5" s="11"/>
      <c r="C5" s="10" t="s">
        <v>4</v>
      </c>
      <c r="D5" s="10"/>
      <c r="E5" s="10"/>
      <c r="F5" s="10"/>
      <c r="H5" s="9" t="s">
        <v>5</v>
      </c>
      <c r="I5" s="9"/>
      <c r="J5" s="9"/>
      <c r="K5" s="9"/>
      <c r="L5" s="8">
        <f>COUNT(A12:A31)</f>
        <v>20</v>
      </c>
      <c r="M5" s="8"/>
      <c r="N5" s="8"/>
    </row>
    <row r="6" spans="1:14" ht="19.5" customHeight="1" x14ac:dyDescent="0.25">
      <c r="A6" s="11" t="s">
        <v>6</v>
      </c>
      <c r="B6" s="11"/>
      <c r="C6" s="10" t="s">
        <v>7</v>
      </c>
      <c r="D6" s="10"/>
      <c r="E6" s="10"/>
      <c r="F6" s="10"/>
      <c r="H6" s="9" t="s">
        <v>8</v>
      </c>
      <c r="I6" s="9"/>
      <c r="J6" s="9"/>
      <c r="K6" s="9"/>
      <c r="L6" s="7">
        <f>SUM(H12:H31)</f>
        <v>948</v>
      </c>
      <c r="M6" s="7"/>
      <c r="N6" s="7"/>
    </row>
    <row r="7" spans="1:14" ht="19.5" customHeight="1" x14ac:dyDescent="0.25">
      <c r="A7" s="11" t="s">
        <v>9</v>
      </c>
      <c r="B7" s="11"/>
      <c r="C7" s="6">
        <v>46387</v>
      </c>
      <c r="D7" s="6"/>
      <c r="E7" s="6"/>
      <c r="F7" s="6"/>
      <c r="H7" s="9" t="s">
        <v>10</v>
      </c>
      <c r="I7" s="9"/>
      <c r="J7" s="9"/>
      <c r="K7" s="9"/>
      <c r="L7" s="5">
        <f>SUM(K12:K31)</f>
        <v>45718.9</v>
      </c>
      <c r="M7" s="5"/>
      <c r="N7" s="5"/>
    </row>
    <row r="8" spans="1:14" ht="19.5" customHeight="1" x14ac:dyDescent="0.25">
      <c r="A8" s="11" t="s">
        <v>11</v>
      </c>
      <c r="B8" s="11"/>
      <c r="C8" s="10" t="s">
        <v>12</v>
      </c>
      <c r="D8" s="10"/>
      <c r="E8" s="10"/>
      <c r="F8" s="10"/>
      <c r="H8" s="9" t="s">
        <v>13</v>
      </c>
      <c r="I8" s="9"/>
      <c r="J8" s="9"/>
      <c r="K8" s="9"/>
      <c r="L8" s="8">
        <f>COUNTIF(I12:I31,"&lt;&gt;0")</f>
        <v>5</v>
      </c>
      <c r="M8" s="8"/>
      <c r="N8" s="8"/>
    </row>
    <row r="9" spans="1:14" ht="19.5" customHeight="1" x14ac:dyDescent="0.25">
      <c r="A9" s="11" t="s">
        <v>14</v>
      </c>
      <c r="B9" s="11"/>
      <c r="C9" s="10" t="s">
        <v>15</v>
      </c>
      <c r="D9" s="10"/>
      <c r="E9" s="10"/>
      <c r="F9" s="10"/>
      <c r="H9" s="9" t="s">
        <v>16</v>
      </c>
      <c r="I9" s="9"/>
      <c r="J9" s="9"/>
      <c r="K9" s="9"/>
      <c r="L9" s="4" t="s">
        <v>17</v>
      </c>
      <c r="M9" s="4"/>
      <c r="N9" s="4"/>
    </row>
    <row r="10" spans="1:14" ht="7.5" customHeight="1" x14ac:dyDescent="0.25"/>
    <row r="11" spans="1:14" s="34" customFormat="1" ht="30" customHeight="1" x14ac:dyDescent="0.25">
      <c r="A11" s="33" t="s">
        <v>18</v>
      </c>
      <c r="B11" s="33" t="s">
        <v>19</v>
      </c>
      <c r="C11" s="33" t="s">
        <v>20</v>
      </c>
      <c r="D11" s="33" t="s">
        <v>21</v>
      </c>
      <c r="E11" s="33" t="s">
        <v>22</v>
      </c>
      <c r="F11" s="33" t="s">
        <v>23</v>
      </c>
      <c r="G11" s="33" t="s">
        <v>24</v>
      </c>
      <c r="H11" s="33" t="s">
        <v>25</v>
      </c>
      <c r="I11" s="33" t="s">
        <v>26</v>
      </c>
      <c r="J11" s="33" t="s">
        <v>27</v>
      </c>
      <c r="K11" s="33" t="s">
        <v>28</v>
      </c>
      <c r="L11" s="33" t="s">
        <v>29</v>
      </c>
      <c r="M11" s="33" t="s">
        <v>30</v>
      </c>
      <c r="N11" s="33" t="s">
        <v>31</v>
      </c>
    </row>
    <row r="12" spans="1:14" ht="18" customHeight="1" x14ac:dyDescent="0.25">
      <c r="A12" s="15">
        <v>1</v>
      </c>
      <c r="B12" s="15" t="s">
        <v>32</v>
      </c>
      <c r="C12" s="14" t="s">
        <v>33</v>
      </c>
      <c r="D12" s="14" t="s">
        <v>34</v>
      </c>
      <c r="E12" s="14" t="s">
        <v>35</v>
      </c>
      <c r="F12" s="15" t="s">
        <v>36</v>
      </c>
      <c r="G12" s="15">
        <v>12</v>
      </c>
      <c r="H12" s="15">
        <v>12</v>
      </c>
      <c r="I12" s="15">
        <f t="shared" ref="I12:I31" si="0">H12-G12</f>
        <v>0</v>
      </c>
      <c r="J12" s="16">
        <v>899</v>
      </c>
      <c r="K12" s="17">
        <f t="shared" ref="K12:K31" si="1">H12*J12</f>
        <v>10788</v>
      </c>
      <c r="L12" s="15" t="s">
        <v>37</v>
      </c>
      <c r="M12" s="18">
        <v>45731</v>
      </c>
      <c r="N12" s="14"/>
    </row>
    <row r="13" spans="1:14" ht="18" customHeight="1" x14ac:dyDescent="0.25">
      <c r="A13" s="19">
        <v>2</v>
      </c>
      <c r="B13" s="19" t="s">
        <v>38</v>
      </c>
      <c r="C13" s="20" t="s">
        <v>39</v>
      </c>
      <c r="D13" s="20" t="s">
        <v>34</v>
      </c>
      <c r="E13" s="20" t="s">
        <v>40</v>
      </c>
      <c r="F13" s="19" t="s">
        <v>36</v>
      </c>
      <c r="G13" s="19">
        <v>18</v>
      </c>
      <c r="H13" s="19">
        <v>17</v>
      </c>
      <c r="I13" s="19">
        <f t="shared" si="0"/>
        <v>-1</v>
      </c>
      <c r="J13" s="21">
        <v>219</v>
      </c>
      <c r="K13" s="22">
        <f t="shared" si="1"/>
        <v>3723</v>
      </c>
      <c r="L13" s="19" t="s">
        <v>41</v>
      </c>
      <c r="M13" s="23">
        <v>45679</v>
      </c>
      <c r="N13" s="20" t="s">
        <v>42</v>
      </c>
    </row>
    <row r="14" spans="1:14" ht="18" customHeight="1" x14ac:dyDescent="0.25">
      <c r="A14" s="15">
        <v>3</v>
      </c>
      <c r="B14" s="15" t="s">
        <v>43</v>
      </c>
      <c r="C14" s="14" t="s">
        <v>44</v>
      </c>
      <c r="D14" s="14" t="s">
        <v>45</v>
      </c>
      <c r="E14" s="14" t="s">
        <v>40</v>
      </c>
      <c r="F14" s="15" t="s">
        <v>36</v>
      </c>
      <c r="G14" s="15">
        <v>24</v>
      </c>
      <c r="H14" s="15">
        <v>24</v>
      </c>
      <c r="I14" s="15">
        <f t="shared" si="0"/>
        <v>0</v>
      </c>
      <c r="J14" s="16">
        <v>189</v>
      </c>
      <c r="K14" s="17">
        <f t="shared" si="1"/>
        <v>4536</v>
      </c>
      <c r="L14" s="15" t="s">
        <v>41</v>
      </c>
      <c r="M14" s="18">
        <v>45606</v>
      </c>
      <c r="N14" s="14"/>
    </row>
    <row r="15" spans="1:14" ht="18" customHeight="1" x14ac:dyDescent="0.25">
      <c r="A15" s="19">
        <v>4</v>
      </c>
      <c r="B15" s="19" t="s">
        <v>46</v>
      </c>
      <c r="C15" s="20" t="s">
        <v>47</v>
      </c>
      <c r="D15" s="20" t="s">
        <v>45</v>
      </c>
      <c r="E15" s="20" t="s">
        <v>35</v>
      </c>
      <c r="F15" s="19" t="s">
        <v>36</v>
      </c>
      <c r="G15" s="19">
        <v>20</v>
      </c>
      <c r="H15" s="19">
        <v>20</v>
      </c>
      <c r="I15" s="19">
        <f t="shared" si="0"/>
        <v>0</v>
      </c>
      <c r="J15" s="21">
        <v>349</v>
      </c>
      <c r="K15" s="22">
        <f t="shared" si="1"/>
        <v>6980</v>
      </c>
      <c r="L15" s="19" t="s">
        <v>37</v>
      </c>
      <c r="M15" s="23">
        <v>46058</v>
      </c>
      <c r="N15" s="20"/>
    </row>
    <row r="16" spans="1:14" ht="18" customHeight="1" x14ac:dyDescent="0.25">
      <c r="A16" s="15">
        <v>5</v>
      </c>
      <c r="B16" s="15" t="s">
        <v>48</v>
      </c>
      <c r="C16" s="14" t="s">
        <v>49</v>
      </c>
      <c r="D16" s="14" t="s">
        <v>45</v>
      </c>
      <c r="E16" s="14" t="s">
        <v>50</v>
      </c>
      <c r="F16" s="15" t="s">
        <v>36</v>
      </c>
      <c r="G16" s="15">
        <v>8</v>
      </c>
      <c r="H16" s="15">
        <v>8</v>
      </c>
      <c r="I16" s="15">
        <f t="shared" si="0"/>
        <v>0</v>
      </c>
      <c r="J16" s="16">
        <v>259</v>
      </c>
      <c r="K16" s="17">
        <f t="shared" si="1"/>
        <v>2072</v>
      </c>
      <c r="L16" s="15" t="s">
        <v>51</v>
      </c>
      <c r="M16" s="18">
        <v>45187</v>
      </c>
      <c r="N16" s="14"/>
    </row>
    <row r="17" spans="1:14" ht="18" customHeight="1" x14ac:dyDescent="0.25">
      <c r="A17" s="19">
        <v>6</v>
      </c>
      <c r="B17" s="19" t="s">
        <v>52</v>
      </c>
      <c r="C17" s="20" t="s">
        <v>53</v>
      </c>
      <c r="D17" s="20" t="s">
        <v>54</v>
      </c>
      <c r="E17" s="20" t="s">
        <v>55</v>
      </c>
      <c r="F17" s="19" t="s">
        <v>56</v>
      </c>
      <c r="G17" s="19">
        <v>150</v>
      </c>
      <c r="H17" s="19">
        <v>146</v>
      </c>
      <c r="I17" s="19">
        <f t="shared" si="0"/>
        <v>-4</v>
      </c>
      <c r="J17" s="21">
        <v>4.9000000000000004</v>
      </c>
      <c r="K17" s="22">
        <f t="shared" si="1"/>
        <v>715.40000000000009</v>
      </c>
      <c r="L17" s="19" t="s">
        <v>37</v>
      </c>
      <c r="M17" s="23">
        <v>46176</v>
      </c>
      <c r="N17" s="20" t="s">
        <v>57</v>
      </c>
    </row>
    <row r="18" spans="1:14" ht="18" customHeight="1" x14ac:dyDescent="0.25">
      <c r="A18" s="15">
        <v>7</v>
      </c>
      <c r="B18" s="15" t="s">
        <v>58</v>
      </c>
      <c r="C18" s="14" t="s">
        <v>59</v>
      </c>
      <c r="D18" s="14" t="s">
        <v>54</v>
      </c>
      <c r="E18" s="14" t="s">
        <v>55</v>
      </c>
      <c r="F18" s="15" t="s">
        <v>36</v>
      </c>
      <c r="G18" s="15">
        <v>40</v>
      </c>
      <c r="H18" s="15">
        <v>42</v>
      </c>
      <c r="I18" s="15">
        <f t="shared" si="0"/>
        <v>2</v>
      </c>
      <c r="J18" s="16">
        <v>62.5</v>
      </c>
      <c r="K18" s="17">
        <f t="shared" si="1"/>
        <v>2625</v>
      </c>
      <c r="L18" s="15" t="s">
        <v>37</v>
      </c>
      <c r="M18" s="18">
        <v>46154</v>
      </c>
      <c r="N18" s="14" t="s">
        <v>60</v>
      </c>
    </row>
    <row r="19" spans="1:14" ht="18" customHeight="1" x14ac:dyDescent="0.25">
      <c r="A19" s="19">
        <v>8</v>
      </c>
      <c r="B19" s="19" t="s">
        <v>61</v>
      </c>
      <c r="C19" s="20" t="s">
        <v>62</v>
      </c>
      <c r="D19" s="20" t="s">
        <v>63</v>
      </c>
      <c r="E19" s="20" t="s">
        <v>64</v>
      </c>
      <c r="F19" s="19" t="s">
        <v>36</v>
      </c>
      <c r="G19" s="19">
        <v>10</v>
      </c>
      <c r="H19" s="19">
        <v>9</v>
      </c>
      <c r="I19" s="19">
        <f t="shared" si="0"/>
        <v>-1</v>
      </c>
      <c r="J19" s="21">
        <v>129</v>
      </c>
      <c r="K19" s="22">
        <f t="shared" si="1"/>
        <v>1161</v>
      </c>
      <c r="L19" s="19" t="s">
        <v>41</v>
      </c>
      <c r="M19" s="23">
        <v>45531</v>
      </c>
      <c r="N19" s="20"/>
    </row>
    <row r="20" spans="1:14" ht="18" customHeight="1" x14ac:dyDescent="0.25">
      <c r="A20" s="15">
        <v>9</v>
      </c>
      <c r="B20" s="15" t="s">
        <v>65</v>
      </c>
      <c r="C20" s="14" t="s">
        <v>66</v>
      </c>
      <c r="D20" s="14" t="s">
        <v>63</v>
      </c>
      <c r="E20" s="14" t="s">
        <v>64</v>
      </c>
      <c r="F20" s="15" t="s">
        <v>67</v>
      </c>
      <c r="G20" s="15">
        <v>6</v>
      </c>
      <c r="H20" s="15">
        <v>6</v>
      </c>
      <c r="I20" s="15">
        <f t="shared" si="0"/>
        <v>0</v>
      </c>
      <c r="J20" s="16">
        <v>89.9</v>
      </c>
      <c r="K20" s="17">
        <f t="shared" si="1"/>
        <v>539.40000000000009</v>
      </c>
      <c r="L20" s="15" t="s">
        <v>41</v>
      </c>
      <c r="M20" s="18">
        <v>45761</v>
      </c>
      <c r="N20" s="14"/>
    </row>
    <row r="21" spans="1:14" ht="18" customHeight="1" x14ac:dyDescent="0.25">
      <c r="A21" s="19">
        <v>10</v>
      </c>
      <c r="B21" s="19" t="s">
        <v>68</v>
      </c>
      <c r="C21" s="20" t="s">
        <v>69</v>
      </c>
      <c r="D21" s="20" t="s">
        <v>63</v>
      </c>
      <c r="E21" s="20" t="s">
        <v>64</v>
      </c>
      <c r="F21" s="19" t="s">
        <v>36</v>
      </c>
      <c r="G21" s="19">
        <v>15</v>
      </c>
      <c r="H21" s="19">
        <v>15</v>
      </c>
      <c r="I21" s="19">
        <f t="shared" si="0"/>
        <v>0</v>
      </c>
      <c r="J21" s="21">
        <v>34.9</v>
      </c>
      <c r="K21" s="22">
        <f t="shared" si="1"/>
        <v>523.5</v>
      </c>
      <c r="L21" s="19" t="s">
        <v>51</v>
      </c>
      <c r="M21" s="23">
        <v>45503</v>
      </c>
      <c r="N21" s="20"/>
    </row>
    <row r="22" spans="1:14" ht="18" customHeight="1" x14ac:dyDescent="0.25">
      <c r="A22" s="15">
        <v>11</v>
      </c>
      <c r="B22" s="15" t="s">
        <v>70</v>
      </c>
      <c r="C22" s="14" t="s">
        <v>71</v>
      </c>
      <c r="D22" s="14" t="s">
        <v>72</v>
      </c>
      <c r="E22" s="14" t="s">
        <v>73</v>
      </c>
      <c r="F22" s="15" t="s">
        <v>74</v>
      </c>
      <c r="G22" s="15">
        <v>500</v>
      </c>
      <c r="H22" s="15">
        <v>500</v>
      </c>
      <c r="I22" s="15">
        <f t="shared" si="0"/>
        <v>0</v>
      </c>
      <c r="J22" s="16">
        <v>1.1499999999999999</v>
      </c>
      <c r="K22" s="17">
        <f t="shared" si="1"/>
        <v>575</v>
      </c>
      <c r="L22" s="15" t="s">
        <v>37</v>
      </c>
      <c r="M22" s="18">
        <v>46031</v>
      </c>
      <c r="N22" s="14"/>
    </row>
    <row r="23" spans="1:14" ht="18" customHeight="1" x14ac:dyDescent="0.25">
      <c r="A23" s="19">
        <v>12</v>
      </c>
      <c r="B23" s="19" t="s">
        <v>75</v>
      </c>
      <c r="C23" s="20" t="s">
        <v>76</v>
      </c>
      <c r="D23" s="20" t="s">
        <v>72</v>
      </c>
      <c r="E23" s="20" t="s">
        <v>73</v>
      </c>
      <c r="F23" s="19" t="s">
        <v>77</v>
      </c>
      <c r="G23" s="19">
        <v>24</v>
      </c>
      <c r="H23" s="19">
        <v>23</v>
      </c>
      <c r="I23" s="19">
        <f t="shared" si="0"/>
        <v>-1</v>
      </c>
      <c r="J23" s="21">
        <v>210</v>
      </c>
      <c r="K23" s="22">
        <f t="shared" si="1"/>
        <v>4830</v>
      </c>
      <c r="L23" s="19" t="s">
        <v>41</v>
      </c>
      <c r="M23" s="23">
        <v>46073</v>
      </c>
      <c r="N23" s="20" t="s">
        <v>78</v>
      </c>
    </row>
    <row r="24" spans="1:14" ht="18" customHeight="1" x14ac:dyDescent="0.25">
      <c r="A24" s="15">
        <v>13</v>
      </c>
      <c r="B24" s="15" t="s">
        <v>79</v>
      </c>
      <c r="C24" s="14" t="s">
        <v>80</v>
      </c>
      <c r="D24" s="14" t="s">
        <v>54</v>
      </c>
      <c r="E24" s="14" t="s">
        <v>55</v>
      </c>
      <c r="F24" s="15" t="s">
        <v>81</v>
      </c>
      <c r="G24" s="15">
        <v>80</v>
      </c>
      <c r="H24" s="15">
        <v>80</v>
      </c>
      <c r="I24" s="15">
        <f t="shared" si="0"/>
        <v>0</v>
      </c>
      <c r="J24" s="16">
        <v>6.8</v>
      </c>
      <c r="K24" s="17">
        <f t="shared" si="1"/>
        <v>544</v>
      </c>
      <c r="L24" s="15" t="s">
        <v>37</v>
      </c>
      <c r="M24" s="18">
        <v>46189</v>
      </c>
      <c r="N24" s="14"/>
    </row>
    <row r="25" spans="1:14" ht="18" customHeight="1" x14ac:dyDescent="0.25">
      <c r="A25" s="19">
        <v>14</v>
      </c>
      <c r="B25" s="19" t="s">
        <v>82</v>
      </c>
      <c r="C25" s="20" t="s">
        <v>83</v>
      </c>
      <c r="D25" s="20" t="s">
        <v>34</v>
      </c>
      <c r="E25" s="20" t="s">
        <v>55</v>
      </c>
      <c r="F25" s="19" t="s">
        <v>36</v>
      </c>
      <c r="G25" s="19">
        <v>4</v>
      </c>
      <c r="H25" s="19">
        <v>4</v>
      </c>
      <c r="I25" s="19">
        <f t="shared" si="0"/>
        <v>0</v>
      </c>
      <c r="J25" s="21">
        <v>279</v>
      </c>
      <c r="K25" s="22">
        <f t="shared" si="1"/>
        <v>1116</v>
      </c>
      <c r="L25" s="19" t="s">
        <v>37</v>
      </c>
      <c r="M25" s="23">
        <v>46092</v>
      </c>
      <c r="N25" s="20"/>
    </row>
    <row r="26" spans="1:14" ht="18" customHeight="1" x14ac:dyDescent="0.25">
      <c r="A26" s="15">
        <v>15</v>
      </c>
      <c r="B26" s="15" t="s">
        <v>84</v>
      </c>
      <c r="C26" s="14" t="s">
        <v>85</v>
      </c>
      <c r="D26" s="14" t="s">
        <v>34</v>
      </c>
      <c r="E26" s="14" t="s">
        <v>35</v>
      </c>
      <c r="F26" s="15" t="s">
        <v>36</v>
      </c>
      <c r="G26" s="15">
        <v>3</v>
      </c>
      <c r="H26" s="15">
        <v>3</v>
      </c>
      <c r="I26" s="15">
        <f t="shared" si="0"/>
        <v>0</v>
      </c>
      <c r="J26" s="16">
        <v>549</v>
      </c>
      <c r="K26" s="17">
        <f t="shared" si="1"/>
        <v>1647</v>
      </c>
      <c r="L26" s="15" t="s">
        <v>41</v>
      </c>
      <c r="M26" s="18">
        <v>45573</v>
      </c>
      <c r="N26" s="14"/>
    </row>
    <row r="27" spans="1:14" ht="18" customHeight="1" x14ac:dyDescent="0.25">
      <c r="A27" s="19">
        <v>16</v>
      </c>
      <c r="B27" s="19" t="s">
        <v>86</v>
      </c>
      <c r="C27" s="20" t="s">
        <v>87</v>
      </c>
      <c r="D27" s="20" t="s">
        <v>45</v>
      </c>
      <c r="E27" s="20" t="s">
        <v>35</v>
      </c>
      <c r="F27" s="19" t="s">
        <v>36</v>
      </c>
      <c r="G27" s="19">
        <v>2</v>
      </c>
      <c r="H27" s="19">
        <v>2</v>
      </c>
      <c r="I27" s="19">
        <f t="shared" si="0"/>
        <v>0</v>
      </c>
      <c r="J27" s="21">
        <v>640</v>
      </c>
      <c r="K27" s="22">
        <f t="shared" si="1"/>
        <v>1280</v>
      </c>
      <c r="L27" s="19" t="s">
        <v>37</v>
      </c>
      <c r="M27" s="23">
        <v>46057</v>
      </c>
      <c r="N27" s="20"/>
    </row>
    <row r="28" spans="1:14" ht="18" customHeight="1" x14ac:dyDescent="0.25">
      <c r="A28" s="15">
        <v>17</v>
      </c>
      <c r="B28" s="15" t="s">
        <v>88</v>
      </c>
      <c r="C28" s="14" t="s">
        <v>89</v>
      </c>
      <c r="D28" s="14" t="s">
        <v>90</v>
      </c>
      <c r="E28" s="14" t="s">
        <v>40</v>
      </c>
      <c r="F28" s="15" t="s">
        <v>36</v>
      </c>
      <c r="G28" s="15">
        <v>12</v>
      </c>
      <c r="H28" s="15">
        <v>12</v>
      </c>
      <c r="I28" s="15">
        <f t="shared" si="0"/>
        <v>0</v>
      </c>
      <c r="J28" s="16">
        <v>49</v>
      </c>
      <c r="K28" s="17">
        <f t="shared" si="1"/>
        <v>588</v>
      </c>
      <c r="L28" s="15" t="s">
        <v>41</v>
      </c>
      <c r="M28" s="18">
        <v>45682</v>
      </c>
      <c r="N28" s="14" t="s">
        <v>91</v>
      </c>
    </row>
    <row r="29" spans="1:14" ht="18" customHeight="1" x14ac:dyDescent="0.25">
      <c r="A29" s="19">
        <v>18</v>
      </c>
      <c r="B29" s="19" t="s">
        <v>92</v>
      </c>
      <c r="C29" s="20" t="s">
        <v>93</v>
      </c>
      <c r="D29" s="20" t="s">
        <v>90</v>
      </c>
      <c r="E29" s="20" t="s">
        <v>64</v>
      </c>
      <c r="F29" s="19" t="s">
        <v>36</v>
      </c>
      <c r="G29" s="19">
        <v>6</v>
      </c>
      <c r="H29" s="19">
        <v>6</v>
      </c>
      <c r="I29" s="19">
        <f t="shared" si="0"/>
        <v>0</v>
      </c>
      <c r="J29" s="21">
        <v>32</v>
      </c>
      <c r="K29" s="22">
        <f t="shared" si="1"/>
        <v>192</v>
      </c>
      <c r="L29" s="19" t="s">
        <v>37</v>
      </c>
      <c r="M29" s="23">
        <v>46161</v>
      </c>
      <c r="N29" s="20"/>
    </row>
    <row r="30" spans="1:14" ht="18" customHeight="1" x14ac:dyDescent="0.25">
      <c r="A30" s="15">
        <v>19</v>
      </c>
      <c r="B30" s="15" t="s">
        <v>94</v>
      </c>
      <c r="C30" s="14" t="s">
        <v>95</v>
      </c>
      <c r="D30" s="14" t="s">
        <v>34</v>
      </c>
      <c r="E30" s="14" t="s">
        <v>50</v>
      </c>
      <c r="F30" s="15" t="s">
        <v>36</v>
      </c>
      <c r="G30" s="15">
        <v>5</v>
      </c>
      <c r="H30" s="15">
        <v>5</v>
      </c>
      <c r="I30" s="15">
        <f t="shared" si="0"/>
        <v>0</v>
      </c>
      <c r="J30" s="16">
        <v>145</v>
      </c>
      <c r="K30" s="17">
        <f t="shared" si="1"/>
        <v>725</v>
      </c>
      <c r="L30" s="15" t="s">
        <v>41</v>
      </c>
      <c r="M30" s="18">
        <v>45633</v>
      </c>
      <c r="N30" s="14"/>
    </row>
    <row r="31" spans="1:14" ht="18" customHeight="1" x14ac:dyDescent="0.25">
      <c r="A31" s="19">
        <v>20</v>
      </c>
      <c r="B31" s="19" t="s">
        <v>96</v>
      </c>
      <c r="C31" s="20" t="s">
        <v>97</v>
      </c>
      <c r="D31" s="20" t="s">
        <v>90</v>
      </c>
      <c r="E31" s="20" t="s">
        <v>40</v>
      </c>
      <c r="F31" s="19" t="s">
        <v>36</v>
      </c>
      <c r="G31" s="19">
        <v>14</v>
      </c>
      <c r="H31" s="19">
        <v>14</v>
      </c>
      <c r="I31" s="19">
        <f t="shared" si="0"/>
        <v>0</v>
      </c>
      <c r="J31" s="21">
        <v>39.9</v>
      </c>
      <c r="K31" s="22">
        <f t="shared" si="1"/>
        <v>558.6</v>
      </c>
      <c r="L31" s="19" t="s">
        <v>37</v>
      </c>
      <c r="M31" s="23">
        <v>46133</v>
      </c>
      <c r="N31" s="20"/>
    </row>
    <row r="32" spans="1:14" ht="21.75" customHeight="1" x14ac:dyDescent="0.25">
      <c r="A32" s="24" t="s">
        <v>98</v>
      </c>
      <c r="B32" s="3" t="s">
        <v>99</v>
      </c>
      <c r="C32" s="3"/>
      <c r="D32" s="3"/>
      <c r="E32" s="3"/>
      <c r="F32" s="3"/>
      <c r="G32" s="25">
        <f>SUM(G12:G31)</f>
        <v>953</v>
      </c>
      <c r="H32" s="25">
        <f>SUM(H12:H31)</f>
        <v>948</v>
      </c>
      <c r="I32" s="25">
        <f>SUM(I12:I31)</f>
        <v>-5</v>
      </c>
      <c r="J32" s="26"/>
      <c r="K32" s="27">
        <f>SUM(K12:K31)</f>
        <v>45718.9</v>
      </c>
      <c r="L32" s="26"/>
      <c r="M32" s="26"/>
      <c r="N32" s="26"/>
    </row>
    <row r="34" spans="1:14" ht="18" customHeight="1" x14ac:dyDescent="0.25">
      <c r="A34" s="12" t="s">
        <v>100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5" customHeight="1" x14ac:dyDescent="0.25">
      <c r="A35" s="2" t="s">
        <v>101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" customHeight="1" x14ac:dyDescent="0.25">
      <c r="A36" s="2" t="s">
        <v>102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" customHeight="1" x14ac:dyDescent="0.25">
      <c r="A37" s="2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5" customHeight="1" x14ac:dyDescent="0.25">
      <c r="A38" s="2" t="s">
        <v>104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40" spans="1:14" ht="15" customHeight="1" x14ac:dyDescent="0.25">
      <c r="A40" s="1" t="s">
        <v>105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autoFilter ref="A11:N31" xr:uid="{00000000-0009-0000-0000-000000000000}"/>
  <mergeCells count="31">
    <mergeCell ref="A38:N38"/>
    <mergeCell ref="A40:N40"/>
    <mergeCell ref="B32:F32"/>
    <mergeCell ref="A34:N34"/>
    <mergeCell ref="A35:N35"/>
    <mergeCell ref="A36:N36"/>
    <mergeCell ref="A37:N37"/>
    <mergeCell ref="A8:B8"/>
    <mergeCell ref="C8:F8"/>
    <mergeCell ref="H8:K8"/>
    <mergeCell ref="L8:N8"/>
    <mergeCell ref="A9:B9"/>
    <mergeCell ref="C9:F9"/>
    <mergeCell ref="H9:K9"/>
    <mergeCell ref="L9:N9"/>
    <mergeCell ref="A6:B6"/>
    <mergeCell ref="C6:F6"/>
    <mergeCell ref="H6:K6"/>
    <mergeCell ref="L6:N6"/>
    <mergeCell ref="A7:B7"/>
    <mergeCell ref="C7:F7"/>
    <mergeCell ref="H7:K7"/>
    <mergeCell ref="L7:N7"/>
    <mergeCell ref="A1:G1"/>
    <mergeCell ref="H1:N1"/>
    <mergeCell ref="A4:F4"/>
    <mergeCell ref="H4:N4"/>
    <mergeCell ref="A5:B5"/>
    <mergeCell ref="C5:F5"/>
    <mergeCell ref="H5:K5"/>
    <mergeCell ref="L5:N5"/>
  </mergeCells>
  <conditionalFormatting sqref="I12:I31">
    <cfRule type="cellIs" dxfId="1" priority="2" operator="lessThan">
      <formula>0</formula>
    </cfRule>
    <cfRule type="cellIs" dxfId="0" priority="3" operator="greaterThan">
      <formula>0</formula>
    </cfRule>
  </conditionalFormatting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errorTitle="Ungültige Eingabe" error="Bitte einen Wert aus der Liste wählen oder Stammdaten ergänzen." prompt="Wert aus der Auswahlliste wählen." xr:uid="{00000000-0002-0000-0000-000000000000}">
          <x14:formula1>
            <xm:f>Stammdaten!$A$5:$A$10</xm:f>
          </x14:formula1>
          <x14:formula2>
            <xm:f>0</xm:f>
          </x14:formula2>
          <xm:sqref>D12:D31</xm:sqref>
        </x14:dataValidation>
        <x14:dataValidation type="list" allowBlank="1" errorTitle="Ungültige Eingabe" error="Bitte einen Wert aus der Liste wählen oder Stammdaten ergänzen." prompt="Wert aus der Auswahlliste wählen." xr:uid="{00000000-0002-0000-0000-000001000000}">
          <x14:formula1>
            <xm:f>Stammdaten!$C$5:$C$10</xm:f>
          </x14:formula1>
          <x14:formula2>
            <xm:f>0</xm:f>
          </x14:formula2>
          <xm:sqref>E12:E31</xm:sqref>
        </x14:dataValidation>
        <x14:dataValidation type="list" allowBlank="1" errorTitle="Ungültige Eingabe" error="Bitte einen Wert aus der Liste wählen oder Stammdaten ergänzen." prompt="Wert aus der Auswahlliste wählen." xr:uid="{00000000-0002-0000-0000-000002000000}">
          <x14:formula1>
            <xm:f>Stammdaten!$E$5:$E$11</xm:f>
          </x14:formula1>
          <x14:formula2>
            <xm:f>0</xm:f>
          </x14:formula2>
          <xm:sqref>F12:F31</xm:sqref>
        </x14:dataValidation>
        <x14:dataValidation type="list" allowBlank="1" errorTitle="Ungültige Eingabe" error="Bitte einen Wert aus der Liste wählen oder Stammdaten ergänzen." prompt="Wert aus der Auswahlliste wählen." xr:uid="{00000000-0002-0000-0000-000003000000}">
          <x14:formula1>
            <xm:f>Stammdaten!$G$5:$G$9</xm:f>
          </x14:formula1>
          <x14:formula2>
            <xm:f>0</xm:f>
          </x14:formula2>
          <xm:sqref>L12:L31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showGridLines="0" zoomScaleNormal="100" workbookViewId="0"/>
  </sheetViews>
  <sheetFormatPr baseColWidth="10" defaultColWidth="8.7109375" defaultRowHeight="15" x14ac:dyDescent="0.25"/>
  <cols>
    <col min="1" max="1" width="20" customWidth="1"/>
    <col min="2" max="2" width="3" customWidth="1"/>
    <col min="3" max="3" width="20" customWidth="1"/>
    <col min="4" max="4" width="3" customWidth="1"/>
    <col min="5" max="5" width="20" customWidth="1"/>
    <col min="6" max="6" width="3" customWidth="1"/>
    <col min="7" max="7" width="20" customWidth="1"/>
  </cols>
  <sheetData>
    <row r="1" spans="1:7" ht="15.75" x14ac:dyDescent="0.25">
      <c r="A1" s="29" t="s">
        <v>106</v>
      </c>
      <c r="B1" s="29"/>
      <c r="C1" s="29"/>
      <c r="D1" s="29"/>
      <c r="E1" s="29"/>
      <c r="F1" s="29"/>
      <c r="G1" s="29"/>
    </row>
    <row r="2" spans="1:7" ht="27.75" customHeight="1" x14ac:dyDescent="0.25">
      <c r="A2" s="30" t="s">
        <v>107</v>
      </c>
      <c r="B2" s="30"/>
      <c r="C2" s="30"/>
      <c r="D2" s="30"/>
      <c r="E2" s="30"/>
      <c r="F2" s="30"/>
      <c r="G2" s="30"/>
    </row>
    <row r="4" spans="1:7" x14ac:dyDescent="0.25">
      <c r="A4" s="28" t="s">
        <v>108</v>
      </c>
      <c r="C4" s="28" t="s">
        <v>109</v>
      </c>
      <c r="E4" s="28" t="s">
        <v>110</v>
      </c>
      <c r="G4" s="28" t="s">
        <v>111</v>
      </c>
    </row>
    <row r="5" spans="1:7" x14ac:dyDescent="0.25">
      <c r="A5" s="14" t="s">
        <v>90</v>
      </c>
      <c r="C5" s="14" t="s">
        <v>55</v>
      </c>
      <c r="E5" s="14" t="s">
        <v>36</v>
      </c>
      <c r="G5" s="14" t="s">
        <v>37</v>
      </c>
    </row>
    <row r="6" spans="1:7" x14ac:dyDescent="0.25">
      <c r="A6" s="20" t="s">
        <v>34</v>
      </c>
      <c r="C6" s="20" t="s">
        <v>73</v>
      </c>
      <c r="E6" s="20" t="s">
        <v>74</v>
      </c>
      <c r="G6" s="20" t="s">
        <v>41</v>
      </c>
    </row>
    <row r="7" spans="1:7" x14ac:dyDescent="0.25">
      <c r="A7" s="14" t="s">
        <v>45</v>
      </c>
      <c r="C7" s="14" t="s">
        <v>40</v>
      </c>
      <c r="E7" s="14" t="s">
        <v>77</v>
      </c>
      <c r="G7" s="14" t="s">
        <v>51</v>
      </c>
    </row>
    <row r="8" spans="1:7" x14ac:dyDescent="0.25">
      <c r="A8" s="20" t="s">
        <v>63</v>
      </c>
      <c r="C8" s="20" t="s">
        <v>35</v>
      </c>
      <c r="E8" s="20" t="s">
        <v>67</v>
      </c>
      <c r="G8" s="20" t="s">
        <v>112</v>
      </c>
    </row>
    <row r="9" spans="1:7" x14ac:dyDescent="0.25">
      <c r="A9" s="14" t="s">
        <v>54</v>
      </c>
      <c r="C9" s="14" t="s">
        <v>64</v>
      </c>
      <c r="E9" s="14" t="s">
        <v>56</v>
      </c>
      <c r="G9" s="14" t="s">
        <v>113</v>
      </c>
    </row>
    <row r="10" spans="1:7" x14ac:dyDescent="0.25">
      <c r="A10" s="20" t="s">
        <v>72</v>
      </c>
      <c r="C10" s="20" t="s">
        <v>50</v>
      </c>
      <c r="E10" s="20" t="s">
        <v>81</v>
      </c>
    </row>
    <row r="11" spans="1:7" x14ac:dyDescent="0.25">
      <c r="E11" s="14" t="s">
        <v>114</v>
      </c>
    </row>
  </sheetData>
  <mergeCells count="2">
    <mergeCell ref="A1:G1"/>
    <mergeCell ref="A2:G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Inventurliste</vt:lpstr>
      <vt:lpstr>Stammdaten</vt:lpstr>
      <vt:lpstr>Inventurliste!Drucktitel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2026-08-27T08:27:37Z</dcterms:created>
  <dcterms:modified xsi:type="dcterms:W3CDTF">2026-09-02T08:56:32Z</dcterms:modified>
  <dc:language>en-US</dc:language>
</cp:coreProperties>
</file>