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gutscheinatelier\Generador\"/>
    </mc:Choice>
  </mc:AlternateContent>
  <xr:revisionPtr revIDLastSave="0" documentId="13_ncr:1_{3695FD26-3E43-4587-A8CA-070902A947CA}" xr6:coauthVersionLast="47" xr6:coauthVersionMax="47" xr10:uidLastSave="{00000000-0000-0000-0000-000000000000}"/>
  <bookViews>
    <workbookView xWindow="1035" yWindow="1035" windowWidth="25500" windowHeight="13500" tabRatio="500" xr2:uid="{00000000-000D-0000-FFFF-FFFF00000000}"/>
  </bookViews>
  <sheets>
    <sheet name="Inventurliste" sheetId="1" r:id="rId1"/>
    <sheet name="Listen" sheetId="2" state="hidden" r:id="rId2"/>
  </sheets>
  <definedNames>
    <definedName name="_xlnm._FilterDatabase" localSheetId="0" hidden="1">Inventurliste!$A$11:$P$40</definedName>
    <definedName name="_xlnm.Print_Area" localSheetId="0">Inventurliste!$A$1:$P$51</definedName>
    <definedName name="_xlnm.Print_Titles" localSheetId="0">Inventurliste!$11:$11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40" i="1" l="1"/>
  <c r="K40" i="1"/>
  <c r="I40" i="1"/>
  <c r="A40" i="1"/>
  <c r="M39" i="1"/>
  <c r="K39" i="1"/>
  <c r="I39" i="1"/>
  <c r="A39" i="1"/>
  <c r="M38" i="1"/>
  <c r="K38" i="1"/>
  <c r="I38" i="1"/>
  <c r="A38" i="1"/>
  <c r="M37" i="1"/>
  <c r="K37" i="1"/>
  <c r="I37" i="1"/>
  <c r="A37" i="1"/>
  <c r="M36" i="1"/>
  <c r="K36" i="1"/>
  <c r="I36" i="1"/>
  <c r="A36" i="1"/>
  <c r="M35" i="1"/>
  <c r="K35" i="1"/>
  <c r="I35" i="1"/>
  <c r="A35" i="1"/>
  <c r="M34" i="1"/>
  <c r="M9" i="1" s="1"/>
  <c r="K34" i="1"/>
  <c r="I34" i="1"/>
  <c r="A34" i="1"/>
  <c r="M33" i="1"/>
  <c r="K33" i="1"/>
  <c r="I33" i="1"/>
  <c r="A33" i="1"/>
  <c r="M32" i="1"/>
  <c r="K32" i="1"/>
  <c r="I32" i="1"/>
  <c r="A32" i="1"/>
  <c r="M31" i="1"/>
  <c r="K31" i="1"/>
  <c r="I31" i="1"/>
  <c r="A31" i="1"/>
  <c r="M30" i="1"/>
  <c r="K30" i="1"/>
  <c r="I30" i="1"/>
  <c r="A30" i="1"/>
  <c r="M29" i="1"/>
  <c r="K29" i="1"/>
  <c r="I29" i="1"/>
  <c r="A29" i="1"/>
  <c r="M28" i="1"/>
  <c r="K28" i="1"/>
  <c r="I28" i="1"/>
  <c r="A28" i="1"/>
  <c r="M27" i="1"/>
  <c r="K27" i="1"/>
  <c r="I27" i="1"/>
  <c r="A27" i="1"/>
  <c r="M26" i="1"/>
  <c r="K26" i="1"/>
  <c r="I26" i="1"/>
  <c r="A26" i="1"/>
  <c r="M25" i="1"/>
  <c r="K25" i="1"/>
  <c r="I25" i="1"/>
  <c r="A25" i="1"/>
  <c r="M24" i="1"/>
  <c r="K24" i="1"/>
  <c r="I24" i="1"/>
  <c r="A24" i="1"/>
  <c r="M23" i="1"/>
  <c r="K23" i="1"/>
  <c r="I23" i="1"/>
  <c r="A23" i="1"/>
  <c r="M22" i="1"/>
  <c r="K22" i="1"/>
  <c r="I22" i="1"/>
  <c r="A22" i="1"/>
  <c r="M21" i="1"/>
  <c r="K21" i="1"/>
  <c r="I21" i="1"/>
  <c r="A21" i="1"/>
  <c r="M20" i="1"/>
  <c r="K20" i="1"/>
  <c r="I20" i="1"/>
  <c r="A20" i="1"/>
  <c r="M19" i="1"/>
  <c r="K19" i="1"/>
  <c r="I19" i="1"/>
  <c r="A19" i="1"/>
  <c r="M18" i="1"/>
  <c r="K18" i="1"/>
  <c r="I18" i="1"/>
  <c r="A18" i="1"/>
  <c r="M17" i="1"/>
  <c r="K17" i="1"/>
  <c r="I17" i="1"/>
  <c r="A17" i="1"/>
  <c r="M16" i="1"/>
  <c r="K16" i="1"/>
  <c r="I16" i="1"/>
  <c r="A16" i="1"/>
  <c r="M15" i="1"/>
  <c r="K15" i="1"/>
  <c r="I15" i="1"/>
  <c r="A15" i="1"/>
  <c r="M14" i="1"/>
  <c r="K14" i="1"/>
  <c r="I14" i="1"/>
  <c r="A14" i="1"/>
  <c r="M13" i="1"/>
  <c r="K13" i="1"/>
  <c r="I13" i="1"/>
  <c r="A13" i="1"/>
  <c r="M12" i="1"/>
  <c r="K12" i="1"/>
  <c r="K42" i="1" s="1"/>
  <c r="I12" i="1"/>
  <c r="A12" i="1"/>
  <c r="I9" i="1"/>
  <c r="A9" i="1"/>
  <c r="E9" i="1" l="1"/>
</calcChain>
</file>

<file path=xl/sharedStrings.xml><?xml version="1.0" encoding="utf-8"?>
<sst xmlns="http://schemas.openxmlformats.org/spreadsheetml/2006/main" count="190" uniqueCount="115">
  <si>
    <t>Nordbach Handels GmbH</t>
  </si>
  <si>
    <t>Bestandsaufnahme · Stichtagsinventur zum 31.12.2026</t>
  </si>
  <si>
    <t>FIRMA</t>
  </si>
  <si>
    <t>INVENTUR-NR.</t>
  </si>
  <si>
    <t>INV-2026-001</t>
  </si>
  <si>
    <t>ANSCHRIFT</t>
  </si>
  <si>
    <t>Industrieweg 12 · 40476 Düsseldorf</t>
  </si>
  <si>
    <t>INVENTURDATUM</t>
  </si>
  <si>
    <t>LAGER / STANDORT</t>
  </si>
  <si>
    <t>Zentrallager – Halle 1</t>
  </si>
  <si>
    <t>INVENTURART</t>
  </si>
  <si>
    <t>Stichtagsinventur</t>
  </si>
  <si>
    <t>INVENTURLEITER/IN</t>
  </si>
  <si>
    <t>Erika Mustermann</t>
  </si>
  <si>
    <t>GESCHÄFTSJAHR</t>
  </si>
  <si>
    <t>2026</t>
  </si>
  <si>
    <t>ERFASSTE ARTIKEL</t>
  </si>
  <si>
    <t>GESAMTER INVENTURWERT</t>
  </si>
  <si>
    <t>POSITIONEN MIT DIFFERENZ</t>
  </si>
  <si>
    <t>ARTIKEL NACHZUBESTELLEN</t>
  </si>
  <si>
    <t>Pos.</t>
  </si>
  <si>
    <t>Artikel-Nr.</t>
  </si>
  <si>
    <t>Artikelbezeichnung</t>
  </si>
  <si>
    <t>Warengruppe</t>
  </si>
  <si>
    <t>Lagerort</t>
  </si>
  <si>
    <t>Einheit</t>
  </si>
  <si>
    <t>Sollbestand</t>
  </si>
  <si>
    <t>Istbestand</t>
  </si>
  <si>
    <t>Differenz</t>
  </si>
  <si>
    <t>Einzelpreis (€)</t>
  </si>
  <si>
    <t>Inventurwert (€)</t>
  </si>
  <si>
    <t>Mindestbestand</t>
  </si>
  <si>
    <t>Status</t>
  </si>
  <si>
    <t>Zustand</t>
  </si>
  <si>
    <t>Erfasst von</t>
  </si>
  <si>
    <t>Bemerkung</t>
  </si>
  <si>
    <t>A-1001</t>
  </si>
  <si>
    <t>Kopierpapier A4 80 g</t>
  </si>
  <si>
    <t>Bürobedarf</t>
  </si>
  <si>
    <t>Regal A1</t>
  </si>
  <si>
    <t>Karton</t>
  </si>
  <si>
    <t>Neu</t>
  </si>
  <si>
    <t>E. Mustermann</t>
  </si>
  <si>
    <t>2 Kartons für Sonderaktion entnommen</t>
  </si>
  <si>
    <t>A-1002</t>
  </si>
  <si>
    <t>Toner schwarz (kompatibel)</t>
  </si>
  <si>
    <t>IT-Zubehör</t>
  </si>
  <si>
    <t>Regal A2</t>
  </si>
  <si>
    <t>Stück</t>
  </si>
  <si>
    <t>A-1003</t>
  </si>
  <si>
    <t>Kugelschreiber blau</t>
  </si>
  <si>
    <t>Packung</t>
  </si>
  <si>
    <t>Gut</t>
  </si>
  <si>
    <t>M. Krause</t>
  </si>
  <si>
    <t>A-1004</t>
  </si>
  <si>
    <t>Aktenordner 8 cm</t>
  </si>
  <si>
    <t>Regal B1</t>
  </si>
  <si>
    <t>Nachlieferung eingetroffen</t>
  </si>
  <si>
    <t>A-1005</t>
  </si>
  <si>
    <t>USB-Stick 32 GB</t>
  </si>
  <si>
    <t>Verbrauch höher als geplant</t>
  </si>
  <si>
    <t>A-1006</t>
  </si>
  <si>
    <t>Versandkarton Gr. M</t>
  </si>
  <si>
    <t>Verpackung</t>
  </si>
  <si>
    <t>Lager 1</t>
  </si>
  <si>
    <t>T. Wolf</t>
  </si>
  <si>
    <t>A-1007</t>
  </si>
  <si>
    <t>Klebeband transparent</t>
  </si>
  <si>
    <t>Rolle</t>
  </si>
  <si>
    <t>A-1008</t>
  </si>
  <si>
    <t>Handseife Nachfüllbeutel</t>
  </si>
  <si>
    <t>Reinigung</t>
  </si>
  <si>
    <t>Lager 2</t>
  </si>
  <si>
    <t>Liter</t>
  </si>
  <si>
    <t>A. Roth</t>
  </si>
  <si>
    <t>A-1009</t>
  </si>
  <si>
    <t>Reinigungstücher</t>
  </si>
  <si>
    <t>Bestand vollständig verbraucht</t>
  </si>
  <si>
    <t>A-1010</t>
  </si>
  <si>
    <t>Notebook 14"</t>
  </si>
  <si>
    <t>Büro</t>
  </si>
  <si>
    <t>A-1011</t>
  </si>
  <si>
    <t>Monitor 24"</t>
  </si>
  <si>
    <t>1 Gerät defekt aussortiert</t>
  </si>
  <si>
    <t>A-1012</t>
  </si>
  <si>
    <t>Palettenhubwagen</t>
  </si>
  <si>
    <t>Lagertechnik</t>
  </si>
  <si>
    <t>Gebraucht</t>
  </si>
  <si>
    <t>A-1013</t>
  </si>
  <si>
    <t>Schutzhandschuhe (Paar)</t>
  </si>
  <si>
    <t>Werkzeug</t>
  </si>
  <si>
    <t>Regal C1</t>
  </si>
  <si>
    <t>A-1014</t>
  </si>
  <si>
    <t>Kabelbinder-Sortiment</t>
  </si>
  <si>
    <t>A-1015</t>
  </si>
  <si>
    <t>Druckerpapier farbig A4</t>
  </si>
  <si>
    <t>Sonderposten – Bestand niedrig</t>
  </si>
  <si>
    <t>GESAMTINVENTURWERT (Summe aller gezählten Positionen)</t>
  </si>
  <si>
    <t>LEGENDE &amp; HINWEISE ZUR NUTZUNG</t>
  </si>
  <si>
    <t>•   Weiß hinterlegte Felder sind Eingabefelder – hier tragen Sie Ihre Werte ein.</t>
  </si>
  <si>
    <t>•   Grau hinterlegte Spalten (Pos., Differenz, Inventurwert, Status) werden automatisch berechnet – bitte nicht überschreiben.</t>
  </si>
  <si>
    <t>•   Die Felder Warengruppe, Lagerort, Einheit und Zustand enthalten Auswahllisten (Dropdown zum Anklicken).</t>
  </si>
  <si>
    <t>•   Differenz = Istbestand − Sollbestand · Rot = Fehlbestand, Grün = Überbestand.</t>
  </si>
  <si>
    <t>•   Inventurwert = Istbestand × Einzelpreis · Der Balken zeigt den Wertanteil je Position.</t>
  </si>
  <si>
    <t>•   Status:  „OK" = Bestand ausreichend   ·   „Nachbestellen" = Bestand ≤ Mindestbestand   ·   „Nicht vorrätig" = Bestand 0.</t>
  </si>
  <si>
    <t>•   Neue Artikel einfach in einer leeren Zeile ergänzen – die Berechnungsspalten übernehmen die Formeln automatisch.</t>
  </si>
  <si>
    <t>Regal B2</t>
  </si>
  <si>
    <t>Palette</t>
  </si>
  <si>
    <t>Beschädigt</t>
  </si>
  <si>
    <t>Defekt</t>
  </si>
  <si>
    <t>Kilogramm</t>
  </si>
  <si>
    <t>Sonstiges</t>
  </si>
  <si>
    <t>Meter</t>
  </si>
  <si>
    <t>Außenlager</t>
  </si>
  <si>
    <t>INVENTURLISTE VORLAGE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</si>
</sst>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#,##0.00&quot; €&quot;"/>
    <numFmt numFmtId="166" formatCode="#,##0.###"/>
  </numFmts>
  <fonts count="15" x14ac:knownFonts="1">
    <font>
      <sz val="11"/>
      <color theme="1"/>
      <name val="Calibri"/>
      <family val="2"/>
      <charset val="1"/>
    </font>
    <font>
      <b/>
      <sz val="22"/>
      <color rgb="FFFFFFFF"/>
      <name val="Calibri"/>
      <charset val="1"/>
    </font>
    <font>
      <b/>
      <sz val="14"/>
      <color rgb="FFE4A11B"/>
      <name val="Calibri"/>
      <charset val="1"/>
    </font>
    <font>
      <sz val="10.5"/>
      <color rgb="FFCBDDDF"/>
      <name val="Calibri"/>
      <charset val="1"/>
    </font>
    <font>
      <b/>
      <sz val="8"/>
      <color rgb="FF5A6B72"/>
      <name val="Calibri"/>
      <charset val="1"/>
    </font>
    <font>
      <b/>
      <sz val="11"/>
      <color rgb="FF1D2D34"/>
      <name val="Calibri"/>
      <charset val="1"/>
    </font>
    <font>
      <b/>
      <sz val="8.5"/>
      <color rgb="FF16697A"/>
      <name val="Calibri"/>
      <charset val="1"/>
    </font>
    <font>
      <b/>
      <sz val="19"/>
      <color rgb="FF0E3B43"/>
      <name val="Calibri"/>
      <charset val="1"/>
    </font>
    <font>
      <b/>
      <sz val="19"/>
      <color rgb="FF9A6B10"/>
      <name val="Calibri"/>
      <charset val="1"/>
    </font>
    <font>
      <b/>
      <sz val="19"/>
      <color rgb="FF9B2D22"/>
      <name val="Calibri"/>
      <charset val="1"/>
    </font>
    <font>
      <b/>
      <sz val="10"/>
      <color rgb="FFFFFFFF"/>
      <name val="Calibri"/>
      <charset val="1"/>
    </font>
    <font>
      <sz val="10"/>
      <color rgb="FF1D2D34"/>
      <name val="Calibri"/>
      <charset val="1"/>
    </font>
    <font>
      <b/>
      <sz val="11"/>
      <color rgb="FFFFFFFF"/>
      <name val="Calibri"/>
      <charset val="1"/>
    </font>
    <font>
      <sz val="9"/>
      <color rgb="FF1D2D34"/>
      <name val="Calibri"/>
      <charset val="1"/>
    </font>
    <font>
      <sz val="10"/>
      <name val="Calibri"/>
      <charset val="1"/>
    </font>
  </fonts>
  <fills count="10">
    <fill>
      <patternFill patternType="none"/>
    </fill>
    <fill>
      <patternFill patternType="gray125"/>
    </fill>
    <fill>
      <patternFill patternType="solid">
        <fgColor rgb="FF0E3B43"/>
        <bgColor rgb="FF1D2D34"/>
      </patternFill>
    </fill>
    <fill>
      <patternFill patternType="solid">
        <fgColor rgb="FFE7F0F1"/>
        <bgColor rgb="FFE5ECED"/>
      </patternFill>
    </fill>
    <fill>
      <patternFill patternType="solid">
        <fgColor rgb="FF16697A"/>
        <bgColor rgb="FF008080"/>
      </patternFill>
    </fill>
    <fill>
      <patternFill patternType="solid">
        <fgColor rgb="FFE5ECED"/>
        <bgColor rgb="FFE7F0F1"/>
      </patternFill>
    </fill>
    <fill>
      <patternFill patternType="solid">
        <fgColor rgb="FFF7FAFA"/>
        <bgColor rgb="FFFFFFFF"/>
      </patternFill>
    </fill>
    <fill>
      <patternFill patternType="solid">
        <fgColor rgb="FFFFFFFF"/>
        <bgColor rgb="FFF7FAFA"/>
      </patternFill>
    </fill>
    <fill>
      <patternFill patternType="solid">
        <fgColor theme="3" tint="-0.499984740745262"/>
        <bgColor rgb="FF1D2D34"/>
      </patternFill>
    </fill>
    <fill>
      <patternFill patternType="solid">
        <fgColor theme="3" tint="-0.499984740745262"/>
        <bgColor rgb="FF00808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C9D4D6"/>
      </bottom>
      <diagonal/>
    </border>
    <border>
      <left style="thin">
        <color rgb="FFD5E5E7"/>
      </left>
      <right style="thin">
        <color rgb="FFD5E5E7"/>
      </right>
      <top style="medium">
        <color rgb="FFE4A11B"/>
      </top>
      <bottom/>
      <diagonal/>
    </border>
    <border>
      <left style="thin">
        <color rgb="FFD5E5E7"/>
      </left>
      <right style="thin">
        <color rgb="FFD5E5E7"/>
      </right>
      <top/>
      <bottom style="thin">
        <color rgb="FFD5E5E7"/>
      </bottom>
      <diagonal/>
    </border>
    <border>
      <left style="medium">
        <color rgb="FF0F4C5C"/>
      </left>
      <right style="thin">
        <color rgb="FFFFFFFF"/>
      </right>
      <top style="medium">
        <color rgb="FF0F4C5C"/>
      </top>
      <bottom style="medium">
        <color rgb="FF0F4C5C"/>
      </bottom>
      <diagonal/>
    </border>
    <border>
      <left style="thin">
        <color rgb="FFFFFFFF"/>
      </left>
      <right style="thin">
        <color rgb="FFFFFFFF"/>
      </right>
      <top style="medium">
        <color rgb="FF0F4C5C"/>
      </top>
      <bottom style="medium">
        <color rgb="FF0F4C5C"/>
      </bottom>
      <diagonal/>
    </border>
    <border>
      <left style="thin">
        <color rgb="FFFFFFFF"/>
      </left>
      <right style="medium">
        <color rgb="FF0F4C5C"/>
      </right>
      <top style="medium">
        <color rgb="FF0F4C5C"/>
      </top>
      <bottom style="medium">
        <color rgb="FF0F4C5C"/>
      </bottom>
      <diagonal/>
    </border>
    <border>
      <left style="medium">
        <color rgb="FF0F4C5C"/>
      </left>
      <right style="thin">
        <color rgb="FFDDE5E7"/>
      </right>
      <top style="thin">
        <color rgb="FFDDE5E7"/>
      </top>
      <bottom style="thin">
        <color rgb="FFDDE5E7"/>
      </bottom>
      <diagonal/>
    </border>
    <border>
      <left style="thin">
        <color rgb="FFDDE5E7"/>
      </left>
      <right style="thin">
        <color rgb="FFDDE5E7"/>
      </right>
      <top style="thin">
        <color rgb="FFDDE5E7"/>
      </top>
      <bottom style="thin">
        <color rgb="FFDDE5E7"/>
      </bottom>
      <diagonal/>
    </border>
    <border>
      <left style="thin">
        <color rgb="FFC9D4D6"/>
      </left>
      <right style="thin">
        <color rgb="FFDDE5E7"/>
      </right>
      <top style="thin">
        <color rgb="FFDDE5E7"/>
      </top>
      <bottom style="thin">
        <color rgb="FFDDE5E7"/>
      </bottom>
      <diagonal/>
    </border>
    <border>
      <left style="thin">
        <color rgb="FFDDE5E7"/>
      </left>
      <right style="medium">
        <color rgb="FF0F4C5C"/>
      </right>
      <top style="thin">
        <color rgb="FFDDE5E7"/>
      </top>
      <bottom style="thin">
        <color rgb="FFDDE5E7"/>
      </bottom>
      <diagonal/>
    </border>
    <border>
      <left style="medium">
        <color rgb="FF0F4C5C"/>
      </left>
      <right style="thin">
        <color rgb="FFDDE5E7"/>
      </right>
      <top style="thin">
        <color rgb="FFDDE5E7"/>
      </top>
      <bottom style="medium">
        <color rgb="FF0F4C5C"/>
      </bottom>
      <diagonal/>
    </border>
    <border>
      <left style="thin">
        <color rgb="FFDDE5E7"/>
      </left>
      <right style="thin">
        <color rgb="FFDDE5E7"/>
      </right>
      <top style="thin">
        <color rgb="FFDDE5E7"/>
      </top>
      <bottom style="medium">
        <color rgb="FF0F4C5C"/>
      </bottom>
      <diagonal/>
    </border>
    <border>
      <left style="thin">
        <color rgb="FFC9D4D6"/>
      </left>
      <right style="thin">
        <color rgb="FFDDE5E7"/>
      </right>
      <top style="thin">
        <color rgb="FFDDE5E7"/>
      </top>
      <bottom style="medium">
        <color rgb="FF0F4C5C"/>
      </bottom>
      <diagonal/>
    </border>
    <border>
      <left style="thin">
        <color rgb="FFDDE5E7"/>
      </left>
      <right style="medium">
        <color rgb="FF0F4C5C"/>
      </right>
      <top style="thin">
        <color rgb="FFDDE5E7"/>
      </top>
      <bottom style="medium">
        <color rgb="FF0F4C5C"/>
      </bottom>
      <diagonal/>
    </border>
    <border>
      <left style="thin">
        <color rgb="FFC9D4D6"/>
      </left>
      <right style="thin">
        <color rgb="FFC9D4D6"/>
      </right>
      <top style="thin">
        <color rgb="FFC9D4D6"/>
      </top>
      <bottom/>
      <diagonal/>
    </border>
    <border>
      <left style="thin">
        <color rgb="FFC9D4D6"/>
      </left>
      <right style="thin">
        <color rgb="FFC9D4D6"/>
      </right>
      <top/>
      <bottom/>
      <diagonal/>
    </border>
    <border>
      <left style="thin">
        <color rgb="FFC9D4D6"/>
      </left>
      <right style="thin">
        <color rgb="FFC9D4D6"/>
      </right>
      <top/>
      <bottom style="thin">
        <color rgb="FFC9D4D6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0" fillId="4" borderId="15" xfId="0" applyFont="1" applyFill="1" applyBorder="1" applyAlignment="1">
      <alignment horizontal="left" vertical="center" indent="1"/>
    </xf>
    <xf numFmtId="0" fontId="0" fillId="2" borderId="0" xfId="0" applyFill="1"/>
    <xf numFmtId="0" fontId="10" fillId="2" borderId="0" xfId="0" applyFont="1" applyFill="1" applyAlignment="1">
      <alignment horizontal="right" vertical="center" indent="1"/>
    </xf>
    <xf numFmtId="3" fontId="9" fillId="3" borderId="3" xfId="0" applyNumberFormat="1" applyFont="1" applyFill="1" applyBorder="1" applyAlignment="1">
      <alignment horizontal="left" vertical="center" indent="1"/>
    </xf>
    <xf numFmtId="3" fontId="8" fillId="3" borderId="3" xfId="0" applyNumberFormat="1" applyFont="1" applyFill="1" applyBorder="1" applyAlignment="1">
      <alignment horizontal="left" vertical="center" indent="1"/>
    </xf>
    <xf numFmtId="165" fontId="7" fillId="3" borderId="3" xfId="0" applyNumberFormat="1" applyFont="1" applyFill="1" applyBorder="1" applyAlignment="1">
      <alignment horizontal="left" vertical="center" indent="1"/>
    </xf>
    <xf numFmtId="3" fontId="7" fillId="3" borderId="3" xfId="0" applyNumberFormat="1" applyFont="1" applyFill="1" applyBorder="1" applyAlignment="1">
      <alignment horizontal="left" vertical="center" indent="1"/>
    </xf>
    <xf numFmtId="0" fontId="6" fillId="3" borderId="2" xfId="0" applyFont="1" applyFill="1" applyBorder="1" applyAlignment="1">
      <alignment horizontal="left" vertical="center" indent="1"/>
    </xf>
    <xf numFmtId="164" fontId="5" fillId="0" borderId="1" xfId="0" applyNumberFormat="1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11" fillId="5" borderId="7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166" fontId="11" fillId="0" borderId="8" xfId="0" applyNumberFormat="1" applyFont="1" applyBorder="1" applyAlignment="1">
      <alignment horizontal="right" vertical="center"/>
    </xf>
    <xf numFmtId="166" fontId="11" fillId="5" borderId="9" xfId="0" applyNumberFormat="1" applyFont="1" applyFill="1" applyBorder="1" applyAlignment="1">
      <alignment horizontal="right" vertical="center"/>
    </xf>
    <xf numFmtId="165" fontId="11" fillId="0" borderId="8" xfId="0" applyNumberFormat="1" applyFont="1" applyBorder="1" applyAlignment="1">
      <alignment horizontal="right" vertical="center"/>
    </xf>
    <xf numFmtId="165" fontId="11" fillId="5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left" vertical="center" wrapText="1"/>
    </xf>
    <xf numFmtId="0" fontId="11" fillId="5" borderId="11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166" fontId="11" fillId="0" borderId="12" xfId="0" applyNumberFormat="1" applyFont="1" applyBorder="1" applyAlignment="1">
      <alignment horizontal="right" vertical="center"/>
    </xf>
    <xf numFmtId="166" fontId="11" fillId="5" borderId="13" xfId="0" applyNumberFormat="1" applyFont="1" applyFill="1" applyBorder="1" applyAlignment="1">
      <alignment horizontal="right" vertical="center"/>
    </xf>
    <xf numFmtId="165" fontId="11" fillId="0" borderId="12" xfId="0" applyNumberFormat="1" applyFont="1" applyBorder="1" applyAlignment="1">
      <alignment horizontal="right" vertical="center"/>
    </xf>
    <xf numFmtId="165" fontId="11" fillId="5" borderId="13" xfId="0" applyNumberFormat="1" applyFont="1" applyFill="1" applyBorder="1" applyAlignment="1">
      <alignment horizontal="right" vertical="center"/>
    </xf>
    <xf numFmtId="0" fontId="11" fillId="5" borderId="13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left" vertical="center" wrapText="1"/>
    </xf>
    <xf numFmtId="165" fontId="12" fillId="2" borderId="0" xfId="0" applyNumberFormat="1" applyFont="1" applyFill="1" applyAlignment="1">
      <alignment horizontal="right" vertical="center" indent="1"/>
    </xf>
    <xf numFmtId="0" fontId="10" fillId="4" borderId="0" xfId="0" applyFont="1" applyFill="1" applyAlignment="1">
      <alignment horizontal="center"/>
    </xf>
    <xf numFmtId="0" fontId="14" fillId="0" borderId="0" xfId="0" applyFont="1"/>
    <xf numFmtId="0" fontId="13" fillId="6" borderId="16" xfId="0" applyFont="1" applyFill="1" applyBorder="1" applyAlignment="1">
      <alignment horizontal="left" vertical="center" indent="1"/>
    </xf>
    <xf numFmtId="0" fontId="13" fillId="7" borderId="16" xfId="0" applyFont="1" applyFill="1" applyBorder="1" applyAlignment="1">
      <alignment horizontal="left" vertical="center" indent="1"/>
    </xf>
    <xf numFmtId="0" fontId="13" fillId="6" borderId="17" xfId="0" applyFont="1" applyFill="1" applyBorder="1" applyAlignment="1">
      <alignment horizontal="left" vertical="center" indent="1"/>
    </xf>
    <xf numFmtId="0" fontId="1" fillId="8" borderId="0" xfId="0" applyFont="1" applyFill="1" applyAlignment="1">
      <alignment horizontal="left" vertical="center" indent="1"/>
    </xf>
    <xf numFmtId="0" fontId="2" fillId="8" borderId="0" xfId="0" applyFont="1" applyFill="1" applyAlignment="1">
      <alignment horizontal="right" vertical="center" indent="1"/>
    </xf>
    <xf numFmtId="0" fontId="3" fillId="8" borderId="0" xfId="0" applyFont="1" applyFill="1" applyAlignment="1">
      <alignment horizontal="left" vertical="center" indent="1"/>
    </xf>
    <xf numFmtId="0" fontId="10" fillId="9" borderId="4" xfId="0" applyFont="1" applyFill="1" applyBorder="1" applyAlignment="1">
      <alignment horizontal="center" vertical="top" wrapText="1"/>
    </xf>
    <xf numFmtId="0" fontId="10" fillId="9" borderId="5" xfId="0" applyFont="1" applyFill="1" applyBorder="1" applyAlignment="1">
      <alignment horizontal="center" vertical="top" wrapText="1"/>
    </xf>
    <xf numFmtId="0" fontId="10" fillId="9" borderId="6" xfId="0" applyFont="1" applyFill="1" applyBorder="1" applyAlignment="1">
      <alignment horizontal="center" vertical="top" wrapText="1"/>
    </xf>
  </cellXfs>
  <cellStyles count="1">
    <cellStyle name="Standard" xfId="0" builtinId="0"/>
  </cellStyles>
  <dxfs count="6">
    <dxf>
      <font>
        <b/>
        <sz val="10"/>
        <color rgb="FF2E7D5B"/>
        <name val="Calibri"/>
        <charset val="1"/>
      </font>
      <fill>
        <patternFill>
          <bgColor rgb="FFDCEDE4"/>
        </patternFill>
      </fill>
    </dxf>
    <dxf>
      <font>
        <b/>
        <sz val="10"/>
        <color rgb="FF9A6B10"/>
        <name val="Calibri"/>
        <charset val="1"/>
      </font>
      <fill>
        <patternFill>
          <bgColor rgb="FFFBEBCF"/>
        </patternFill>
      </fill>
    </dxf>
    <dxf>
      <font>
        <b/>
        <sz val="10"/>
        <color rgb="FF9B2D22"/>
        <name val="Calibri"/>
        <charset val="1"/>
      </font>
      <fill>
        <patternFill>
          <bgColor rgb="FFF8DAD6"/>
        </patternFill>
      </fill>
    </dxf>
    <dxf>
      <font>
        <b/>
        <sz val="10"/>
        <color rgb="FF2E7D5B"/>
        <name val="Calibri"/>
        <charset val="1"/>
      </font>
    </dxf>
    <dxf>
      <font>
        <b/>
        <sz val="10"/>
        <color rgb="FFC0392B"/>
        <name val="Calibri"/>
        <charset val="1"/>
      </font>
    </dxf>
    <dxf>
      <fill>
        <patternFill>
          <bgColor rgb="FFFBEBCF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6B10"/>
      <rgbColor rgb="FF800080"/>
      <rgbColor rgb="FF16697A"/>
      <rgbColor rgb="FFCBDDDF"/>
      <rgbColor rgb="FF808080"/>
      <rgbColor rgb="FF9999FF"/>
      <rgbColor rgb="FFC0392B"/>
      <rgbColor rgb="FFFBEBCF"/>
      <rgbColor rgb="FFE7F0F1"/>
      <rgbColor rgb="FF660066"/>
      <rgbColor rgb="FFFF8080"/>
      <rgbColor rgb="FF0066CC"/>
      <rgbColor rgb="FFC9D4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CED"/>
      <rgbColor rgb="FFDCEDE4"/>
      <rgbColor rgb="FFF7FAFA"/>
      <rgbColor rgb="FFD5E5E7"/>
      <rgbColor rgb="FFFF99CC"/>
      <rgbColor rgb="FFDDE5E7"/>
      <rgbColor rgb="FFF8DAD6"/>
      <rgbColor rgb="FF3366FF"/>
      <rgbColor rgb="FF33CCCC"/>
      <rgbColor rgb="FF99CC00"/>
      <rgbColor rgb="FFFFCC00"/>
      <rgbColor rgb="FFE4A11B"/>
      <rgbColor rgb="FFFF6600"/>
      <rgbColor rgb="FF5A6B72"/>
      <rgbColor rgb="FF969696"/>
      <rgbColor rgb="FF0E3B43"/>
      <rgbColor rgb="FF2E7D5B"/>
      <rgbColor rgb="FF003300"/>
      <rgbColor rgb="FF333300"/>
      <rgbColor rgb="FF9B2D22"/>
      <rgbColor rgb="FF993366"/>
      <rgbColor rgb="FF0F4C5C"/>
      <rgbColor rgb="FF1D2D3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E3B43"/>
    <pageSetUpPr fitToPage="1"/>
  </sheetPr>
  <dimension ref="A1:P51"/>
  <sheetViews>
    <sheetView showGridLines="0" tabSelected="1" zoomScaleNormal="100" workbookViewId="0">
      <pane ySplit="11" topLeftCell="A12" activePane="bottomLeft" state="frozen"/>
      <selection pane="bottomLeft" activeCell="D40" sqref="D40"/>
    </sheetView>
  </sheetViews>
  <sheetFormatPr baseColWidth="10" defaultColWidth="8.7109375" defaultRowHeight="15" x14ac:dyDescent="0.25"/>
  <cols>
    <col min="1" max="1" width="6" customWidth="1"/>
    <col min="2" max="2" width="12" customWidth="1"/>
    <col min="3" max="3" width="30" customWidth="1"/>
    <col min="4" max="4" width="16" customWidth="1"/>
    <col min="5" max="5" width="12" customWidth="1"/>
    <col min="6" max="9" width="11" customWidth="1"/>
    <col min="10" max="10" width="13" customWidth="1"/>
    <col min="11" max="11" width="14" customWidth="1"/>
    <col min="12" max="12" width="13" customWidth="1"/>
    <col min="13" max="13" width="15" customWidth="1"/>
    <col min="14" max="14" width="12" customWidth="1"/>
    <col min="15" max="15" width="13" customWidth="1"/>
    <col min="16" max="16" width="30" customWidth="1"/>
  </cols>
  <sheetData>
    <row r="1" spans="1:16" ht="39.75" customHeight="1" x14ac:dyDescent="0.25">
      <c r="A1" s="36" t="s">
        <v>114</v>
      </c>
      <c r="B1" s="36"/>
      <c r="C1" s="36"/>
      <c r="D1" s="36"/>
      <c r="E1" s="36"/>
      <c r="F1" s="36"/>
      <c r="G1" s="36"/>
      <c r="H1" s="36"/>
      <c r="I1" s="37" t="s">
        <v>0</v>
      </c>
      <c r="J1" s="37"/>
      <c r="K1" s="37"/>
      <c r="L1" s="37"/>
      <c r="M1" s="37"/>
      <c r="N1" s="37"/>
      <c r="O1" s="37"/>
      <c r="P1" s="37"/>
    </row>
    <row r="2" spans="1:16" ht="19.5" customHeight="1" x14ac:dyDescent="0.25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3" spans="1:16" ht="18.75" customHeight="1" x14ac:dyDescent="0.25">
      <c r="A3" s="11" t="s">
        <v>2</v>
      </c>
      <c r="B3" s="11"/>
      <c r="C3" s="10" t="s">
        <v>0</v>
      </c>
      <c r="D3" s="10"/>
      <c r="E3" s="10"/>
      <c r="F3" s="10"/>
      <c r="G3" s="10"/>
      <c r="H3" s="10"/>
      <c r="I3" s="11" t="s">
        <v>3</v>
      </c>
      <c r="J3" s="11"/>
      <c r="K3" s="10" t="s">
        <v>4</v>
      </c>
      <c r="L3" s="10"/>
      <c r="M3" s="10"/>
      <c r="N3" s="10"/>
      <c r="O3" s="10"/>
      <c r="P3" s="10"/>
    </row>
    <row r="4" spans="1:16" ht="18.75" customHeight="1" x14ac:dyDescent="0.25">
      <c r="A4" s="11" t="s">
        <v>5</v>
      </c>
      <c r="B4" s="11"/>
      <c r="C4" s="10" t="s">
        <v>6</v>
      </c>
      <c r="D4" s="10"/>
      <c r="E4" s="10"/>
      <c r="F4" s="10"/>
      <c r="G4" s="10"/>
      <c r="H4" s="10"/>
      <c r="I4" s="11" t="s">
        <v>7</v>
      </c>
      <c r="J4" s="11"/>
      <c r="K4" s="9">
        <v>46387</v>
      </c>
      <c r="L4" s="9"/>
      <c r="M4" s="9"/>
      <c r="N4" s="9"/>
      <c r="O4" s="9"/>
      <c r="P4" s="9"/>
    </row>
    <row r="5" spans="1:16" ht="18.75" customHeight="1" x14ac:dyDescent="0.25">
      <c r="A5" s="11" t="s">
        <v>8</v>
      </c>
      <c r="B5" s="11"/>
      <c r="C5" s="10" t="s">
        <v>9</v>
      </c>
      <c r="D5" s="10"/>
      <c r="E5" s="10"/>
      <c r="F5" s="10"/>
      <c r="G5" s="10"/>
      <c r="H5" s="10"/>
      <c r="I5" s="11" t="s">
        <v>10</v>
      </c>
      <c r="J5" s="11"/>
      <c r="K5" s="10" t="s">
        <v>11</v>
      </c>
      <c r="L5" s="10"/>
      <c r="M5" s="10"/>
      <c r="N5" s="10"/>
      <c r="O5" s="10"/>
      <c r="P5" s="10"/>
    </row>
    <row r="6" spans="1:16" ht="18.75" customHeight="1" x14ac:dyDescent="0.25">
      <c r="A6" s="11" t="s">
        <v>12</v>
      </c>
      <c r="B6" s="11"/>
      <c r="C6" s="10" t="s">
        <v>13</v>
      </c>
      <c r="D6" s="10"/>
      <c r="E6" s="10"/>
      <c r="F6" s="10"/>
      <c r="G6" s="10"/>
      <c r="H6" s="10"/>
      <c r="I6" s="11" t="s">
        <v>14</v>
      </c>
      <c r="J6" s="11"/>
      <c r="K6" s="10" t="s">
        <v>15</v>
      </c>
      <c r="L6" s="10"/>
      <c r="M6" s="10"/>
      <c r="N6" s="10"/>
      <c r="O6" s="10"/>
      <c r="P6" s="10"/>
    </row>
    <row r="7" spans="1:16" ht="7.5" customHeight="1" x14ac:dyDescent="0.25"/>
    <row r="8" spans="1:16" ht="15.75" customHeight="1" x14ac:dyDescent="0.25">
      <c r="A8" s="8" t="s">
        <v>16</v>
      </c>
      <c r="B8" s="8"/>
      <c r="C8" s="8"/>
      <c r="D8" s="8"/>
      <c r="E8" s="8" t="s">
        <v>17</v>
      </c>
      <c r="F8" s="8"/>
      <c r="G8" s="8"/>
      <c r="H8" s="8"/>
      <c r="I8" s="8" t="s">
        <v>18</v>
      </c>
      <c r="J8" s="8"/>
      <c r="K8" s="8"/>
      <c r="L8" s="8"/>
      <c r="M8" s="8" t="s">
        <v>19</v>
      </c>
      <c r="N8" s="8"/>
      <c r="O8" s="8"/>
      <c r="P8" s="8"/>
    </row>
    <row r="9" spans="1:16" ht="30" customHeight="1" x14ac:dyDescent="0.25">
      <c r="A9" s="7">
        <f>COUNTA($C$12:$C$40)</f>
        <v>15</v>
      </c>
      <c r="B9" s="7"/>
      <c r="C9" s="7"/>
      <c r="D9" s="7"/>
      <c r="E9" s="6">
        <f>SUM($K$12:$K$40)</f>
        <v>10180.949999999999</v>
      </c>
      <c r="F9" s="6"/>
      <c r="G9" s="6"/>
      <c r="H9" s="6"/>
      <c r="I9" s="5">
        <f>SUMPRODUCT((ISNUMBER($I$12:$I$40))*($I$12:$I$40&lt;&gt;0))</f>
        <v>10</v>
      </c>
      <c r="J9" s="5"/>
      <c r="K9" s="5"/>
      <c r="L9" s="5"/>
      <c r="M9" s="4">
        <f>COUNTIF($M$12:$M$40,"Nachbestellen")+COUNTIF($M$12:$M$40,"Nicht vorrätig")</f>
        <v>3</v>
      </c>
      <c r="N9" s="4"/>
      <c r="O9" s="4"/>
      <c r="P9" s="4"/>
    </row>
    <row r="10" spans="1:16" ht="7.5" customHeight="1" x14ac:dyDescent="0.25"/>
    <row r="11" spans="1:16" ht="30" customHeight="1" x14ac:dyDescent="0.25">
      <c r="A11" s="39" t="s">
        <v>20</v>
      </c>
      <c r="B11" s="40" t="s">
        <v>21</v>
      </c>
      <c r="C11" s="40" t="s">
        <v>22</v>
      </c>
      <c r="D11" s="40" t="s">
        <v>23</v>
      </c>
      <c r="E11" s="40" t="s">
        <v>24</v>
      </c>
      <c r="F11" s="40" t="s">
        <v>25</v>
      </c>
      <c r="G11" s="40" t="s">
        <v>26</v>
      </c>
      <c r="H11" s="40" t="s">
        <v>27</v>
      </c>
      <c r="I11" s="40" t="s">
        <v>28</v>
      </c>
      <c r="J11" s="40" t="s">
        <v>29</v>
      </c>
      <c r="K11" s="40" t="s">
        <v>30</v>
      </c>
      <c r="L11" s="40" t="s">
        <v>31</v>
      </c>
      <c r="M11" s="40" t="s">
        <v>32</v>
      </c>
      <c r="N11" s="40" t="s">
        <v>33</v>
      </c>
      <c r="O11" s="40" t="s">
        <v>34</v>
      </c>
      <c r="P11" s="41" t="s">
        <v>35</v>
      </c>
    </row>
    <row r="12" spans="1:16" ht="16.5" customHeight="1" x14ac:dyDescent="0.25">
      <c r="A12" s="12">
        <f t="shared" ref="A12:A40" si="0">IF($C12="","",ROW()-11)</f>
        <v>1</v>
      </c>
      <c r="B12" s="13" t="s">
        <v>36</v>
      </c>
      <c r="C12" s="13" t="s">
        <v>37</v>
      </c>
      <c r="D12" s="13" t="s">
        <v>38</v>
      </c>
      <c r="E12" s="14" t="s">
        <v>39</v>
      </c>
      <c r="F12" s="14" t="s">
        <v>40</v>
      </c>
      <c r="G12" s="15">
        <v>120</v>
      </c>
      <c r="H12" s="15">
        <v>118</v>
      </c>
      <c r="I12" s="16">
        <f t="shared" ref="I12:I40" si="1">IF($C12="","",$H12-$G12)</f>
        <v>-2</v>
      </c>
      <c r="J12" s="17">
        <v>3.45</v>
      </c>
      <c r="K12" s="18">
        <f t="shared" ref="K12:K40" si="2">IF($C12="","",$H12*$J12)</f>
        <v>407.1</v>
      </c>
      <c r="L12" s="15">
        <v>40</v>
      </c>
      <c r="M12" s="19" t="str">
        <f t="shared" ref="M12:M40" si="3">IF($C12="","",IF($H12=0,"Nicht vorrätig",IF($H12&lt;=$L12,"Nachbestellen","OK")))</f>
        <v>OK</v>
      </c>
      <c r="N12" s="14" t="s">
        <v>41</v>
      </c>
      <c r="O12" s="13" t="s">
        <v>42</v>
      </c>
      <c r="P12" s="20" t="s">
        <v>43</v>
      </c>
    </row>
    <row r="13" spans="1:16" ht="16.5" customHeight="1" x14ac:dyDescent="0.25">
      <c r="A13" s="12">
        <f t="shared" si="0"/>
        <v>2</v>
      </c>
      <c r="B13" s="13" t="s">
        <v>44</v>
      </c>
      <c r="C13" s="13" t="s">
        <v>45</v>
      </c>
      <c r="D13" s="13" t="s">
        <v>46</v>
      </c>
      <c r="E13" s="14" t="s">
        <v>47</v>
      </c>
      <c r="F13" s="14" t="s">
        <v>48</v>
      </c>
      <c r="G13" s="15">
        <v>24</v>
      </c>
      <c r="H13" s="15">
        <v>24</v>
      </c>
      <c r="I13" s="16">
        <f t="shared" si="1"/>
        <v>0</v>
      </c>
      <c r="J13" s="17">
        <v>18.899999999999999</v>
      </c>
      <c r="K13" s="18">
        <f t="shared" si="2"/>
        <v>453.59999999999997</v>
      </c>
      <c r="L13" s="15">
        <v>10</v>
      </c>
      <c r="M13" s="19" t="str">
        <f t="shared" si="3"/>
        <v>OK</v>
      </c>
      <c r="N13" s="14" t="s">
        <v>41</v>
      </c>
      <c r="O13" s="13" t="s">
        <v>42</v>
      </c>
      <c r="P13" s="20"/>
    </row>
    <row r="14" spans="1:16" ht="16.5" customHeight="1" x14ac:dyDescent="0.25">
      <c r="A14" s="12">
        <f t="shared" si="0"/>
        <v>3</v>
      </c>
      <c r="B14" s="13" t="s">
        <v>49</v>
      </c>
      <c r="C14" s="13" t="s">
        <v>50</v>
      </c>
      <c r="D14" s="13" t="s">
        <v>38</v>
      </c>
      <c r="E14" s="14" t="s">
        <v>39</v>
      </c>
      <c r="F14" s="14" t="s">
        <v>51</v>
      </c>
      <c r="G14" s="15">
        <v>60</v>
      </c>
      <c r="H14" s="15">
        <v>55</v>
      </c>
      <c r="I14" s="16">
        <f t="shared" si="1"/>
        <v>-5</v>
      </c>
      <c r="J14" s="17">
        <v>2.1</v>
      </c>
      <c r="K14" s="18">
        <f t="shared" si="2"/>
        <v>115.5</v>
      </c>
      <c r="L14" s="15">
        <v>20</v>
      </c>
      <c r="M14" s="19" t="str">
        <f t="shared" si="3"/>
        <v>OK</v>
      </c>
      <c r="N14" s="14" t="s">
        <v>52</v>
      </c>
      <c r="O14" s="13" t="s">
        <v>53</v>
      </c>
      <c r="P14" s="20"/>
    </row>
    <row r="15" spans="1:16" ht="16.5" customHeight="1" x14ac:dyDescent="0.25">
      <c r="A15" s="12">
        <f t="shared" si="0"/>
        <v>4</v>
      </c>
      <c r="B15" s="13" t="s">
        <v>54</v>
      </c>
      <c r="C15" s="13" t="s">
        <v>55</v>
      </c>
      <c r="D15" s="13" t="s">
        <v>38</v>
      </c>
      <c r="E15" s="14" t="s">
        <v>56</v>
      </c>
      <c r="F15" s="14" t="s">
        <v>48</v>
      </c>
      <c r="G15" s="15">
        <v>80</v>
      </c>
      <c r="H15" s="15">
        <v>92</v>
      </c>
      <c r="I15" s="16">
        <f t="shared" si="1"/>
        <v>12</v>
      </c>
      <c r="J15" s="17">
        <v>1.75</v>
      </c>
      <c r="K15" s="18">
        <f t="shared" si="2"/>
        <v>161</v>
      </c>
      <c r="L15" s="15">
        <v>30</v>
      </c>
      <c r="M15" s="19" t="str">
        <f t="shared" si="3"/>
        <v>OK</v>
      </c>
      <c r="N15" s="14" t="s">
        <v>41</v>
      </c>
      <c r="O15" s="13" t="s">
        <v>53</v>
      </c>
      <c r="P15" s="20" t="s">
        <v>57</v>
      </c>
    </row>
    <row r="16" spans="1:16" ht="16.5" customHeight="1" x14ac:dyDescent="0.25">
      <c r="A16" s="12">
        <f t="shared" si="0"/>
        <v>5</v>
      </c>
      <c r="B16" s="13" t="s">
        <v>58</v>
      </c>
      <c r="C16" s="13" t="s">
        <v>59</v>
      </c>
      <c r="D16" s="13" t="s">
        <v>46</v>
      </c>
      <c r="E16" s="14" t="s">
        <v>47</v>
      </c>
      <c r="F16" s="14" t="s">
        <v>48</v>
      </c>
      <c r="G16" s="15">
        <v>40</v>
      </c>
      <c r="H16" s="15">
        <v>12</v>
      </c>
      <c r="I16" s="16">
        <f t="shared" si="1"/>
        <v>-28</v>
      </c>
      <c r="J16" s="17">
        <v>6.5</v>
      </c>
      <c r="K16" s="18">
        <f t="shared" si="2"/>
        <v>78</v>
      </c>
      <c r="L16" s="15">
        <v>15</v>
      </c>
      <c r="M16" s="19" t="str">
        <f t="shared" si="3"/>
        <v>Nachbestellen</v>
      </c>
      <c r="N16" s="14" t="s">
        <v>52</v>
      </c>
      <c r="O16" s="13" t="s">
        <v>42</v>
      </c>
      <c r="P16" s="20" t="s">
        <v>60</v>
      </c>
    </row>
    <row r="17" spans="1:16" ht="16.5" customHeight="1" x14ac:dyDescent="0.25">
      <c r="A17" s="12">
        <f t="shared" si="0"/>
        <v>6</v>
      </c>
      <c r="B17" s="13" t="s">
        <v>61</v>
      </c>
      <c r="C17" s="13" t="s">
        <v>62</v>
      </c>
      <c r="D17" s="13" t="s">
        <v>63</v>
      </c>
      <c r="E17" s="14" t="s">
        <v>64</v>
      </c>
      <c r="F17" s="14" t="s">
        <v>48</v>
      </c>
      <c r="G17" s="15">
        <v>300</v>
      </c>
      <c r="H17" s="15">
        <v>300</v>
      </c>
      <c r="I17" s="16">
        <f t="shared" si="1"/>
        <v>0</v>
      </c>
      <c r="J17" s="17">
        <v>0.85</v>
      </c>
      <c r="K17" s="18">
        <f t="shared" si="2"/>
        <v>255</v>
      </c>
      <c r="L17" s="15">
        <v>100</v>
      </c>
      <c r="M17" s="19" t="str">
        <f t="shared" si="3"/>
        <v>OK</v>
      </c>
      <c r="N17" s="14" t="s">
        <v>41</v>
      </c>
      <c r="O17" s="13" t="s">
        <v>65</v>
      </c>
      <c r="P17" s="20"/>
    </row>
    <row r="18" spans="1:16" ht="16.5" customHeight="1" x14ac:dyDescent="0.25">
      <c r="A18" s="12">
        <f t="shared" si="0"/>
        <v>7</v>
      </c>
      <c r="B18" s="13" t="s">
        <v>66</v>
      </c>
      <c r="C18" s="13" t="s">
        <v>67</v>
      </c>
      <c r="D18" s="13" t="s">
        <v>63</v>
      </c>
      <c r="E18" s="14" t="s">
        <v>64</v>
      </c>
      <c r="F18" s="14" t="s">
        <v>68</v>
      </c>
      <c r="G18" s="15">
        <v>50</v>
      </c>
      <c r="H18" s="15">
        <v>44</v>
      </c>
      <c r="I18" s="16">
        <f t="shared" si="1"/>
        <v>-6</v>
      </c>
      <c r="J18" s="17">
        <v>1.2</v>
      </c>
      <c r="K18" s="18">
        <f t="shared" si="2"/>
        <v>52.8</v>
      </c>
      <c r="L18" s="15">
        <v>20</v>
      </c>
      <c r="M18" s="19" t="str">
        <f t="shared" si="3"/>
        <v>OK</v>
      </c>
      <c r="N18" s="14" t="s">
        <v>52</v>
      </c>
      <c r="O18" s="13" t="s">
        <v>65</v>
      </c>
      <c r="P18" s="20"/>
    </row>
    <row r="19" spans="1:16" ht="16.5" customHeight="1" x14ac:dyDescent="0.25">
      <c r="A19" s="12">
        <f t="shared" si="0"/>
        <v>8</v>
      </c>
      <c r="B19" s="13" t="s">
        <v>69</v>
      </c>
      <c r="C19" s="13" t="s">
        <v>70</v>
      </c>
      <c r="D19" s="13" t="s">
        <v>71</v>
      </c>
      <c r="E19" s="14" t="s">
        <v>72</v>
      </c>
      <c r="F19" s="14" t="s">
        <v>73</v>
      </c>
      <c r="G19" s="15">
        <v>30</v>
      </c>
      <c r="H19" s="15">
        <v>28</v>
      </c>
      <c r="I19" s="16">
        <f t="shared" si="1"/>
        <v>-2</v>
      </c>
      <c r="J19" s="17">
        <v>4.3</v>
      </c>
      <c r="K19" s="18">
        <f t="shared" si="2"/>
        <v>120.39999999999999</v>
      </c>
      <c r="L19" s="15">
        <v>12</v>
      </c>
      <c r="M19" s="19" t="str">
        <f t="shared" si="3"/>
        <v>OK</v>
      </c>
      <c r="N19" s="14" t="s">
        <v>41</v>
      </c>
      <c r="O19" s="13" t="s">
        <v>74</v>
      </c>
      <c r="P19" s="20"/>
    </row>
    <row r="20" spans="1:16" ht="16.5" customHeight="1" x14ac:dyDescent="0.25">
      <c r="A20" s="12">
        <f t="shared" si="0"/>
        <v>9</v>
      </c>
      <c r="B20" s="13" t="s">
        <v>75</v>
      </c>
      <c r="C20" s="13" t="s">
        <v>76</v>
      </c>
      <c r="D20" s="13" t="s">
        <v>71</v>
      </c>
      <c r="E20" s="14" t="s">
        <v>72</v>
      </c>
      <c r="F20" s="14" t="s">
        <v>51</v>
      </c>
      <c r="G20" s="15">
        <v>45</v>
      </c>
      <c r="H20" s="15">
        <v>0</v>
      </c>
      <c r="I20" s="16">
        <f t="shared" si="1"/>
        <v>-45</v>
      </c>
      <c r="J20" s="17">
        <v>3.9</v>
      </c>
      <c r="K20" s="18">
        <f t="shared" si="2"/>
        <v>0</v>
      </c>
      <c r="L20" s="15">
        <v>10</v>
      </c>
      <c r="M20" s="19" t="str">
        <f t="shared" si="3"/>
        <v>Nicht vorrätig</v>
      </c>
      <c r="N20" s="14"/>
      <c r="O20" s="13" t="s">
        <v>74</v>
      </c>
      <c r="P20" s="20" t="s">
        <v>77</v>
      </c>
    </row>
    <row r="21" spans="1:16" ht="16.5" customHeight="1" x14ac:dyDescent="0.25">
      <c r="A21" s="12">
        <f t="shared" si="0"/>
        <v>10</v>
      </c>
      <c r="B21" s="13" t="s">
        <v>78</v>
      </c>
      <c r="C21" s="13" t="s">
        <v>79</v>
      </c>
      <c r="D21" s="13" t="s">
        <v>46</v>
      </c>
      <c r="E21" s="14" t="s">
        <v>80</v>
      </c>
      <c r="F21" s="14" t="s">
        <v>48</v>
      </c>
      <c r="G21" s="15">
        <v>8</v>
      </c>
      <c r="H21" s="15">
        <v>8</v>
      </c>
      <c r="I21" s="16">
        <f t="shared" si="1"/>
        <v>0</v>
      </c>
      <c r="J21" s="17">
        <v>749</v>
      </c>
      <c r="K21" s="18">
        <f t="shared" si="2"/>
        <v>5992</v>
      </c>
      <c r="L21" s="15">
        <v>2</v>
      </c>
      <c r="M21" s="19" t="str">
        <f t="shared" si="3"/>
        <v>OK</v>
      </c>
      <c r="N21" s="14" t="s">
        <v>52</v>
      </c>
      <c r="O21" s="13" t="s">
        <v>42</v>
      </c>
      <c r="P21" s="20"/>
    </row>
    <row r="22" spans="1:16" ht="16.5" customHeight="1" x14ac:dyDescent="0.25">
      <c r="A22" s="12">
        <f t="shared" si="0"/>
        <v>11</v>
      </c>
      <c r="B22" s="13" t="s">
        <v>81</v>
      </c>
      <c r="C22" s="13" t="s">
        <v>82</v>
      </c>
      <c r="D22" s="13" t="s">
        <v>46</v>
      </c>
      <c r="E22" s="14" t="s">
        <v>80</v>
      </c>
      <c r="F22" s="14" t="s">
        <v>48</v>
      </c>
      <c r="G22" s="15">
        <v>10</v>
      </c>
      <c r="H22" s="15">
        <v>9</v>
      </c>
      <c r="I22" s="16">
        <f t="shared" si="1"/>
        <v>-1</v>
      </c>
      <c r="J22" s="17">
        <v>139</v>
      </c>
      <c r="K22" s="18">
        <f t="shared" si="2"/>
        <v>1251</v>
      </c>
      <c r="L22" s="15">
        <v>3</v>
      </c>
      <c r="M22" s="19" t="str">
        <f t="shared" si="3"/>
        <v>OK</v>
      </c>
      <c r="N22" s="14" t="s">
        <v>52</v>
      </c>
      <c r="O22" s="13" t="s">
        <v>42</v>
      </c>
      <c r="P22" s="20" t="s">
        <v>83</v>
      </c>
    </row>
    <row r="23" spans="1:16" ht="16.5" customHeight="1" x14ac:dyDescent="0.25">
      <c r="A23" s="12">
        <f t="shared" si="0"/>
        <v>12</v>
      </c>
      <c r="B23" s="13" t="s">
        <v>84</v>
      </c>
      <c r="C23" s="13" t="s">
        <v>85</v>
      </c>
      <c r="D23" s="13" t="s">
        <v>86</v>
      </c>
      <c r="E23" s="14" t="s">
        <v>64</v>
      </c>
      <c r="F23" s="14" t="s">
        <v>48</v>
      </c>
      <c r="G23" s="15">
        <v>3</v>
      </c>
      <c r="H23" s="15">
        <v>3</v>
      </c>
      <c r="I23" s="16">
        <f t="shared" si="1"/>
        <v>0</v>
      </c>
      <c r="J23" s="17">
        <v>320</v>
      </c>
      <c r="K23" s="18">
        <f t="shared" si="2"/>
        <v>960</v>
      </c>
      <c r="L23" s="15">
        <v>1</v>
      </c>
      <c r="M23" s="19" t="str">
        <f t="shared" si="3"/>
        <v>OK</v>
      </c>
      <c r="N23" s="14" t="s">
        <v>87</v>
      </c>
      <c r="O23" s="13" t="s">
        <v>65</v>
      </c>
      <c r="P23" s="20"/>
    </row>
    <row r="24" spans="1:16" ht="16.5" customHeight="1" x14ac:dyDescent="0.25">
      <c r="A24" s="12">
        <f t="shared" si="0"/>
        <v>13</v>
      </c>
      <c r="B24" s="13" t="s">
        <v>88</v>
      </c>
      <c r="C24" s="13" t="s">
        <v>89</v>
      </c>
      <c r="D24" s="13" t="s">
        <v>90</v>
      </c>
      <c r="E24" s="14" t="s">
        <v>91</v>
      </c>
      <c r="F24" s="14" t="s">
        <v>51</v>
      </c>
      <c r="G24" s="15">
        <v>40</v>
      </c>
      <c r="H24" s="15">
        <v>35</v>
      </c>
      <c r="I24" s="16">
        <f t="shared" si="1"/>
        <v>-5</v>
      </c>
      <c r="J24" s="17">
        <v>5.6</v>
      </c>
      <c r="K24" s="18">
        <f t="shared" si="2"/>
        <v>196</v>
      </c>
      <c r="L24" s="15">
        <v>15</v>
      </c>
      <c r="M24" s="19" t="str">
        <f t="shared" si="3"/>
        <v>OK</v>
      </c>
      <c r="N24" s="14" t="s">
        <v>41</v>
      </c>
      <c r="O24" s="13" t="s">
        <v>74</v>
      </c>
      <c r="P24" s="20"/>
    </row>
    <row r="25" spans="1:16" ht="16.5" customHeight="1" x14ac:dyDescent="0.25">
      <c r="A25" s="12">
        <f t="shared" si="0"/>
        <v>14</v>
      </c>
      <c r="B25" s="13" t="s">
        <v>92</v>
      </c>
      <c r="C25" s="13" t="s">
        <v>93</v>
      </c>
      <c r="D25" s="13" t="s">
        <v>90</v>
      </c>
      <c r="E25" s="14" t="s">
        <v>91</v>
      </c>
      <c r="F25" s="14" t="s">
        <v>51</v>
      </c>
      <c r="G25" s="15">
        <v>25</v>
      </c>
      <c r="H25" s="15">
        <v>25</v>
      </c>
      <c r="I25" s="16">
        <f t="shared" si="1"/>
        <v>0</v>
      </c>
      <c r="J25" s="17">
        <v>4.1500000000000004</v>
      </c>
      <c r="K25" s="18">
        <f t="shared" si="2"/>
        <v>103.75000000000001</v>
      </c>
      <c r="L25" s="15">
        <v>8</v>
      </c>
      <c r="M25" s="19" t="str">
        <f t="shared" si="3"/>
        <v>OK</v>
      </c>
      <c r="N25" s="14" t="s">
        <v>41</v>
      </c>
      <c r="O25" s="13" t="s">
        <v>74</v>
      </c>
      <c r="P25" s="20"/>
    </row>
    <row r="26" spans="1:16" ht="16.5" customHeight="1" x14ac:dyDescent="0.25">
      <c r="A26" s="12">
        <f t="shared" si="0"/>
        <v>15</v>
      </c>
      <c r="B26" s="13" t="s">
        <v>94</v>
      </c>
      <c r="C26" s="13" t="s">
        <v>95</v>
      </c>
      <c r="D26" s="13" t="s">
        <v>38</v>
      </c>
      <c r="E26" s="14" t="s">
        <v>39</v>
      </c>
      <c r="F26" s="14" t="s">
        <v>40</v>
      </c>
      <c r="G26" s="15">
        <v>20</v>
      </c>
      <c r="H26" s="15">
        <v>6</v>
      </c>
      <c r="I26" s="16">
        <f t="shared" si="1"/>
        <v>-14</v>
      </c>
      <c r="J26" s="17">
        <v>5.8</v>
      </c>
      <c r="K26" s="18">
        <f t="shared" si="2"/>
        <v>34.799999999999997</v>
      </c>
      <c r="L26" s="15">
        <v>8</v>
      </c>
      <c r="M26" s="19" t="str">
        <f t="shared" si="3"/>
        <v>Nachbestellen</v>
      </c>
      <c r="N26" s="14" t="s">
        <v>52</v>
      </c>
      <c r="O26" s="13" t="s">
        <v>53</v>
      </c>
      <c r="P26" s="20" t="s">
        <v>96</v>
      </c>
    </row>
    <row r="27" spans="1:16" ht="16.5" customHeight="1" x14ac:dyDescent="0.25">
      <c r="A27" s="12" t="str">
        <f t="shared" si="0"/>
        <v/>
      </c>
      <c r="B27" s="13"/>
      <c r="C27" s="13"/>
      <c r="D27" s="13"/>
      <c r="E27" s="14"/>
      <c r="F27" s="14"/>
      <c r="G27" s="15"/>
      <c r="H27" s="15"/>
      <c r="I27" s="16" t="str">
        <f t="shared" si="1"/>
        <v/>
      </c>
      <c r="J27" s="17"/>
      <c r="K27" s="18" t="str">
        <f t="shared" si="2"/>
        <v/>
      </c>
      <c r="L27" s="15"/>
      <c r="M27" s="19" t="str">
        <f t="shared" si="3"/>
        <v/>
      </c>
      <c r="N27" s="14"/>
      <c r="O27" s="13"/>
      <c r="P27" s="20"/>
    </row>
    <row r="28" spans="1:16" ht="16.5" customHeight="1" x14ac:dyDescent="0.25">
      <c r="A28" s="12" t="str">
        <f t="shared" si="0"/>
        <v/>
      </c>
      <c r="B28" s="13"/>
      <c r="C28" s="13"/>
      <c r="D28" s="13"/>
      <c r="E28" s="14"/>
      <c r="F28" s="14"/>
      <c r="G28" s="15"/>
      <c r="H28" s="15"/>
      <c r="I28" s="16" t="str">
        <f t="shared" si="1"/>
        <v/>
      </c>
      <c r="J28" s="17"/>
      <c r="K28" s="18" t="str">
        <f t="shared" si="2"/>
        <v/>
      </c>
      <c r="L28" s="15"/>
      <c r="M28" s="19" t="str">
        <f t="shared" si="3"/>
        <v/>
      </c>
      <c r="N28" s="14"/>
      <c r="O28" s="13"/>
      <c r="P28" s="20"/>
    </row>
    <row r="29" spans="1:16" ht="16.5" customHeight="1" x14ac:dyDescent="0.25">
      <c r="A29" s="12" t="str">
        <f t="shared" si="0"/>
        <v/>
      </c>
      <c r="B29" s="13"/>
      <c r="C29" s="13"/>
      <c r="D29" s="13"/>
      <c r="E29" s="14"/>
      <c r="F29" s="14"/>
      <c r="G29" s="15"/>
      <c r="H29" s="15"/>
      <c r="I29" s="16" t="str">
        <f t="shared" si="1"/>
        <v/>
      </c>
      <c r="J29" s="17"/>
      <c r="K29" s="18" t="str">
        <f t="shared" si="2"/>
        <v/>
      </c>
      <c r="L29" s="15"/>
      <c r="M29" s="19" t="str">
        <f t="shared" si="3"/>
        <v/>
      </c>
      <c r="N29" s="14"/>
      <c r="O29" s="13"/>
      <c r="P29" s="20"/>
    </row>
    <row r="30" spans="1:16" ht="16.5" customHeight="1" x14ac:dyDescent="0.25">
      <c r="A30" s="12" t="str">
        <f t="shared" si="0"/>
        <v/>
      </c>
      <c r="B30" s="13"/>
      <c r="C30" s="13"/>
      <c r="D30" s="13"/>
      <c r="E30" s="14"/>
      <c r="F30" s="14"/>
      <c r="G30" s="15"/>
      <c r="H30" s="15"/>
      <c r="I30" s="16" t="str">
        <f t="shared" si="1"/>
        <v/>
      </c>
      <c r="J30" s="17"/>
      <c r="K30" s="18" t="str">
        <f t="shared" si="2"/>
        <v/>
      </c>
      <c r="L30" s="15"/>
      <c r="M30" s="19" t="str">
        <f t="shared" si="3"/>
        <v/>
      </c>
      <c r="N30" s="14"/>
      <c r="O30" s="13"/>
      <c r="P30" s="20"/>
    </row>
    <row r="31" spans="1:16" ht="16.5" customHeight="1" x14ac:dyDescent="0.25">
      <c r="A31" s="12" t="str">
        <f t="shared" si="0"/>
        <v/>
      </c>
      <c r="B31" s="13"/>
      <c r="C31" s="13"/>
      <c r="D31" s="13"/>
      <c r="E31" s="14"/>
      <c r="F31" s="14"/>
      <c r="G31" s="15"/>
      <c r="H31" s="15"/>
      <c r="I31" s="16" t="str">
        <f t="shared" si="1"/>
        <v/>
      </c>
      <c r="J31" s="17"/>
      <c r="K31" s="18" t="str">
        <f t="shared" si="2"/>
        <v/>
      </c>
      <c r="L31" s="15"/>
      <c r="M31" s="19" t="str">
        <f t="shared" si="3"/>
        <v/>
      </c>
      <c r="N31" s="14"/>
      <c r="O31" s="13"/>
      <c r="P31" s="20"/>
    </row>
    <row r="32" spans="1:16" ht="16.5" customHeight="1" x14ac:dyDescent="0.25">
      <c r="A32" s="12" t="str">
        <f t="shared" si="0"/>
        <v/>
      </c>
      <c r="B32" s="13"/>
      <c r="C32" s="13"/>
      <c r="D32" s="13"/>
      <c r="E32" s="14"/>
      <c r="F32" s="14"/>
      <c r="G32" s="15"/>
      <c r="H32" s="15"/>
      <c r="I32" s="16" t="str">
        <f t="shared" si="1"/>
        <v/>
      </c>
      <c r="J32" s="17"/>
      <c r="K32" s="18" t="str">
        <f t="shared" si="2"/>
        <v/>
      </c>
      <c r="L32" s="15"/>
      <c r="M32" s="19" t="str">
        <f t="shared" si="3"/>
        <v/>
      </c>
      <c r="N32" s="14"/>
      <c r="O32" s="13"/>
      <c r="P32" s="20"/>
    </row>
    <row r="33" spans="1:16" ht="16.5" customHeight="1" x14ac:dyDescent="0.25">
      <c r="A33" s="12" t="str">
        <f t="shared" si="0"/>
        <v/>
      </c>
      <c r="B33" s="13"/>
      <c r="C33" s="13"/>
      <c r="D33" s="13"/>
      <c r="E33" s="14"/>
      <c r="F33" s="14"/>
      <c r="G33" s="15"/>
      <c r="H33" s="15"/>
      <c r="I33" s="16" t="str">
        <f t="shared" si="1"/>
        <v/>
      </c>
      <c r="J33" s="17"/>
      <c r="K33" s="18" t="str">
        <f t="shared" si="2"/>
        <v/>
      </c>
      <c r="L33" s="15"/>
      <c r="M33" s="19" t="str">
        <f t="shared" si="3"/>
        <v/>
      </c>
      <c r="N33" s="14"/>
      <c r="O33" s="13"/>
      <c r="P33" s="20"/>
    </row>
    <row r="34" spans="1:16" ht="16.5" customHeight="1" x14ac:dyDescent="0.25">
      <c r="A34" s="12" t="str">
        <f t="shared" si="0"/>
        <v/>
      </c>
      <c r="B34" s="13"/>
      <c r="C34" s="13"/>
      <c r="D34" s="13"/>
      <c r="E34" s="14"/>
      <c r="F34" s="14"/>
      <c r="G34" s="15"/>
      <c r="H34" s="15"/>
      <c r="I34" s="16" t="str">
        <f t="shared" si="1"/>
        <v/>
      </c>
      <c r="J34" s="17"/>
      <c r="K34" s="18" t="str">
        <f t="shared" si="2"/>
        <v/>
      </c>
      <c r="L34" s="15"/>
      <c r="M34" s="19" t="str">
        <f t="shared" si="3"/>
        <v/>
      </c>
      <c r="N34" s="14"/>
      <c r="O34" s="13"/>
      <c r="P34" s="20"/>
    </row>
    <row r="35" spans="1:16" ht="16.5" customHeight="1" x14ac:dyDescent="0.25">
      <c r="A35" s="12" t="str">
        <f t="shared" si="0"/>
        <v/>
      </c>
      <c r="B35" s="13"/>
      <c r="C35" s="13"/>
      <c r="D35" s="13"/>
      <c r="E35" s="14"/>
      <c r="F35" s="14"/>
      <c r="G35" s="15"/>
      <c r="H35" s="15"/>
      <c r="I35" s="16" t="str">
        <f t="shared" si="1"/>
        <v/>
      </c>
      <c r="J35" s="17"/>
      <c r="K35" s="18" t="str">
        <f t="shared" si="2"/>
        <v/>
      </c>
      <c r="L35" s="15"/>
      <c r="M35" s="19" t="str">
        <f t="shared" si="3"/>
        <v/>
      </c>
      <c r="N35" s="14"/>
      <c r="O35" s="13"/>
      <c r="P35" s="20"/>
    </row>
    <row r="36" spans="1:16" ht="16.5" customHeight="1" x14ac:dyDescent="0.25">
      <c r="A36" s="12" t="str">
        <f t="shared" si="0"/>
        <v/>
      </c>
      <c r="B36" s="13"/>
      <c r="C36" s="13"/>
      <c r="D36" s="13"/>
      <c r="E36" s="14"/>
      <c r="F36" s="14"/>
      <c r="G36" s="15"/>
      <c r="H36" s="15"/>
      <c r="I36" s="16" t="str">
        <f t="shared" si="1"/>
        <v/>
      </c>
      <c r="J36" s="17"/>
      <c r="K36" s="18" t="str">
        <f t="shared" si="2"/>
        <v/>
      </c>
      <c r="L36" s="15"/>
      <c r="M36" s="19" t="str">
        <f t="shared" si="3"/>
        <v/>
      </c>
      <c r="N36" s="14"/>
      <c r="O36" s="13"/>
      <c r="P36" s="20"/>
    </row>
    <row r="37" spans="1:16" ht="16.5" customHeight="1" x14ac:dyDescent="0.25">
      <c r="A37" s="12" t="str">
        <f t="shared" si="0"/>
        <v/>
      </c>
      <c r="B37" s="13"/>
      <c r="C37" s="13"/>
      <c r="D37" s="13"/>
      <c r="E37" s="14"/>
      <c r="F37" s="14"/>
      <c r="G37" s="15"/>
      <c r="H37" s="15"/>
      <c r="I37" s="16" t="str">
        <f t="shared" si="1"/>
        <v/>
      </c>
      <c r="J37" s="17"/>
      <c r="K37" s="18" t="str">
        <f t="shared" si="2"/>
        <v/>
      </c>
      <c r="L37" s="15"/>
      <c r="M37" s="19" t="str">
        <f t="shared" si="3"/>
        <v/>
      </c>
      <c r="N37" s="14"/>
      <c r="O37" s="13"/>
      <c r="P37" s="20"/>
    </row>
    <row r="38" spans="1:16" ht="16.5" customHeight="1" x14ac:dyDescent="0.25">
      <c r="A38" s="12" t="str">
        <f t="shared" si="0"/>
        <v/>
      </c>
      <c r="B38" s="13"/>
      <c r="C38" s="13"/>
      <c r="D38" s="13"/>
      <c r="E38" s="14"/>
      <c r="F38" s="14"/>
      <c r="G38" s="15"/>
      <c r="H38" s="15"/>
      <c r="I38" s="16" t="str">
        <f t="shared" si="1"/>
        <v/>
      </c>
      <c r="J38" s="17"/>
      <c r="K38" s="18" t="str">
        <f t="shared" si="2"/>
        <v/>
      </c>
      <c r="L38" s="15"/>
      <c r="M38" s="19" t="str">
        <f t="shared" si="3"/>
        <v/>
      </c>
      <c r="N38" s="14"/>
      <c r="O38" s="13"/>
      <c r="P38" s="20"/>
    </row>
    <row r="39" spans="1:16" ht="16.5" customHeight="1" x14ac:dyDescent="0.25">
      <c r="A39" s="12" t="str">
        <f t="shared" si="0"/>
        <v/>
      </c>
      <c r="B39" s="13"/>
      <c r="C39" s="13"/>
      <c r="D39" s="13"/>
      <c r="E39" s="14"/>
      <c r="F39" s="14"/>
      <c r="G39" s="15"/>
      <c r="H39" s="15"/>
      <c r="I39" s="16" t="str">
        <f t="shared" si="1"/>
        <v/>
      </c>
      <c r="J39" s="17"/>
      <c r="K39" s="18" t="str">
        <f t="shared" si="2"/>
        <v/>
      </c>
      <c r="L39" s="15"/>
      <c r="M39" s="19" t="str">
        <f t="shared" si="3"/>
        <v/>
      </c>
      <c r="N39" s="14"/>
      <c r="O39" s="13"/>
      <c r="P39" s="20"/>
    </row>
    <row r="40" spans="1:16" ht="16.5" customHeight="1" x14ac:dyDescent="0.25">
      <c r="A40" s="21" t="str">
        <f t="shared" si="0"/>
        <v/>
      </c>
      <c r="B40" s="22"/>
      <c r="C40" s="22"/>
      <c r="D40" s="22"/>
      <c r="E40" s="23"/>
      <c r="F40" s="23"/>
      <c r="G40" s="24"/>
      <c r="H40" s="24"/>
      <c r="I40" s="25" t="str">
        <f t="shared" si="1"/>
        <v/>
      </c>
      <c r="J40" s="26"/>
      <c r="K40" s="27" t="str">
        <f t="shared" si="2"/>
        <v/>
      </c>
      <c r="L40" s="24"/>
      <c r="M40" s="28" t="str">
        <f t="shared" si="3"/>
        <v/>
      </c>
      <c r="N40" s="23"/>
      <c r="O40" s="22"/>
      <c r="P40" s="29"/>
    </row>
    <row r="42" spans="1:16" ht="21.75" customHeight="1" x14ac:dyDescent="0.25">
      <c r="A42" s="3" t="s">
        <v>97</v>
      </c>
      <c r="B42" s="3"/>
      <c r="C42" s="3"/>
      <c r="D42" s="3"/>
      <c r="E42" s="3"/>
      <c r="F42" s="3"/>
      <c r="G42" s="3"/>
      <c r="H42" s="3"/>
      <c r="I42" s="3"/>
      <c r="J42" s="3"/>
      <c r="K42" s="30">
        <f>SUM($K$12:$K$40)</f>
        <v>10180.949999999999</v>
      </c>
      <c r="L42" s="2"/>
      <c r="M42" s="2"/>
      <c r="N42" s="2"/>
      <c r="O42" s="2"/>
      <c r="P42" s="2"/>
    </row>
    <row r="44" spans="1:16" ht="19.5" customHeight="1" x14ac:dyDescent="0.25">
      <c r="A44" s="1" t="s">
        <v>98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15.75" customHeight="1" x14ac:dyDescent="0.25">
      <c r="A45" s="33" t="s">
        <v>99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</row>
    <row r="46" spans="1:16" ht="15.75" customHeight="1" x14ac:dyDescent="0.25">
      <c r="A46" s="34" t="s">
        <v>100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</row>
    <row r="47" spans="1:16" ht="15.75" customHeight="1" x14ac:dyDescent="0.25">
      <c r="A47" s="33" t="s">
        <v>101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</row>
    <row r="48" spans="1:16" ht="15.75" customHeight="1" x14ac:dyDescent="0.25">
      <c r="A48" s="34" t="s">
        <v>102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</row>
    <row r="49" spans="1:16" ht="15.75" customHeight="1" x14ac:dyDescent="0.25">
      <c r="A49" s="33" t="s">
        <v>103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</row>
    <row r="50" spans="1:16" ht="15.75" customHeight="1" x14ac:dyDescent="0.25">
      <c r="A50" s="34" t="s">
        <v>104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</row>
    <row r="51" spans="1:16" ht="15.75" customHeight="1" x14ac:dyDescent="0.25">
      <c r="A51" s="35" t="s">
        <v>105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</row>
  </sheetData>
  <autoFilter ref="A11:P40" xr:uid="{00000000-0009-0000-0000-000000000000}"/>
  <mergeCells count="37">
    <mergeCell ref="A49:P49"/>
    <mergeCell ref="A50:P50"/>
    <mergeCell ref="A51:P51"/>
    <mergeCell ref="A44:P44"/>
    <mergeCell ref="A45:P45"/>
    <mergeCell ref="A46:P46"/>
    <mergeCell ref="A47:P47"/>
    <mergeCell ref="A48:P48"/>
    <mergeCell ref="A9:D9"/>
    <mergeCell ref="E9:H9"/>
    <mergeCell ref="I9:L9"/>
    <mergeCell ref="M9:P9"/>
    <mergeCell ref="A42:J42"/>
    <mergeCell ref="L42:P42"/>
    <mergeCell ref="A6:B6"/>
    <mergeCell ref="C6:H6"/>
    <mergeCell ref="I6:J6"/>
    <mergeCell ref="K6:P6"/>
    <mergeCell ref="A8:D8"/>
    <mergeCell ref="E8:H8"/>
    <mergeCell ref="I8:L8"/>
    <mergeCell ref="M8:P8"/>
    <mergeCell ref="A4:B4"/>
    <mergeCell ref="C4:H4"/>
    <mergeCell ref="I4:J4"/>
    <mergeCell ref="K4:P4"/>
    <mergeCell ref="A5:B5"/>
    <mergeCell ref="C5:H5"/>
    <mergeCell ref="I5:J5"/>
    <mergeCell ref="K5:P5"/>
    <mergeCell ref="A1:H1"/>
    <mergeCell ref="I1:P1"/>
    <mergeCell ref="A2:P2"/>
    <mergeCell ref="A3:B3"/>
    <mergeCell ref="C3:H3"/>
    <mergeCell ref="I3:J3"/>
    <mergeCell ref="K3:P3"/>
  </mergeCells>
  <conditionalFormatting sqref="H12:H40">
    <cfRule type="expression" dxfId="5" priority="7">
      <formula>AND($C12&lt;&gt;"",ISNUMBER($H12),ISNUMBER($L12),$H12&lt;$L12)</formula>
    </cfRule>
  </conditionalFormatting>
  <conditionalFormatting sqref="I12:I40">
    <cfRule type="cellIs" dxfId="4" priority="5" operator="lessThan">
      <formula>0</formula>
    </cfRule>
    <cfRule type="cellIs" dxfId="3" priority="6" operator="greaterThan">
      <formula>0</formula>
    </cfRule>
  </conditionalFormatting>
  <conditionalFormatting sqref="K12:K40">
    <cfRule type="dataBar" priority="8">
      <dataBar>
        <cfvo type="num" val="0"/>
        <cfvo type="max"/>
        <color rgb="FF16697A"/>
      </dataBar>
      <extLst>
        <ext xmlns:x14="http://schemas.microsoft.com/office/spreadsheetml/2009/9/main" uri="{B025F937-C7B1-47D3-B67F-A62EFF666E3E}">
          <x14:id>{C0323552-CC49-49FA-AC9E-21638964007E}</x14:id>
        </ext>
      </extLst>
    </cfRule>
  </conditionalFormatting>
  <conditionalFormatting sqref="M12:M40">
    <cfRule type="cellIs" dxfId="2" priority="2" operator="equal">
      <formula>"Nicht vorrätig"</formula>
    </cfRule>
    <cfRule type="cellIs" dxfId="1" priority="3" operator="equal">
      <formula>"Nachbestellen"</formula>
    </cfRule>
    <cfRule type="cellIs" dxfId="0" priority="4" operator="equal">
      <formula>"OK"</formula>
    </cfRule>
  </conditionalFormatting>
  <pageMargins left="0.3" right="0.3" top="0.5" bottom="0.5" header="0.511811023622047" footer="0.3"/>
  <pageSetup paperSize="9" fitToHeight="0" orientation="landscape" horizontalDpi="300" verticalDpi="300"/>
  <headerFooter>
    <oddFooter>&amp;L&amp;8 Nordbach Handels GmbH · INV-2026-001&amp;C&amp;8 Stichtag 31.12.2026&amp;R&amp;8 Seite &amp;P von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0323552-CC49-49FA-AC9E-21638964007E}">
            <x14:dataBar axisPosition="none">
              <x14:cfvo type="num">
                <xm:f>0</xm:f>
              </x14:cfvo>
              <x14:cfvo type="max"/>
              <x14:negativeFillColor rgb="FF16697A"/>
            </x14:dataBar>
          </x14:cfRule>
          <xm:sqref>K12:K40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 errorTitle="Ungültige Eingabe" error="Bitte einen Wert aus der Liste „Warengruppe&quot; auswählen." xr:uid="{00000000-0002-0000-0000-000000000000}">
          <x14:formula1>
            <xm:f>Listen!$A$2:$A$8</xm:f>
          </x14:formula1>
          <x14:formula2>
            <xm:f>0</xm:f>
          </x14:formula2>
          <xm:sqref>D12:D40</xm:sqref>
        </x14:dataValidation>
        <x14:dataValidation type="list" allowBlank="1" showErrorMessage="1" errorTitle="Ungültige Eingabe" error="Bitte einen Wert aus der Liste „Lagerort&quot; auswählen." xr:uid="{00000000-0002-0000-0000-000001000000}">
          <x14:formula1>
            <xm:f>Listen!$B$2:$B$10</xm:f>
          </x14:formula1>
          <x14:formula2>
            <xm:f>0</xm:f>
          </x14:formula2>
          <xm:sqref>E12:E40</xm:sqref>
        </x14:dataValidation>
        <x14:dataValidation type="list" allowBlank="1" showErrorMessage="1" errorTitle="Ungültige Eingabe" error="Bitte einen Wert aus der Liste „Einheit&quot; auswählen." xr:uid="{00000000-0002-0000-0000-000002000000}">
          <x14:formula1>
            <xm:f>Listen!$C$2:$C$9</xm:f>
          </x14:formula1>
          <x14:formula2>
            <xm:f>0</xm:f>
          </x14:formula2>
          <xm:sqref>F12:F40</xm:sqref>
        </x14:dataValidation>
        <x14:dataValidation type="list" allowBlank="1" showErrorMessage="1" errorTitle="Ungültige Eingabe" error="Bitte einen Wert aus der Liste „Zustand&quot; auswählen." xr:uid="{00000000-0002-0000-0000-000003000000}">
          <x14:formula1>
            <xm:f>Listen!$D$2:$D$6</xm:f>
          </x14:formula1>
          <x14:formula2>
            <xm:f>0</xm:f>
          </x14:formula2>
          <xm:sqref>N12:N40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zoomScaleNormal="100" workbookViewId="0"/>
  </sheetViews>
  <sheetFormatPr baseColWidth="10" defaultColWidth="8.7109375" defaultRowHeight="15" x14ac:dyDescent="0.25"/>
  <cols>
    <col min="1" max="4" width="16" customWidth="1"/>
  </cols>
  <sheetData>
    <row r="1" spans="1:4" x14ac:dyDescent="0.25">
      <c r="A1" s="31" t="s">
        <v>23</v>
      </c>
      <c r="B1" s="31" t="s">
        <v>24</v>
      </c>
      <c r="C1" s="31" t="s">
        <v>25</v>
      </c>
      <c r="D1" s="31" t="s">
        <v>33</v>
      </c>
    </row>
    <row r="2" spans="1:4" x14ac:dyDescent="0.25">
      <c r="A2" s="32" t="s">
        <v>38</v>
      </c>
      <c r="B2" s="32" t="s">
        <v>39</v>
      </c>
      <c r="C2" s="32" t="s">
        <v>48</v>
      </c>
      <c r="D2" s="32" t="s">
        <v>41</v>
      </c>
    </row>
    <row r="3" spans="1:4" x14ac:dyDescent="0.25">
      <c r="A3" s="32" t="s">
        <v>46</v>
      </c>
      <c r="B3" s="32" t="s">
        <v>47</v>
      </c>
      <c r="C3" s="32" t="s">
        <v>51</v>
      </c>
      <c r="D3" s="32" t="s">
        <v>52</v>
      </c>
    </row>
    <row r="4" spans="1:4" x14ac:dyDescent="0.25">
      <c r="A4" s="32" t="s">
        <v>63</v>
      </c>
      <c r="B4" s="32" t="s">
        <v>56</v>
      </c>
      <c r="C4" s="32" t="s">
        <v>40</v>
      </c>
      <c r="D4" s="32" t="s">
        <v>87</v>
      </c>
    </row>
    <row r="5" spans="1:4" x14ac:dyDescent="0.25">
      <c r="A5" s="32" t="s">
        <v>71</v>
      </c>
      <c r="B5" s="32" t="s">
        <v>106</v>
      </c>
      <c r="C5" s="32" t="s">
        <v>107</v>
      </c>
      <c r="D5" s="32" t="s">
        <v>108</v>
      </c>
    </row>
    <row r="6" spans="1:4" x14ac:dyDescent="0.25">
      <c r="A6" s="32" t="s">
        <v>90</v>
      </c>
      <c r="B6" s="32" t="s">
        <v>91</v>
      </c>
      <c r="C6" s="32" t="s">
        <v>73</v>
      </c>
      <c r="D6" s="32" t="s">
        <v>109</v>
      </c>
    </row>
    <row r="7" spans="1:4" x14ac:dyDescent="0.25">
      <c r="A7" s="32" t="s">
        <v>86</v>
      </c>
      <c r="B7" s="32" t="s">
        <v>64</v>
      </c>
      <c r="C7" s="32" t="s">
        <v>110</v>
      </c>
    </row>
    <row r="8" spans="1:4" x14ac:dyDescent="0.25">
      <c r="A8" s="32" t="s">
        <v>111</v>
      </c>
      <c r="B8" s="32" t="s">
        <v>72</v>
      </c>
      <c r="C8" s="32" t="s">
        <v>112</v>
      </c>
    </row>
    <row r="9" spans="1:4" x14ac:dyDescent="0.25">
      <c r="B9" s="32" t="s">
        <v>113</v>
      </c>
      <c r="C9" s="32" t="s">
        <v>68</v>
      </c>
    </row>
    <row r="10" spans="1:4" x14ac:dyDescent="0.25">
      <c r="B10" s="32" t="s">
        <v>80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Inventurliste</vt:lpstr>
      <vt:lpstr>Listen</vt:lpstr>
      <vt:lpstr>Inventurliste!Druckbereich</vt:lpstr>
      <vt:lpstr>Inventurliste!Drucktitel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2026-08-27T08:26:20Z</dcterms:created>
  <dcterms:modified xsi:type="dcterms:W3CDTF">2026-09-02T08:57:05Z</dcterms:modified>
  <dc:language>en-US</dc:language>
</cp:coreProperties>
</file>