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D2A86C0C-771D-424D-BC2B-3B499B148B2B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Deckblatt" sheetId="1" r:id="rId1"/>
    <sheet name="Sichtprüfung" sheetId="2" r:id="rId2"/>
    <sheet name="Messwerte" sheetId="3" r:id="rId3"/>
    <sheet name="RCD-Prüfung" sheetId="4" r:id="rId4"/>
    <sheet name="Freigabe" sheetId="5" r:id="rId5"/>
    <sheet name="Legende" sheetId="6" r:id="rId6"/>
  </sheets>
  <definedNames>
    <definedName name="_xlnm._FilterDatabase" localSheetId="2" hidden="1">Messwerte!$A$5:$I$23</definedName>
    <definedName name="_xlnm._FilterDatabase" localSheetId="3" hidden="1">'RCD-Prüfung'!$A$5:$I$17</definedName>
    <definedName name="_xlnm._FilterDatabase" localSheetId="1" hidden="1">Sichtprüfung!$A$5:$E$25</definedName>
    <definedName name="_xlnm.Print_Area" localSheetId="5">Legende!$A$1:$B$27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9" i="4" l="1"/>
  <c r="H17" i="4"/>
  <c r="H16" i="4"/>
  <c r="H15" i="4"/>
  <c r="H14" i="4"/>
  <c r="F31" i="1" s="1"/>
  <c r="H13" i="4"/>
  <c r="H12" i="4"/>
  <c r="H11" i="4"/>
  <c r="H10" i="4"/>
  <c r="H9" i="4"/>
  <c r="H8" i="4"/>
  <c r="H7" i="4"/>
  <c r="H6" i="4"/>
  <c r="H25" i="3"/>
  <c r="H23" i="3"/>
  <c r="H22" i="3"/>
  <c r="H21" i="3"/>
  <c r="H20" i="3"/>
  <c r="H19" i="3"/>
  <c r="H18" i="3"/>
  <c r="H17" i="3"/>
  <c r="H16" i="3"/>
  <c r="H15" i="3"/>
  <c r="H14" i="3"/>
  <c r="H13" i="3"/>
  <c r="F29" i="1" s="1"/>
  <c r="H12" i="3"/>
  <c r="H11" i="3"/>
  <c r="H10" i="3"/>
  <c r="H9" i="3"/>
  <c r="H8" i="3"/>
  <c r="H7" i="3"/>
  <c r="H6" i="3"/>
  <c r="D27" i="2"/>
  <c r="C27" i="2"/>
  <c r="F34" i="1"/>
  <c r="F28" i="1"/>
  <c r="F27" i="1"/>
  <c r="F32" i="1" l="1"/>
  <c r="F30" i="1"/>
  <c r="F33" i="1" s="1"/>
  <c r="F37" i="1" s="1"/>
  <c r="D6" i="5" s="1"/>
</calcChain>
</file>

<file path=xl/sharedStrings.xml><?xml version="1.0" encoding="utf-8"?>
<sst xmlns="http://schemas.openxmlformats.org/spreadsheetml/2006/main" count="379" uniqueCount="276">
  <si>
    <t>VOLTIKA  Elektroprüftechnik GmbH</t>
  </si>
  <si>
    <t>Elektrotechnische Anlagenprüfung  ·  Sicherheits- und Messdokumentation</t>
  </si>
  <si>
    <t>PRÜFPROTOKOLL – ERSTPRÜFUNG NIEDERSPANNUNGSANLAGE</t>
  </si>
  <si>
    <t>gemäß DIN VDE 0100-600  ·  Besichtigen · Erproben · Messen · Bewerten</t>
  </si>
  <si>
    <t xml:space="preserve">   1   STAMMDATEN – OBJEKT, AUFTRAG &amp; PRÜFER</t>
  </si>
  <si>
    <t>Objekt / Bauvorhaben</t>
  </si>
  <si>
    <t>Büro- und Verwaltungsgebäude »Nordpark«, Haus B</t>
  </si>
  <si>
    <t>Prüfer (Name)</t>
  </si>
  <si>
    <t>Dipl.-Ing. Markus Hoffmann</t>
  </si>
  <si>
    <t>Anlagenbezeichnung</t>
  </si>
  <si>
    <t>Unterverteilung UV-2.03 (2. OG)</t>
  </si>
  <si>
    <t>Qualifikation / Funktion</t>
  </si>
  <si>
    <t>Verantwortliche Elektrofachkraft (VEFK)</t>
  </si>
  <si>
    <t>Verteiler / Abgänge</t>
  </si>
  <si>
    <t>UV-2.03 / Abgänge F1–F12</t>
  </si>
  <si>
    <t>Prüfende Firma</t>
  </si>
  <si>
    <t>VOLTIKA Elektroprüftechnik GmbH</t>
  </si>
  <si>
    <t>Auftraggeber</t>
  </si>
  <si>
    <t>Rheinbogen Projektbau GmbH</t>
  </si>
  <si>
    <t>Ort der Prüfung</t>
  </si>
  <si>
    <t>Kassel</t>
  </si>
  <si>
    <t>Auftrags-Nr.</t>
  </si>
  <si>
    <t>2026-0487</t>
  </si>
  <si>
    <t>Protokoll-Nr.</t>
  </si>
  <si>
    <t>PP-2026-0487-UV203</t>
  </si>
  <si>
    <t>Prüfdatum</t>
  </si>
  <si>
    <t>Version</t>
  </si>
  <si>
    <t>1.0</t>
  </si>
  <si>
    <t>Netzform</t>
  </si>
  <si>
    <t>TN-S</t>
  </si>
  <si>
    <t>Aufsichtführende Person</t>
  </si>
  <si>
    <t>Ing. Sabine Vogt</t>
  </si>
  <si>
    <t>Nennspannung</t>
  </si>
  <si>
    <t>400 / 230 V</t>
  </si>
  <si>
    <t>Datum Protokollerstellung</t>
  </si>
  <si>
    <t>Art der Prüfung / Anlass</t>
  </si>
  <si>
    <t>Neuinstallation – Erstprüfung vor Inbetriebnahme</t>
  </si>
  <si>
    <t xml:space="preserve">   2   PRÜFMITTEL / MESSGERÄT</t>
  </si>
  <si>
    <t>Gerätebezeichnung / Typ</t>
  </si>
  <si>
    <t>Installationstester MetraLine MFT-X2</t>
  </si>
  <si>
    <t>Hersteller</t>
  </si>
  <si>
    <t>MetraLine (Beispiel)</t>
  </si>
  <si>
    <t>Serien- / Inventar-Nr.</t>
  </si>
  <si>
    <t>IT-2024-1187</t>
  </si>
  <si>
    <t>Letzte Kalibrierung</t>
  </si>
  <si>
    <t>Kalibrierung gültig bis</t>
  </si>
  <si>
    <t>Kalibrierstatus</t>
  </si>
  <si>
    <t>Gültig</t>
  </si>
  <si>
    <t xml:space="preserve">   3   PRÜFSTATUS – GESAMTÜBERSICHT (automatisch)</t>
  </si>
  <si>
    <t>Sichtprüfung – Bestanden</t>
  </si>
  <si>
    <t>Sichtprüfung – Mängel</t>
  </si>
  <si>
    <t>Messwerte – Bestanden</t>
  </si>
  <si>
    <t>Messwerte – Mängel</t>
  </si>
  <si>
    <t>RCD / Schutzorgane – Bestanden</t>
  </si>
  <si>
    <t>RCD / Schutzorgane – Mängel</t>
  </si>
  <si>
    <t>Summe Mängel gesamt</t>
  </si>
  <si>
    <t>Sichtprüfung – noch offen (nicht geprüft)</t>
  </si>
  <si>
    <t xml:space="preserve">   4   EMPFEHLUNG FREIGABESTATUS (automatisch)</t>
  </si>
  <si>
    <t>Empfohlener Status (aus Prüfergebnissen)</t>
  </si>
  <si>
    <t>Die endgültige Freigabeentscheidung erfolgt durch die prüfende Fachkraft auf dem Blatt »Freigabe«.</t>
  </si>
  <si>
    <t>HINWEIS: Diese Vorlage unterstützt die strukturierte Dokumentation der Erstprüfung nach DIN VDE 0100-600. Normkonform wird nicht die Datei, sondern die fachgerecht durchgeführte und vollständig dokumentierte Prüfung. Die freigegebene Fassung sollte zusätzlich als PDF archiviert werden. Gelb hinterlegte Felder sind Eingabefelder.</t>
  </si>
  <si>
    <t>SICHTPRÜFUNG – Aufbau, Kennzeichnung &amp; Schutzmaßnahmen</t>
  </si>
  <si>
    <t>DIN VDE 0100-600  ·  Prüfung durch Besichtigen vor Erproben und Messen</t>
  </si>
  <si>
    <t>Nr.</t>
  </si>
  <si>
    <t>Prüfpunkt</t>
  </si>
  <si>
    <t>Status</t>
  </si>
  <si>
    <t>Feststellung / Bemerkung</t>
  </si>
  <si>
    <t>Mangel-Nr.</t>
  </si>
  <si>
    <t>SP-01</t>
  </si>
  <si>
    <t>Leiterauswahl und Querschnitte normgerecht (Schutz gegen direktes Berühren)</t>
  </si>
  <si>
    <t>Bestanden</t>
  </si>
  <si>
    <t>SP-02</t>
  </si>
  <si>
    <t>Schutzmaßnahmen vollständig und korrekt ausgewählt</t>
  </si>
  <si>
    <t>SP-03</t>
  </si>
  <si>
    <t>Kennzeichnung von Kabeln, Leitungen und Stromkreisen vorhanden</t>
  </si>
  <si>
    <t>SP-04</t>
  </si>
  <si>
    <t>Kennzeichnung der Schutzorgane (LS-Schalter, Sicherungen)</t>
  </si>
  <si>
    <t>SP-05</t>
  </si>
  <si>
    <t>Schutzleiteranschlüsse fachgerecht ausgeführt (Querschnitt, Klemmung)</t>
  </si>
  <si>
    <t>SP-06</t>
  </si>
  <si>
    <t>Schutzpotentialausgleich vorhanden und angeschlossen</t>
  </si>
  <si>
    <t>SP-07</t>
  </si>
  <si>
    <t>Mechanischer Zustand der Betriebsmittel einwandfrei</t>
  </si>
  <si>
    <t>SP-08</t>
  </si>
  <si>
    <t>Kabeleinführungen und Gehäuse ordnungsgemäß (IP-Schutz)</t>
  </si>
  <si>
    <t>SP-09</t>
  </si>
  <si>
    <t>Luft- und Kriechstrecken / Abstände eingehalten</t>
  </si>
  <si>
    <t>SP-10</t>
  </si>
  <si>
    <t>Schaltpläne und Anlagendokumentation vorhanden und aktuell</t>
  </si>
  <si>
    <t>Mangel</t>
  </si>
  <si>
    <t>Revisionsplan UV-2.03 fehlt, nur Vorabzug vorhanden</t>
  </si>
  <si>
    <t>M-01</t>
  </si>
  <si>
    <t>SP-11</t>
  </si>
  <si>
    <t>Warn- und Gefahrenhinweise angebracht</t>
  </si>
  <si>
    <t>SP-12</t>
  </si>
  <si>
    <t>Erdungsverbindungen fachgerecht ausgeführt</t>
  </si>
  <si>
    <t>SP-13</t>
  </si>
  <si>
    <t>Überlast- und Kurzschlussschutz für Betriebsmittel vorhanden</t>
  </si>
  <si>
    <t>SP-14</t>
  </si>
  <si>
    <t>Fehlerstromschutzschalter (RCD) vorhanden, soweit erforderlich</t>
  </si>
  <si>
    <t>SP-15</t>
  </si>
  <si>
    <t>Überspannungsschutz installiert, soweit gefordert</t>
  </si>
  <si>
    <t>n.a.</t>
  </si>
  <si>
    <t>Für diesen Anlagenteil nicht gefordert</t>
  </si>
  <si>
    <t>SP-16</t>
  </si>
  <si>
    <t>Freie Leitungsenden abgesichert bzw. abgeklemmt</t>
  </si>
  <si>
    <t>SP-17</t>
  </si>
  <si>
    <t>Stromkreiszuordnung eindeutig und vollständig</t>
  </si>
  <si>
    <t>SP-18</t>
  </si>
  <si>
    <t>Verteiler / Schaltschrank: Beschriftung und Layout korrekt</t>
  </si>
  <si>
    <t>SP-19</t>
  </si>
  <si>
    <t>Zugänglichkeit für Bedienung und Wartung gewährleistet</t>
  </si>
  <si>
    <t>SP-20</t>
  </si>
  <si>
    <t>Betriebsmittel für Umgebungsbedingungen geeignet (Temperatur, Feuchte)</t>
  </si>
  <si>
    <t>Zusammenfassung Sichtprüfung</t>
  </si>
  <si>
    <t>ERPROBUNG &amp; MESSWERTE – Stromkreisbezogene Prüfung</t>
  </si>
  <si>
    <t>DIN VDE 0100-600  ·  Bewertung erfolgt automatisch aus Kriterium, Grenz- und Istwert</t>
  </si>
  <si>
    <t>Stromkreis / Betriebsmittel</t>
  </si>
  <si>
    <t>Messgröße / Prüfpunkt</t>
  </si>
  <si>
    <t>Kriterium</t>
  </si>
  <si>
    <t>Grenzwert</t>
  </si>
  <si>
    <t>Istwert</t>
  </si>
  <si>
    <t>Einheit</t>
  </si>
  <si>
    <t>Bewertung</t>
  </si>
  <si>
    <t>Bemerkung</t>
  </si>
  <si>
    <t>Schutzleiter allgemein</t>
  </si>
  <si>
    <t>Durchgängigkeit Schutzleiter (PE)</t>
  </si>
  <si>
    <t>Höchstwert</t>
  </si>
  <si>
    <t>Ω</t>
  </si>
  <si>
    <t>M-02</t>
  </si>
  <si>
    <t>Hauptpotentialausgleich</t>
  </si>
  <si>
    <t>Durchgängigkeit Schutzpotentialausgleich</t>
  </si>
  <si>
    <t>M-03</t>
  </si>
  <si>
    <t>SK 1 – Beleuchtung Flur</t>
  </si>
  <si>
    <t>Isolationswiderstand L gegen PE</t>
  </si>
  <si>
    <t>Mindestwert</t>
  </si>
  <si>
    <t>MΩ</t>
  </si>
  <si>
    <t>M-04</t>
  </si>
  <si>
    <t>SK 2 – Steckdosen Büro 201</t>
  </si>
  <si>
    <t>M-05</t>
  </si>
  <si>
    <t>SK 3 – Steckdosen Büro 202</t>
  </si>
  <si>
    <t>Feuchtigkeit im Leerrohr vermutet – Nachmessung</t>
  </si>
  <si>
    <t>M-06</t>
  </si>
  <si>
    <t>SK 4 – Server-Raum</t>
  </si>
  <si>
    <t>M-07</t>
  </si>
  <si>
    <t>SK 5 – Klimagerät</t>
  </si>
  <si>
    <t>M-08</t>
  </si>
  <si>
    <t>Schleifenimpedanz Zs</t>
  </si>
  <si>
    <t>B16</t>
  </si>
  <si>
    <t>M-09</t>
  </si>
  <si>
    <t>M-10</t>
  </si>
  <si>
    <t>C16</t>
  </si>
  <si>
    <t>M-11</t>
  </si>
  <si>
    <t>Polaritätsprüfung (L/N richtig)</t>
  </si>
  <si>
    <t>OK</t>
  </si>
  <si>
    <t>M-12</t>
  </si>
  <si>
    <t>M-13</t>
  </si>
  <si>
    <t>Drehstromabgang M1</t>
  </si>
  <si>
    <t>Drehfeldrichtung (rechtsdrehend)</t>
  </si>
  <si>
    <t>M-14</t>
  </si>
  <si>
    <t>Verteiler UV-2.03</t>
  </si>
  <si>
    <t>Funktionsprüfung Schalt- und Steuerorgane</t>
  </si>
  <si>
    <t>M-15</t>
  </si>
  <si>
    <t>M-16</t>
  </si>
  <si>
    <t>M-17</t>
  </si>
  <si>
    <t>M-18</t>
  </si>
  <si>
    <t>Zusammenfassung Messwerte</t>
  </si>
  <si>
    <t>Bestanden / Mangel</t>
  </si>
  <si>
    <t>Hinweis: Grenz- und Istwert je Zeile in derselben Einheit erfassen (z. B. Ω, MΩ, ms). Bei »OK«-Prüfungen 1 = erfüllt eintragen.</t>
  </si>
  <si>
    <t>RCD &amp; SCHUTZORGANE – Fehlerstromschutzschalter</t>
  </si>
  <si>
    <t>DIN VDE 0100-600  ·  Bewertung automatisch: gemessene Auslösezeit ≤ zulässige Auslösezeit</t>
  </si>
  <si>
    <t>Bezeichnung / Einbauort</t>
  </si>
  <si>
    <t>Typ</t>
  </si>
  <si>
    <t>IΔn [mA]</t>
  </si>
  <si>
    <t>Prüfstrom [mA]</t>
  </si>
  <si>
    <t>max. Auslöse-
zeit [ms]</t>
  </si>
  <si>
    <t>gemessen [ms]</t>
  </si>
  <si>
    <t>R-01</t>
  </si>
  <si>
    <t>RCD F1 – Steckdosen Büro 201</t>
  </si>
  <si>
    <t>A</t>
  </si>
  <si>
    <t>R-02</t>
  </si>
  <si>
    <t>RCD F2 – Steckdosen Büro 202</t>
  </si>
  <si>
    <t>R-03</t>
  </si>
  <si>
    <t>RCD F3 – Server-Raum</t>
  </si>
  <si>
    <t>F</t>
  </si>
  <si>
    <t>R-04</t>
  </si>
  <si>
    <t>RCD F4 – Klimagerät</t>
  </si>
  <si>
    <t>R-05</t>
  </si>
  <si>
    <t>RCD F5 – Außensteckdosen</t>
  </si>
  <si>
    <t>R-06</t>
  </si>
  <si>
    <t>RCD F6 – Allstromsensitiv Ladepunkt</t>
  </si>
  <si>
    <t>B</t>
  </si>
  <si>
    <t>R-07</t>
  </si>
  <si>
    <t>R-08</t>
  </si>
  <si>
    <t>R-09</t>
  </si>
  <si>
    <t>R-10</t>
  </si>
  <si>
    <t>R-11</t>
  </si>
  <si>
    <t>R-12</t>
  </si>
  <si>
    <t>Zusammenfassung RCD-Prüfung</t>
  </si>
  <si>
    <t>Typen:  AC = nur Wechselfehlerströme  ·  A = Wechsel-/pulsierende Gleichfehlerströme  ·  F = mischfrequente Fehlerströme (Frequenzumrichter)  ·  B / B+ = allstromsensitiv (z. B. Ladeeinrichtungen).  Für RCD 30 mA (Personenschutz) gilt: gemessene Auslösezeit bei IΔn ≤ 300 ms.</t>
  </si>
  <si>
    <t>FREIGABE, MÄNGELLISTE &amp; UNTERSCHRIFTEN</t>
  </si>
  <si>
    <t>DIN VDE 0100-600  ·  Abschluss und Dokumentation der Erstprüfung</t>
  </si>
  <si>
    <t xml:space="preserve">   GESAMTERGEBNIS DER ERSTPRÜFUNG</t>
  </si>
  <si>
    <t>Empfohlener Status (aus Prüfblättern)</t>
  </si>
  <si>
    <t>Endgültige Freigabe (Entscheidung Prüfer)</t>
  </si>
  <si>
    <t>FREIGABE MIT AUFLAGEN</t>
  </si>
  <si>
    <t xml:space="preserve">   MÄNGELLISTE – festgestellte Abweichungen</t>
  </si>
  <si>
    <t>Beschreibung des Mangels</t>
  </si>
  <si>
    <t>Maßnahme / Empfehlung</t>
  </si>
  <si>
    <t>Frist</t>
  </si>
  <si>
    <t>Erledigt am</t>
  </si>
  <si>
    <t>Revisionsunterlagen UV-2.03 unvollständig (nur Vorabzug)</t>
  </si>
  <si>
    <t>Aktualisierte Revisionspläne nachreichen</t>
  </si>
  <si>
    <t>31.03.2026</t>
  </si>
  <si>
    <t>SK 3 Büro 202: Isolationswiderstand unter Grenzwert (0,6 MΩ)</t>
  </si>
  <si>
    <t>Leitung trocknen/prüfen, Nachmessung und Freigabe</t>
  </si>
  <si>
    <t>20.03.2026</t>
  </si>
  <si>
    <t xml:space="preserve">   UNTERSCHRIFTEN &amp; VERSIONSSTAND</t>
  </si>
  <si>
    <t>Datum der Prüfung</t>
  </si>
  <si>
    <t>Unterschrift Prüfer</t>
  </si>
  <si>
    <t>Ort</t>
  </si>
  <si>
    <t>Auftraggeber / Empfänger</t>
  </si>
  <si>
    <t>Datum Freigabe</t>
  </si>
  <si>
    <t>Unterschrift Auftraggeber</t>
  </si>
  <si>
    <t>Versionsstand</t>
  </si>
  <si>
    <t>Nächste Wiederholungsprüfung</t>
  </si>
  <si>
    <t>Ablageort / Dateiname</t>
  </si>
  <si>
    <t>PP-2026-0487-UV203.pdf</t>
  </si>
  <si>
    <t>HINWEIS ZUR NORMKONFORMITÄT: Diese Excel-Vorlage unterstützt die strukturierte Dokumentation der Erstprüfung nach DIN VDE 0100-600. Normkonform wird die sachgerecht durchgeführte und vollständig dokumentierte Prüfung – nicht die Datei selbst. Empfehlung: freigegebene Fassung zusätzlich als PDF archivieren (Excel = Arbeitsdatei, PDF = Freigabedokument).</t>
  </si>
  <si>
    <t>Auswahllisten (Systemdaten – bitte nicht löschen)</t>
  </si>
  <si>
    <t>LEGENDE &amp; BEDIENHINWEISE</t>
  </si>
  <si>
    <t xml:space="preserve">   TABELLENBLÄTTER</t>
  </si>
  <si>
    <t>Nicht geprüft</t>
  </si>
  <si>
    <t>Deckblatt</t>
  </si>
  <si>
    <t>Stammdaten, Prüfmittel, automatische Gesamtübersicht &amp; Statusempfehlung</t>
  </si>
  <si>
    <t>Sichtprüfung</t>
  </si>
  <si>
    <t>20 typische Prüfpunkte der Besichtigung mit Status-Auswahl</t>
  </si>
  <si>
    <t>Messwerte</t>
  </si>
  <si>
    <t>Messzeilen für Schutzleiter, Isolation, Schleife, Polarität – Bewertung automatisch</t>
  </si>
  <si>
    <t>RCD-Prüfung</t>
  </si>
  <si>
    <t>Fehlerstromschutzschalter mit Typ, IΔn und Auslösezeit – Bewertung automatisch</t>
  </si>
  <si>
    <t>Freigabe</t>
  </si>
  <si>
    <t>Gesamtergebnis, Mängelliste, Unterschriften, Versionsstand</t>
  </si>
  <si>
    <t xml:space="preserve">   FARBKODIERUNG</t>
  </si>
  <si>
    <t>Gelbe Felder</t>
  </si>
  <si>
    <t>Eingabefelder – hier tragen Sie Ihre Werte ein</t>
  </si>
  <si>
    <t>TN-C</t>
  </si>
  <si>
    <t>Petrol-Kopfzeilen</t>
  </si>
  <si>
    <t>Spaltenüberschriften – nicht bearbeiten</t>
  </si>
  <si>
    <t>TN-C-S</t>
  </si>
  <si>
    <t>Grün / Rot / Amber</t>
  </si>
  <si>
    <t>Automatischer Bewertungsstatus (Bestanden / Mangel / offen)</t>
  </si>
  <si>
    <t>TT</t>
  </si>
  <si>
    <t xml:space="preserve">   STATUSWERTE (Auswahl in Sichtprüfung)</t>
  </si>
  <si>
    <t>IT</t>
  </si>
  <si>
    <t>Prüfpunkt erfüllt, Grenzwert eingehalten</t>
  </si>
  <si>
    <t>Prüfpunkt nicht bestanden – Maßnahme erforderlich</t>
  </si>
  <si>
    <t>Noch ausstehend – vor Freigabe zu klären</t>
  </si>
  <si>
    <t>Nicht anwendbar für diese Anlage / diesen Stromkreis</t>
  </si>
  <si>
    <t>RCD-Typ</t>
  </si>
  <si>
    <t>AC</t>
  </si>
  <si>
    <t xml:space="preserve">   PRAXISHINWEISE</t>
  </si>
  <si>
    <t>Stromkreise benennen</t>
  </si>
  <si>
    <t>Eindeutige Bezeichnung mit Verteiler, Abgang und Raum verwenden</t>
  </si>
  <si>
    <t>Messwert &amp; Bewertung trennen</t>
  </si>
  <si>
    <t>Istwert dokumentieren – die Bewertung erfolgt automatisch</t>
  </si>
  <si>
    <t>B+</t>
  </si>
  <si>
    <t>Prüfmittel angeben</t>
  </si>
  <si>
    <t>Gerätetyp, Serien-Nr. und Kalibrierstatus auf dem Deckblatt eintragen</t>
  </si>
  <si>
    <t>Versionieren</t>
  </si>
  <si>
    <t>Änderungen versionieren (V1.0 → V1.1), nicht kommentarlos überschreiben</t>
  </si>
  <si>
    <t>PDF-Archivierung</t>
  </si>
  <si>
    <t>Freigegebene Fassung zusätzlich als PDF ablegen</t>
  </si>
  <si>
    <t>FREIGEGEBEN</t>
  </si>
  <si>
    <t>NICHT FREIGEGEBEN</t>
  </si>
  <si>
    <t>Abgelaufen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</si>
</sst>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9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9.5"/>
      <color rgb="FFFFFFFF"/>
      <name val="Calibri"/>
      <charset val="1"/>
    </font>
    <font>
      <b/>
      <sz val="15"/>
      <color rgb="FF12354E"/>
      <name val="Calibri"/>
      <charset val="1"/>
    </font>
    <font>
      <sz val="10.5"/>
      <color rgb="FF184E63"/>
      <name val="Calibri"/>
      <charset val="1"/>
    </font>
    <font>
      <b/>
      <sz val="11"/>
      <color rgb="FFFFFFFF"/>
      <name val="Calibri"/>
      <charset val="1"/>
    </font>
    <font>
      <b/>
      <sz val="9.5"/>
      <color rgb="FF5B6771"/>
      <name val="Calibri"/>
      <charset val="1"/>
    </font>
    <font>
      <sz val="10"/>
      <color rgb="FF1E2A33"/>
      <name val="Calibri"/>
      <charset val="1"/>
    </font>
    <font>
      <b/>
      <sz val="11"/>
      <color rgb="FF1E2A33"/>
      <name val="Calibri"/>
      <charset val="1"/>
    </font>
    <font>
      <b/>
      <sz val="10"/>
      <color rgb="FF1E2A33"/>
      <name val="Calibri"/>
      <charset val="1"/>
    </font>
    <font>
      <b/>
      <sz val="10.5"/>
      <color rgb="FF1E2A33"/>
      <name val="Calibri"/>
      <charset val="1"/>
    </font>
    <font>
      <b/>
      <sz val="11.5"/>
      <color rgb="FF1E2A33"/>
      <name val="Calibri"/>
      <charset val="1"/>
    </font>
    <font>
      <i/>
      <sz val="9"/>
      <color rgb="FF5B6771"/>
      <name val="Calibri"/>
      <charset val="1"/>
    </font>
    <font>
      <sz val="8.5"/>
      <color rgb="FF5B6771"/>
      <name val="Calibri"/>
      <charset val="1"/>
    </font>
    <font>
      <b/>
      <sz val="13"/>
      <color rgb="FFFFFFFF"/>
      <name val="Calibri"/>
      <charset val="1"/>
    </font>
    <font>
      <b/>
      <sz val="12"/>
      <color rgb="FF12354E"/>
      <name val="Calibri"/>
      <charset val="1"/>
    </font>
    <font>
      <sz val="9.5"/>
      <color rgb="FF184E63"/>
      <name val="Calibri"/>
      <charset val="1"/>
    </font>
    <font>
      <b/>
      <sz val="9.5"/>
      <color rgb="FFFFFFFF"/>
      <name val="Calibri"/>
      <charset val="1"/>
    </font>
    <font>
      <b/>
      <sz val="9.5"/>
      <color rgb="FF184E63"/>
      <name val="Calibri"/>
      <charset val="1"/>
    </font>
    <font>
      <sz val="9.5"/>
      <color rgb="FF1E2A33"/>
      <name val="Calibri"/>
      <charset val="1"/>
    </font>
    <font>
      <sz val="9"/>
      <color rgb="FF1E2A33"/>
      <name val="Calibri"/>
      <charset val="1"/>
    </font>
    <font>
      <b/>
      <sz val="9.5"/>
      <color rgb="FF1E2A33"/>
      <name val="Calibri"/>
      <charset val="1"/>
    </font>
    <font>
      <b/>
      <sz val="9.5"/>
      <color rgb="FFA02A34"/>
      <name val="Calibri"/>
      <charset val="1"/>
    </font>
    <font>
      <b/>
      <sz val="10"/>
      <color rgb="FFFFFFFF"/>
      <name val="Calibri"/>
      <charset val="1"/>
    </font>
    <font>
      <sz val="9"/>
      <color rgb="FF5B6771"/>
      <name val="Calibri"/>
      <charset val="1"/>
    </font>
    <font>
      <i/>
      <sz val="8.5"/>
      <color rgb="FF5B6771"/>
      <name val="Calibri"/>
      <charset val="1"/>
    </font>
    <font>
      <b/>
      <sz val="10"/>
      <color rgb="FF5B6771"/>
      <name val="Calibri"/>
      <charset val="1"/>
    </font>
    <font>
      <b/>
      <sz val="8.5"/>
      <color rgb="FF5B6771"/>
      <name val="Calibri"/>
      <charset val="1"/>
    </font>
    <font>
      <b/>
      <sz val="10.5"/>
      <color rgb="FFFFFFFF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12354E"/>
        <bgColor rgb="FF1E2A33"/>
      </patternFill>
    </fill>
    <fill>
      <patternFill patternType="solid">
        <fgColor rgb="FF1F6C8C"/>
        <bgColor rgb="FF008080"/>
      </patternFill>
    </fill>
    <fill>
      <patternFill patternType="solid">
        <fgColor rgb="FFE9EFF4"/>
        <bgColor rgb="FFE6E9EC"/>
      </patternFill>
    </fill>
    <fill>
      <patternFill patternType="solid">
        <fgColor rgb="FFFFFBEC"/>
        <bgColor rgb="FFFFFFFF"/>
      </patternFill>
    </fill>
    <fill>
      <patternFill patternType="solid">
        <fgColor rgb="FFF4F7FA"/>
        <bgColor rgb="FFFFFBEC"/>
      </patternFill>
    </fill>
    <fill>
      <patternFill patternType="solid">
        <fgColor rgb="FFFFFFFF"/>
        <bgColor rgb="FFFFFBEC"/>
      </patternFill>
    </fill>
    <fill>
      <patternFill patternType="solid">
        <fgColor rgb="FF184E63"/>
        <bgColor rgb="FF12354E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D9932B"/>
      </bottom>
      <diagonal/>
    </border>
    <border>
      <left style="thin">
        <color rgb="FFC7D2DB"/>
      </left>
      <right style="thin">
        <color rgb="FFC7D2DB"/>
      </right>
      <top style="thin">
        <color rgb="FFC7D2DB"/>
      </top>
      <bottom style="thin">
        <color rgb="FFC7D2DB"/>
      </bottom>
      <diagonal/>
    </border>
    <border>
      <left style="thin">
        <color rgb="FFC7D2DB"/>
      </left>
      <right/>
      <top style="thin">
        <color rgb="FFC7D2DB"/>
      </top>
      <bottom style="thin">
        <color rgb="FFC7D2DB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6" fillId="0" borderId="0" xfId="0" applyFont="1" applyAlignment="1">
      <alignment horizontal="left" vertical="center" indent="1"/>
    </xf>
    <xf numFmtId="0" fontId="15" fillId="0" borderId="1" xfId="0" applyFont="1" applyBorder="1" applyAlignment="1">
      <alignment horizontal="left" vertical="center" indent="1"/>
    </xf>
    <xf numFmtId="0" fontId="14" fillId="2" borderId="0" xfId="0" applyFont="1" applyFill="1" applyAlignment="1">
      <alignment horizontal="left" vertical="center" indent="1"/>
    </xf>
    <xf numFmtId="0" fontId="13" fillId="6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0" fillId="0" borderId="1" xfId="0" applyBorder="1"/>
    <xf numFmtId="0" fontId="4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vertical="center" indent="2"/>
    </xf>
    <xf numFmtId="0" fontId="6" fillId="4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164" fontId="7" fillId="5" borderId="2" xfId="0" applyNumberFormat="1" applyFont="1" applyFill="1" applyBorder="1" applyAlignment="1">
      <alignment horizontal="left" vertical="center" wrapText="1"/>
    </xf>
    <xf numFmtId="0" fontId="7" fillId="0" borderId="0" xfId="0" applyFont="1"/>
    <xf numFmtId="0" fontId="8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left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left" vertical="center" wrapText="1"/>
    </xf>
    <xf numFmtId="0" fontId="20" fillId="6" borderId="2" xfId="0" applyFont="1" applyFill="1" applyBorder="1" applyAlignment="1">
      <alignment horizontal="left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7" fillId="8" borderId="2" xfId="0" applyFont="1" applyFill="1" applyBorder="1"/>
    <xf numFmtId="0" fontId="23" fillId="8" borderId="2" xfId="0" applyFont="1" applyFill="1" applyBorder="1" applyAlignment="1">
      <alignment horizontal="right" vertical="center"/>
    </xf>
    <xf numFmtId="0" fontId="9" fillId="4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/>
    <xf numFmtId="0" fontId="19" fillId="5" borderId="2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left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left" vertical="center" wrapText="1"/>
    </xf>
    <xf numFmtId="0" fontId="27" fillId="0" borderId="0" xfId="0" applyFont="1"/>
    <xf numFmtId="0" fontId="27" fillId="0" borderId="0" xfId="0" applyFont="1" applyAlignment="1">
      <alignment horizontal="right" vertical="center"/>
    </xf>
    <xf numFmtId="0" fontId="24" fillId="6" borderId="2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top" wrapText="1"/>
    </xf>
    <xf numFmtId="0" fontId="19" fillId="7" borderId="2" xfId="0" applyFont="1" applyFill="1" applyBorder="1" applyAlignment="1">
      <alignment horizontal="left" vertical="top" wrapText="1"/>
    </xf>
    <xf numFmtId="0" fontId="18" fillId="6" borderId="2" xfId="0" applyFont="1" applyFill="1" applyBorder="1" applyAlignment="1">
      <alignment horizontal="left" vertical="top" wrapText="1"/>
    </xf>
    <xf numFmtId="0" fontId="19" fillId="6" borderId="2" xfId="0" applyFont="1" applyFill="1" applyBorder="1" applyAlignment="1">
      <alignment horizontal="left" vertical="top" wrapText="1"/>
    </xf>
    <xf numFmtId="0" fontId="23" fillId="8" borderId="2" xfId="0" applyFont="1" applyFill="1" applyBorder="1" applyAlignment="1">
      <alignment horizontal="right" vertical="center"/>
    </xf>
    <xf numFmtId="0" fontId="25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26" fillId="4" borderId="3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164" fontId="7" fillId="5" borderId="2" xfId="0" applyNumberFormat="1" applyFont="1" applyFill="1" applyBorder="1" applyAlignment="1">
      <alignment horizontal="left" vertical="center" wrapText="1"/>
    </xf>
    <xf numFmtId="0" fontId="28" fillId="3" borderId="0" xfId="0" applyFont="1" applyFill="1" applyAlignment="1">
      <alignment horizontal="left" vertical="center" wrapText="1"/>
    </xf>
  </cellXfs>
  <cellStyles count="1">
    <cellStyle name="Standard" xfId="0" builtinId="0"/>
  </cellStyles>
  <dxfs count="27">
    <dxf>
      <font>
        <b/>
        <sz val="11"/>
        <color rgb="FF1F6B37"/>
        <name val="Calibri"/>
        <charset val="1"/>
      </font>
      <fill>
        <patternFill>
          <bgColor rgb="FFD6EAD8"/>
        </patternFill>
      </fill>
    </dxf>
    <dxf>
      <font>
        <b/>
        <sz val="11"/>
        <color rgb="FF8A5B12"/>
        <name val="Calibri"/>
        <charset val="1"/>
      </font>
      <fill>
        <patternFill>
          <bgColor rgb="FFFBEBCB"/>
        </patternFill>
      </fill>
    </dxf>
    <dxf>
      <font>
        <b/>
        <sz val="11"/>
        <color rgb="FFA02A34"/>
        <name val="Calibri"/>
        <charset val="1"/>
      </font>
      <fill>
        <patternFill>
          <bgColor rgb="FFF7D5D8"/>
        </patternFill>
      </fill>
    </dxf>
    <dxf>
      <font>
        <b/>
        <sz val="11"/>
        <color rgb="FF1F6B37"/>
        <name val="Calibri"/>
        <charset val="1"/>
      </font>
      <fill>
        <patternFill>
          <bgColor rgb="FFD6EAD8"/>
        </patternFill>
      </fill>
    </dxf>
    <dxf>
      <font>
        <b/>
        <sz val="11"/>
        <color rgb="FF8A5B12"/>
        <name val="Calibri"/>
        <charset val="1"/>
      </font>
      <fill>
        <patternFill>
          <bgColor rgb="FFFBEBCB"/>
        </patternFill>
      </fill>
    </dxf>
    <dxf>
      <font>
        <b/>
        <sz val="11"/>
        <color rgb="FFA02A34"/>
        <name val="Calibri"/>
        <charset val="1"/>
      </font>
      <fill>
        <patternFill>
          <bgColor rgb="FFF7D5D8"/>
        </patternFill>
      </fill>
    </dxf>
    <dxf>
      <font>
        <b/>
        <sz val="10"/>
        <color rgb="FF5B6771"/>
        <name val="Calibri"/>
        <charset val="1"/>
      </font>
      <fill>
        <patternFill>
          <bgColor rgb="FFE6E9EC"/>
        </patternFill>
      </fill>
    </dxf>
    <dxf>
      <font>
        <b/>
        <sz val="10"/>
        <color rgb="FF8A5B12"/>
        <name val="Calibri"/>
        <charset val="1"/>
      </font>
      <fill>
        <patternFill>
          <bgColor rgb="FFFBEBCB"/>
        </patternFill>
      </fill>
    </dxf>
    <dxf>
      <font>
        <b/>
        <sz val="10"/>
        <color rgb="FFA02A34"/>
        <name val="Calibri"/>
        <charset val="1"/>
      </font>
      <fill>
        <patternFill>
          <bgColor rgb="FFF7D5D8"/>
        </patternFill>
      </fill>
    </dxf>
    <dxf>
      <font>
        <b/>
        <sz val="10"/>
        <color rgb="FF1F6B37"/>
        <name val="Calibri"/>
        <charset val="1"/>
      </font>
      <fill>
        <patternFill>
          <bgColor rgb="FFD6EAD8"/>
        </patternFill>
      </fill>
    </dxf>
    <dxf>
      <font>
        <b/>
        <sz val="10"/>
        <color rgb="FF5B6771"/>
        <name val="Calibri"/>
        <charset val="1"/>
      </font>
      <fill>
        <patternFill>
          <bgColor rgb="FFE6E9EC"/>
        </patternFill>
      </fill>
    </dxf>
    <dxf>
      <font>
        <b/>
        <sz val="10"/>
        <color rgb="FF8A5B12"/>
        <name val="Calibri"/>
        <charset val="1"/>
      </font>
      <fill>
        <patternFill>
          <bgColor rgb="FFFBEBCB"/>
        </patternFill>
      </fill>
    </dxf>
    <dxf>
      <font>
        <b/>
        <sz val="10"/>
        <color rgb="FFA02A34"/>
        <name val="Calibri"/>
        <charset val="1"/>
      </font>
      <fill>
        <patternFill>
          <bgColor rgb="FFF7D5D8"/>
        </patternFill>
      </fill>
    </dxf>
    <dxf>
      <font>
        <b/>
        <sz val="10"/>
        <color rgb="FF1F6B37"/>
        <name val="Calibri"/>
        <charset val="1"/>
      </font>
      <fill>
        <patternFill>
          <bgColor rgb="FFD6EAD8"/>
        </patternFill>
      </fill>
    </dxf>
    <dxf>
      <font>
        <b/>
        <sz val="10"/>
        <color rgb="FF5B6771"/>
        <name val="Calibri"/>
        <charset val="1"/>
      </font>
      <fill>
        <patternFill>
          <bgColor rgb="FFE6E9EC"/>
        </patternFill>
      </fill>
    </dxf>
    <dxf>
      <font>
        <b/>
        <sz val="10"/>
        <color rgb="FF8A5B12"/>
        <name val="Calibri"/>
        <charset val="1"/>
      </font>
      <fill>
        <patternFill>
          <bgColor rgb="FFFBEBCB"/>
        </patternFill>
      </fill>
    </dxf>
    <dxf>
      <font>
        <b/>
        <sz val="10"/>
        <color rgb="FFA02A34"/>
        <name val="Calibri"/>
        <charset val="1"/>
      </font>
      <fill>
        <patternFill>
          <bgColor rgb="FFF7D5D8"/>
        </patternFill>
      </fill>
    </dxf>
    <dxf>
      <font>
        <b/>
        <sz val="10"/>
        <color rgb="FF1F6B37"/>
        <name val="Calibri"/>
        <charset val="1"/>
      </font>
      <fill>
        <patternFill>
          <bgColor rgb="FFD6EAD8"/>
        </patternFill>
      </fill>
    </dxf>
    <dxf>
      <font>
        <b/>
        <sz val="11"/>
        <color rgb="FF1F6B37"/>
        <name val="Calibri"/>
        <charset val="1"/>
      </font>
      <fill>
        <patternFill>
          <bgColor rgb="FFD6EAD8"/>
        </patternFill>
      </fill>
    </dxf>
    <dxf>
      <font>
        <b/>
        <sz val="11"/>
        <color rgb="FF8A5B12"/>
        <name val="Calibri"/>
        <charset val="1"/>
      </font>
      <fill>
        <patternFill>
          <bgColor rgb="FFFBEBCB"/>
        </patternFill>
      </fill>
    </dxf>
    <dxf>
      <font>
        <b/>
        <sz val="11"/>
        <color rgb="FFA02A34"/>
        <name val="Calibri"/>
        <charset val="1"/>
      </font>
      <fill>
        <patternFill>
          <bgColor rgb="FFF7D5D8"/>
        </patternFill>
      </fill>
    </dxf>
    <dxf>
      <font>
        <b/>
        <sz val="11"/>
        <color rgb="FF1F6B37"/>
        <name val="Calibri"/>
        <charset val="1"/>
      </font>
      <fill>
        <patternFill>
          <bgColor rgb="FFD6EAD8"/>
        </patternFill>
      </fill>
    </dxf>
    <dxf>
      <font>
        <b/>
        <sz val="11"/>
        <color rgb="FFA02A34"/>
        <name val="Calibri"/>
        <charset val="1"/>
      </font>
      <fill>
        <patternFill>
          <bgColor rgb="FFF7D5D8"/>
        </patternFill>
      </fill>
    </dxf>
    <dxf>
      <font>
        <b/>
        <sz val="11"/>
        <color rgb="FF1F6B37"/>
        <name val="Calibri"/>
        <charset val="1"/>
      </font>
      <fill>
        <patternFill>
          <bgColor rgb="FFD6EAD8"/>
        </patternFill>
      </fill>
    </dxf>
    <dxf>
      <font>
        <b/>
        <sz val="11"/>
        <color rgb="FFA02A34"/>
        <name val="Calibri"/>
        <charset val="1"/>
      </font>
      <fill>
        <patternFill>
          <bgColor rgb="FFF7D5D8"/>
        </patternFill>
      </fill>
    </dxf>
    <dxf>
      <font>
        <b/>
        <sz val="11"/>
        <color rgb="FF1F6B37"/>
        <name val="Calibri"/>
        <charset val="1"/>
      </font>
      <fill>
        <patternFill>
          <bgColor rgb="FFD6EAD8"/>
        </patternFill>
      </fill>
    </dxf>
    <dxf>
      <font>
        <b/>
        <sz val="11"/>
        <color rgb="FFA02A34"/>
        <name val="Calibri"/>
        <charset val="1"/>
      </font>
      <fill>
        <patternFill>
          <bgColor rgb="FFF7D5D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F6B37"/>
      <rgbColor rgb="FF000080"/>
      <rgbColor rgb="FF8A5B12"/>
      <rgbColor rgb="FF800080"/>
      <rgbColor rgb="FF1F6C8C"/>
      <rgbColor rgb="FFE6E9EC"/>
      <rgbColor rgb="FF808080"/>
      <rgbColor rgb="FF9999FF"/>
      <rgbColor rgb="FFA02A34"/>
      <rgbColor rgb="FFFFFBEC"/>
      <rgbColor rgb="FFE9EFF4"/>
      <rgbColor rgb="FF660066"/>
      <rgbColor rgb="FFFF8080"/>
      <rgbColor rgb="FF0066CC"/>
      <rgbColor rgb="FFC7D2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7FA"/>
      <rgbColor rgb="FFD6EAD8"/>
      <rgbColor rgb="FFFBEBCB"/>
      <rgbColor rgb="FF99CCFF"/>
      <rgbColor rgb="FFFF99CC"/>
      <rgbColor rgb="FFCC99FF"/>
      <rgbColor rgb="FFF7D5D8"/>
      <rgbColor rgb="FF3366FF"/>
      <rgbColor rgb="FF33CCCC"/>
      <rgbColor rgb="FF99CC00"/>
      <rgbColor rgb="FFFFCC00"/>
      <rgbColor rgb="FFD9932B"/>
      <rgbColor rgb="FFFF6600"/>
      <rgbColor rgb="FF5B6771"/>
      <rgbColor rgb="FF969696"/>
      <rgbColor rgb="FF12354E"/>
      <rgbColor rgb="FF339966"/>
      <rgbColor rgb="FF003300"/>
      <rgbColor rgb="FF333300"/>
      <rgbColor rgb="FF993300"/>
      <rgbColor rgb="FF993366"/>
      <rgbColor rgb="FF184E63"/>
      <rgbColor rgb="FF1E2A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showGridLines="0" tabSelected="1" zoomScaleNormal="100" workbookViewId="0">
      <pane ySplit="5" topLeftCell="A6" activePane="bottomLeft" state="frozen"/>
      <selection pane="bottomLeft" activeCell="I40" sqref="I40"/>
    </sheetView>
  </sheetViews>
  <sheetFormatPr baseColWidth="10" defaultColWidth="8.7109375" defaultRowHeight="15" x14ac:dyDescent="0.25"/>
  <cols>
    <col min="1" max="1" width="2.42578125" customWidth="1"/>
    <col min="2" max="2" width="20.7109375" bestFit="1" customWidth="1"/>
    <col min="3" max="3" width="42.42578125" bestFit="1" customWidth="1"/>
    <col min="4" max="4" width="3" customWidth="1"/>
    <col min="5" max="5" width="22" bestFit="1" customWidth="1"/>
    <col min="6" max="6" width="32.42578125" bestFit="1" customWidth="1"/>
    <col min="7" max="7" width="2.42578125" customWidth="1"/>
  </cols>
  <sheetData>
    <row r="1" spans="1:7" ht="19.5" customHeight="1" x14ac:dyDescent="0.25">
      <c r="A1" s="14" t="s">
        <v>0</v>
      </c>
      <c r="B1" s="14"/>
      <c r="C1" s="14"/>
      <c r="D1" s="14"/>
      <c r="E1" s="14"/>
      <c r="F1" s="14"/>
      <c r="G1" s="14"/>
    </row>
    <row r="2" spans="1:7" ht="19.5" customHeight="1" x14ac:dyDescent="0.25">
      <c r="A2" s="14"/>
      <c r="B2" s="14"/>
      <c r="C2" s="14"/>
      <c r="D2" s="14"/>
      <c r="E2" s="14"/>
      <c r="F2" s="14"/>
      <c r="G2" s="14"/>
    </row>
    <row r="3" spans="1:7" ht="13.5" customHeight="1" x14ac:dyDescent="0.25">
      <c r="A3" s="14"/>
      <c r="B3" s="14"/>
      <c r="C3" s="14"/>
      <c r="D3" s="14"/>
      <c r="E3" s="14"/>
      <c r="F3" s="14"/>
      <c r="G3" s="14"/>
    </row>
    <row r="4" spans="1:7" ht="18" customHeight="1" x14ac:dyDescent="0.25">
      <c r="A4" s="13" t="s">
        <v>1</v>
      </c>
      <c r="B4" s="13"/>
      <c r="C4" s="13"/>
      <c r="D4" s="13"/>
      <c r="E4" s="13"/>
      <c r="F4" s="13"/>
      <c r="G4" s="13"/>
    </row>
    <row r="6" spans="1:7" ht="24" customHeight="1" x14ac:dyDescent="0.25">
      <c r="A6" s="12" t="s">
        <v>2</v>
      </c>
      <c r="B6" s="12"/>
      <c r="C6" s="12"/>
      <c r="D6" s="12"/>
      <c r="E6" s="12"/>
      <c r="F6" s="12"/>
      <c r="G6" s="12"/>
    </row>
    <row r="7" spans="1:7" x14ac:dyDescent="0.25">
      <c r="A7" s="11" t="s">
        <v>3</v>
      </c>
      <c r="B7" s="11"/>
      <c r="C7" s="11"/>
      <c r="D7" s="11"/>
      <c r="E7" s="11"/>
      <c r="F7" s="11"/>
      <c r="G7" s="11"/>
    </row>
    <row r="8" spans="1:7" ht="3.75" customHeight="1" x14ac:dyDescent="0.25">
      <c r="A8" s="10"/>
      <c r="B8" s="10"/>
      <c r="C8" s="10"/>
      <c r="D8" s="10"/>
      <c r="E8" s="10"/>
      <c r="F8" s="10"/>
      <c r="G8" s="10"/>
    </row>
    <row r="10" spans="1:7" ht="21.75" customHeight="1" x14ac:dyDescent="0.25">
      <c r="A10" s="9" t="s">
        <v>4</v>
      </c>
      <c r="B10" s="9"/>
      <c r="C10" s="9"/>
      <c r="D10" s="9"/>
      <c r="E10" s="9"/>
      <c r="F10" s="9"/>
      <c r="G10" s="9"/>
    </row>
    <row r="11" spans="1:7" ht="19.5" customHeight="1" x14ac:dyDescent="0.25">
      <c r="B11" s="15" t="s">
        <v>5</v>
      </c>
      <c r="C11" s="16" t="s">
        <v>6</v>
      </c>
      <c r="E11" s="15" t="s">
        <v>7</v>
      </c>
      <c r="F11" s="16" t="s">
        <v>8</v>
      </c>
    </row>
    <row r="12" spans="1:7" ht="19.5" customHeight="1" x14ac:dyDescent="0.25">
      <c r="B12" s="15" t="s">
        <v>9</v>
      </c>
      <c r="C12" s="16" t="s">
        <v>10</v>
      </c>
      <c r="E12" s="15" t="s">
        <v>11</v>
      </c>
      <c r="F12" s="16" t="s">
        <v>12</v>
      </c>
    </row>
    <row r="13" spans="1:7" ht="19.5" customHeight="1" x14ac:dyDescent="0.25">
      <c r="B13" s="15" t="s">
        <v>13</v>
      </c>
      <c r="C13" s="16" t="s">
        <v>14</v>
      </c>
      <c r="E13" s="15" t="s">
        <v>15</v>
      </c>
      <c r="F13" s="16" t="s">
        <v>16</v>
      </c>
    </row>
    <row r="14" spans="1:7" ht="19.5" customHeight="1" x14ac:dyDescent="0.25">
      <c r="B14" s="15" t="s">
        <v>17</v>
      </c>
      <c r="C14" s="16" t="s">
        <v>18</v>
      </c>
      <c r="E14" s="15" t="s">
        <v>19</v>
      </c>
      <c r="F14" s="16" t="s">
        <v>20</v>
      </c>
    </row>
    <row r="15" spans="1:7" ht="19.5" customHeight="1" x14ac:dyDescent="0.25">
      <c r="B15" s="15" t="s">
        <v>21</v>
      </c>
      <c r="C15" s="16" t="s">
        <v>22</v>
      </c>
      <c r="E15" s="15" t="s">
        <v>23</v>
      </c>
      <c r="F15" s="16" t="s">
        <v>24</v>
      </c>
    </row>
    <row r="16" spans="1:7" ht="19.5" customHeight="1" x14ac:dyDescent="0.25">
      <c r="B16" s="15" t="s">
        <v>25</v>
      </c>
      <c r="C16" s="17">
        <v>46093</v>
      </c>
      <c r="E16" s="15" t="s">
        <v>26</v>
      </c>
      <c r="F16" s="16" t="s">
        <v>27</v>
      </c>
    </row>
    <row r="17" spans="1:7" ht="19.5" customHeight="1" x14ac:dyDescent="0.25">
      <c r="B17" s="15" t="s">
        <v>28</v>
      </c>
      <c r="C17" s="16" t="s">
        <v>29</v>
      </c>
      <c r="E17" s="15" t="s">
        <v>30</v>
      </c>
      <c r="F17" s="16" t="s">
        <v>31</v>
      </c>
    </row>
    <row r="18" spans="1:7" ht="19.5" customHeight="1" x14ac:dyDescent="0.25">
      <c r="B18" s="15" t="s">
        <v>32</v>
      </c>
      <c r="C18" s="16" t="s">
        <v>33</v>
      </c>
      <c r="E18" s="15" t="s">
        <v>34</v>
      </c>
      <c r="F18" s="17">
        <v>46093</v>
      </c>
    </row>
    <row r="19" spans="1:7" ht="19.5" customHeight="1" x14ac:dyDescent="0.25">
      <c r="B19" s="15" t="s">
        <v>35</v>
      </c>
      <c r="C19" s="16" t="s">
        <v>36</v>
      </c>
      <c r="E19" s="18"/>
      <c r="F19" s="18"/>
    </row>
    <row r="21" spans="1:7" ht="21.75" customHeight="1" x14ac:dyDescent="0.25">
      <c r="A21" s="9" t="s">
        <v>37</v>
      </c>
      <c r="B21" s="9"/>
      <c r="C21" s="9"/>
      <c r="D21" s="9"/>
      <c r="E21" s="9"/>
      <c r="F21" s="9"/>
      <c r="G21" s="9"/>
    </row>
    <row r="22" spans="1:7" ht="19.5" customHeight="1" x14ac:dyDescent="0.25">
      <c r="B22" s="15" t="s">
        <v>38</v>
      </c>
      <c r="C22" s="16" t="s">
        <v>39</v>
      </c>
      <c r="E22" s="15" t="s">
        <v>40</v>
      </c>
      <c r="F22" s="16" t="s">
        <v>41</v>
      </c>
    </row>
    <row r="23" spans="1:7" ht="19.5" customHeight="1" x14ac:dyDescent="0.25">
      <c r="B23" s="15" t="s">
        <v>42</v>
      </c>
      <c r="C23" s="16" t="s">
        <v>43</v>
      </c>
      <c r="E23" s="15" t="s">
        <v>44</v>
      </c>
      <c r="F23" s="17">
        <v>45965</v>
      </c>
    </row>
    <row r="24" spans="1:7" ht="19.5" customHeight="1" x14ac:dyDescent="0.25">
      <c r="B24" s="15" t="s">
        <v>45</v>
      </c>
      <c r="C24" s="17">
        <v>46329</v>
      </c>
      <c r="E24" s="15" t="s">
        <v>46</v>
      </c>
      <c r="F24" s="16" t="s">
        <v>47</v>
      </c>
    </row>
    <row r="26" spans="1:7" ht="21.75" customHeight="1" x14ac:dyDescent="0.25">
      <c r="A26" s="9" t="s">
        <v>48</v>
      </c>
      <c r="B26" s="9"/>
      <c r="C26" s="9"/>
      <c r="D26" s="9"/>
      <c r="E26" s="9"/>
      <c r="F26" s="9"/>
      <c r="G26" s="9"/>
    </row>
    <row r="27" spans="1:7" ht="18.75" customHeight="1" x14ac:dyDescent="0.25">
      <c r="B27" s="8" t="s">
        <v>49</v>
      </c>
      <c r="C27" s="8"/>
      <c r="D27" s="8"/>
      <c r="E27" s="8"/>
      <c r="F27" s="19">
        <f>COUNTIF(Sichtprüfung!$C$6:$C$25,"Bestanden")</f>
        <v>18</v>
      </c>
    </row>
    <row r="28" spans="1:7" ht="18.75" customHeight="1" x14ac:dyDescent="0.25">
      <c r="B28" s="8" t="s">
        <v>50</v>
      </c>
      <c r="C28" s="8"/>
      <c r="D28" s="8"/>
      <c r="E28" s="8"/>
      <c r="F28" s="19">
        <f>COUNTIF(Sichtprüfung!$C$6:$C$25,"Mangel")</f>
        <v>1</v>
      </c>
    </row>
    <row r="29" spans="1:7" ht="18.75" customHeight="1" x14ac:dyDescent="0.25">
      <c r="B29" s="8" t="s">
        <v>51</v>
      </c>
      <c r="C29" s="8"/>
      <c r="D29" s="8"/>
      <c r="E29" s="8"/>
      <c r="F29" s="19">
        <f>COUNTIF(Messwerte!$H$6:$H$23,"Bestanden")</f>
        <v>13</v>
      </c>
    </row>
    <row r="30" spans="1:7" ht="18.75" customHeight="1" x14ac:dyDescent="0.25">
      <c r="B30" s="8" t="s">
        <v>52</v>
      </c>
      <c r="C30" s="8"/>
      <c r="D30" s="8"/>
      <c r="E30" s="8"/>
      <c r="F30" s="19">
        <f>COUNTIF(Messwerte!$H$6:$H$23,"Mangel")</f>
        <v>1</v>
      </c>
    </row>
    <row r="31" spans="1:7" ht="18.75" customHeight="1" x14ac:dyDescent="0.25">
      <c r="B31" s="8" t="s">
        <v>53</v>
      </c>
      <c r="C31" s="8"/>
      <c r="D31" s="8"/>
      <c r="E31" s="8"/>
      <c r="F31" s="19">
        <f>COUNTIF('RCD-Prüfung'!$H$6:$H$17,"Bestanden")</f>
        <v>6</v>
      </c>
    </row>
    <row r="32" spans="1:7" ht="18.75" customHeight="1" x14ac:dyDescent="0.25">
      <c r="B32" s="8" t="s">
        <v>54</v>
      </c>
      <c r="C32" s="8"/>
      <c r="D32" s="8"/>
      <c r="E32" s="8"/>
      <c r="F32" s="19">
        <f>COUNTIF('RCD-Prüfung'!$H$6:$H$17,"Mangel")</f>
        <v>0</v>
      </c>
    </row>
    <row r="33" spans="1:7" ht="18.75" customHeight="1" x14ac:dyDescent="0.25">
      <c r="B33" s="7" t="s">
        <v>55</v>
      </c>
      <c r="C33" s="7"/>
      <c r="D33" s="7"/>
      <c r="E33" s="7"/>
      <c r="F33" s="19">
        <f>F28+F30+F32</f>
        <v>2</v>
      </c>
    </row>
    <row r="34" spans="1:7" ht="18.75" customHeight="1" x14ac:dyDescent="0.25">
      <c r="B34" s="8" t="s">
        <v>56</v>
      </c>
      <c r="C34" s="8"/>
      <c r="D34" s="8"/>
      <c r="E34" s="8"/>
      <c r="F34" s="19">
        <f>COUNTIF(Sichtprüfung!$C$6:$C$25,"Nicht geprüft")</f>
        <v>0</v>
      </c>
    </row>
    <row r="36" spans="1:7" ht="21.75" customHeight="1" x14ac:dyDescent="0.25">
      <c r="A36" s="9" t="s">
        <v>57</v>
      </c>
      <c r="B36" s="9"/>
      <c r="C36" s="9"/>
      <c r="D36" s="9"/>
      <c r="E36" s="9"/>
      <c r="F36" s="9"/>
      <c r="G36" s="9"/>
    </row>
    <row r="37" spans="1:7" ht="24" customHeight="1" x14ac:dyDescent="0.25">
      <c r="B37" s="6" t="s">
        <v>58</v>
      </c>
      <c r="C37" s="6"/>
      <c r="D37" s="6"/>
      <c r="E37" s="6"/>
      <c r="F37" s="20" t="str">
        <f>IF(F33&gt;0,"MÄNGEL / NACHBESSERUNG",IF(F34&gt;0,"PRÜFUNG OFFEN","FREIGEGEBEN"))</f>
        <v>MÄNGEL / NACHBESSERUNG</v>
      </c>
    </row>
    <row r="38" spans="1:7" ht="15" customHeight="1" x14ac:dyDescent="0.25">
      <c r="B38" s="5" t="s">
        <v>59</v>
      </c>
      <c r="C38" s="5"/>
      <c r="D38" s="5"/>
      <c r="E38" s="5"/>
      <c r="F38" s="5"/>
    </row>
    <row r="40" spans="1:7" ht="15" customHeight="1" x14ac:dyDescent="0.25">
      <c r="A40" s="4" t="s">
        <v>60</v>
      </c>
      <c r="B40" s="4"/>
      <c r="C40" s="4"/>
      <c r="D40" s="4"/>
      <c r="E40" s="4"/>
      <c r="F40" s="4"/>
      <c r="G40" s="4"/>
    </row>
    <row r="41" spans="1:7" ht="15" customHeight="1" x14ac:dyDescent="0.25">
      <c r="A41" s="4"/>
      <c r="B41" s="4"/>
      <c r="C41" s="4"/>
      <c r="D41" s="4"/>
      <c r="E41" s="4"/>
      <c r="F41" s="4"/>
      <c r="G41" s="4"/>
    </row>
    <row r="42" spans="1:7" ht="15" customHeight="1" x14ac:dyDescent="0.25">
      <c r="A42" s="4"/>
      <c r="B42" s="4"/>
      <c r="C42" s="4"/>
      <c r="D42" s="4"/>
      <c r="E42" s="4"/>
      <c r="F42" s="4"/>
      <c r="G42" s="4"/>
    </row>
  </sheetData>
  <mergeCells count="20">
    <mergeCell ref="B34:E34"/>
    <mergeCell ref="A36:G36"/>
    <mergeCell ref="B37:E37"/>
    <mergeCell ref="B38:F38"/>
    <mergeCell ref="A40:G42"/>
    <mergeCell ref="B29:E29"/>
    <mergeCell ref="B30:E30"/>
    <mergeCell ref="B31:E31"/>
    <mergeCell ref="B32:E32"/>
    <mergeCell ref="B33:E33"/>
    <mergeCell ref="A10:G10"/>
    <mergeCell ref="A21:G21"/>
    <mergeCell ref="A26:G26"/>
    <mergeCell ref="B27:E27"/>
    <mergeCell ref="B28:E28"/>
    <mergeCell ref="A1:G3"/>
    <mergeCell ref="A4:G4"/>
    <mergeCell ref="A6:G6"/>
    <mergeCell ref="A7:G7"/>
    <mergeCell ref="A8:G8"/>
  </mergeCells>
  <conditionalFormatting sqref="F28">
    <cfRule type="cellIs" dxfId="26" priority="2" operator="greaterThan">
      <formula>0</formula>
    </cfRule>
    <cfRule type="cellIs" dxfId="25" priority="3" operator="equal">
      <formula>0</formula>
    </cfRule>
  </conditionalFormatting>
  <conditionalFormatting sqref="F30">
    <cfRule type="cellIs" dxfId="24" priority="4" operator="greaterThan">
      <formula>0</formula>
    </cfRule>
    <cfRule type="cellIs" dxfId="23" priority="5" operator="equal">
      <formula>0</formula>
    </cfRule>
  </conditionalFormatting>
  <conditionalFormatting sqref="F32:F33">
    <cfRule type="cellIs" dxfId="22" priority="6" operator="greaterThan">
      <formula>0</formula>
    </cfRule>
    <cfRule type="cellIs" dxfId="21" priority="7" operator="equal">
      <formula>0</formula>
    </cfRule>
  </conditionalFormatting>
  <conditionalFormatting sqref="F37">
    <cfRule type="expression" dxfId="20" priority="10">
      <formula>ISNUMBER(SEARCH("MÄNGEL",F37))</formula>
    </cfRule>
    <cfRule type="expression" dxfId="19" priority="11">
      <formula>ISNUMBER(SEARCH("OFFEN",F37))</formula>
    </cfRule>
    <cfRule type="expression" dxfId="18" priority="12">
      <formula>ISNUMBER(SEARCH("FREIGEGEBEN",F37))</formula>
    </cfRule>
  </conditionalFormatting>
  <pageMargins left="0.4" right="0.4" top="0.4" bottom="0.4" header="0.511811023622047" footer="0.511811023622047"/>
  <pageSetup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0000000}">
          <x14:formula1>
            <xm:f>Legende!$K$12:$K$16</xm:f>
          </x14:formula1>
          <x14:formula2>
            <xm:f>0</xm:f>
          </x14:formula2>
          <xm:sqref>C17</xm:sqref>
        </x14:dataValidation>
        <x14:dataValidation type="list" allowBlank="1" xr:uid="{00000000-0002-0000-0000-000001000000}">
          <x14:formula1>
            <xm:f>Legende!$K$34:$K$35</xm:f>
          </x14:formula1>
          <x14:formula2>
            <xm:f>0</xm:f>
          </x14:formula2>
          <xm:sqref>F24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7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7" customWidth="1"/>
    <col min="2" max="2" width="58" customWidth="1"/>
    <col min="3" max="3" width="16" customWidth="1"/>
    <col min="4" max="4" width="40" customWidth="1"/>
    <col min="5" max="5" width="11" customWidth="1"/>
  </cols>
  <sheetData>
    <row r="1" spans="1:5" ht="24" customHeight="1" x14ac:dyDescent="0.25">
      <c r="A1" s="3" t="s">
        <v>0</v>
      </c>
      <c r="B1" s="3"/>
      <c r="C1" s="3"/>
      <c r="D1" s="3"/>
      <c r="E1" s="3"/>
    </row>
    <row r="2" spans="1:5" ht="19.5" customHeight="1" x14ac:dyDescent="0.25">
      <c r="A2" s="2" t="s">
        <v>61</v>
      </c>
      <c r="B2" s="2"/>
      <c r="C2" s="2"/>
      <c r="D2" s="2"/>
      <c r="E2" s="2"/>
    </row>
    <row r="3" spans="1:5" ht="15.75" customHeight="1" x14ac:dyDescent="0.25">
      <c r="A3" s="1" t="s">
        <v>62</v>
      </c>
      <c r="B3" s="1"/>
      <c r="C3" s="1"/>
      <c r="D3" s="1"/>
      <c r="E3" s="1"/>
    </row>
    <row r="4" spans="1:5" ht="3.75" customHeight="1" x14ac:dyDescent="0.25"/>
    <row r="5" spans="1:5" ht="30" customHeight="1" x14ac:dyDescent="0.25">
      <c r="A5" s="21" t="s">
        <v>63</v>
      </c>
      <c r="B5" s="21" t="s">
        <v>64</v>
      </c>
      <c r="C5" s="21" t="s">
        <v>65</v>
      </c>
      <c r="D5" s="21" t="s">
        <v>66</v>
      </c>
      <c r="E5" s="21" t="s">
        <v>67</v>
      </c>
    </row>
    <row r="6" spans="1:5" ht="25.5" customHeight="1" x14ac:dyDescent="0.25">
      <c r="A6" s="22" t="s">
        <v>68</v>
      </c>
      <c r="B6" s="23" t="s">
        <v>69</v>
      </c>
      <c r="C6" s="24" t="s">
        <v>70</v>
      </c>
      <c r="D6" s="25"/>
      <c r="E6" s="26"/>
    </row>
    <row r="7" spans="1:5" ht="25.5" customHeight="1" x14ac:dyDescent="0.25">
      <c r="A7" s="27" t="s">
        <v>71</v>
      </c>
      <c r="B7" s="28" t="s">
        <v>72</v>
      </c>
      <c r="C7" s="24" t="s">
        <v>70</v>
      </c>
      <c r="D7" s="29"/>
      <c r="E7" s="30"/>
    </row>
    <row r="8" spans="1:5" ht="25.5" customHeight="1" x14ac:dyDescent="0.25">
      <c r="A8" s="22" t="s">
        <v>73</v>
      </c>
      <c r="B8" s="23" t="s">
        <v>74</v>
      </c>
      <c r="C8" s="24" t="s">
        <v>70</v>
      </c>
      <c r="D8" s="25"/>
      <c r="E8" s="26"/>
    </row>
    <row r="9" spans="1:5" ht="25.5" customHeight="1" x14ac:dyDescent="0.25">
      <c r="A9" s="27" t="s">
        <v>75</v>
      </c>
      <c r="B9" s="28" t="s">
        <v>76</v>
      </c>
      <c r="C9" s="24" t="s">
        <v>70</v>
      </c>
      <c r="D9" s="29"/>
      <c r="E9" s="30"/>
    </row>
    <row r="10" spans="1:5" ht="25.5" customHeight="1" x14ac:dyDescent="0.25">
      <c r="A10" s="22" t="s">
        <v>77</v>
      </c>
      <c r="B10" s="23" t="s">
        <v>78</v>
      </c>
      <c r="C10" s="24" t="s">
        <v>70</v>
      </c>
      <c r="D10" s="25"/>
      <c r="E10" s="26"/>
    </row>
    <row r="11" spans="1:5" ht="25.5" customHeight="1" x14ac:dyDescent="0.25">
      <c r="A11" s="27" t="s">
        <v>79</v>
      </c>
      <c r="B11" s="28" t="s">
        <v>80</v>
      </c>
      <c r="C11" s="24" t="s">
        <v>70</v>
      </c>
      <c r="D11" s="29"/>
      <c r="E11" s="30"/>
    </row>
    <row r="12" spans="1:5" ht="25.5" customHeight="1" x14ac:dyDescent="0.25">
      <c r="A12" s="22" t="s">
        <v>81</v>
      </c>
      <c r="B12" s="23" t="s">
        <v>82</v>
      </c>
      <c r="C12" s="24" t="s">
        <v>70</v>
      </c>
      <c r="D12" s="25"/>
      <c r="E12" s="26"/>
    </row>
    <row r="13" spans="1:5" ht="25.5" customHeight="1" x14ac:dyDescent="0.25">
      <c r="A13" s="27" t="s">
        <v>83</v>
      </c>
      <c r="B13" s="28" t="s">
        <v>84</v>
      </c>
      <c r="C13" s="24" t="s">
        <v>70</v>
      </c>
      <c r="D13" s="29"/>
      <c r="E13" s="30"/>
    </row>
    <row r="14" spans="1:5" ht="25.5" customHeight="1" x14ac:dyDescent="0.25">
      <c r="A14" s="22" t="s">
        <v>85</v>
      </c>
      <c r="B14" s="23" t="s">
        <v>86</v>
      </c>
      <c r="C14" s="24" t="s">
        <v>70</v>
      </c>
      <c r="D14" s="25"/>
      <c r="E14" s="26"/>
    </row>
    <row r="15" spans="1:5" ht="25.5" customHeight="1" x14ac:dyDescent="0.25">
      <c r="A15" s="27" t="s">
        <v>87</v>
      </c>
      <c r="B15" s="28" t="s">
        <v>88</v>
      </c>
      <c r="C15" s="24" t="s">
        <v>89</v>
      </c>
      <c r="D15" s="29" t="s">
        <v>90</v>
      </c>
      <c r="E15" s="31" t="s">
        <v>91</v>
      </c>
    </row>
    <row r="16" spans="1:5" ht="25.5" customHeight="1" x14ac:dyDescent="0.25">
      <c r="A16" s="22" t="s">
        <v>92</v>
      </c>
      <c r="B16" s="23" t="s">
        <v>93</v>
      </c>
      <c r="C16" s="24" t="s">
        <v>70</v>
      </c>
      <c r="D16" s="25"/>
      <c r="E16" s="26"/>
    </row>
    <row r="17" spans="1:5" ht="25.5" customHeight="1" x14ac:dyDescent="0.25">
      <c r="A17" s="27" t="s">
        <v>94</v>
      </c>
      <c r="B17" s="28" t="s">
        <v>95</v>
      </c>
      <c r="C17" s="24" t="s">
        <v>70</v>
      </c>
      <c r="D17" s="29"/>
      <c r="E17" s="30"/>
    </row>
    <row r="18" spans="1:5" ht="25.5" customHeight="1" x14ac:dyDescent="0.25">
      <c r="A18" s="22" t="s">
        <v>96</v>
      </c>
      <c r="B18" s="23" t="s">
        <v>97</v>
      </c>
      <c r="C18" s="24" t="s">
        <v>70</v>
      </c>
      <c r="D18" s="25"/>
      <c r="E18" s="26"/>
    </row>
    <row r="19" spans="1:5" ht="25.5" customHeight="1" x14ac:dyDescent="0.25">
      <c r="A19" s="27" t="s">
        <v>98</v>
      </c>
      <c r="B19" s="28" t="s">
        <v>99</v>
      </c>
      <c r="C19" s="24" t="s">
        <v>70</v>
      </c>
      <c r="D19" s="29"/>
      <c r="E19" s="30"/>
    </row>
    <row r="20" spans="1:5" ht="25.5" customHeight="1" x14ac:dyDescent="0.25">
      <c r="A20" s="22" t="s">
        <v>100</v>
      </c>
      <c r="B20" s="23" t="s">
        <v>101</v>
      </c>
      <c r="C20" s="24" t="s">
        <v>102</v>
      </c>
      <c r="D20" s="25" t="s">
        <v>103</v>
      </c>
      <c r="E20" s="26"/>
    </row>
    <row r="21" spans="1:5" ht="25.5" customHeight="1" x14ac:dyDescent="0.25">
      <c r="A21" s="27" t="s">
        <v>104</v>
      </c>
      <c r="B21" s="28" t="s">
        <v>105</v>
      </c>
      <c r="C21" s="24" t="s">
        <v>70</v>
      </c>
      <c r="D21" s="29"/>
      <c r="E21" s="30"/>
    </row>
    <row r="22" spans="1:5" ht="25.5" customHeight="1" x14ac:dyDescent="0.25">
      <c r="A22" s="22" t="s">
        <v>106</v>
      </c>
      <c r="B22" s="23" t="s">
        <v>107</v>
      </c>
      <c r="C22" s="24" t="s">
        <v>70</v>
      </c>
      <c r="D22" s="25"/>
      <c r="E22" s="26"/>
    </row>
    <row r="23" spans="1:5" ht="25.5" customHeight="1" x14ac:dyDescent="0.25">
      <c r="A23" s="27" t="s">
        <v>108</v>
      </c>
      <c r="B23" s="28" t="s">
        <v>109</v>
      </c>
      <c r="C23" s="24" t="s">
        <v>70</v>
      </c>
      <c r="D23" s="29"/>
      <c r="E23" s="30"/>
    </row>
    <row r="24" spans="1:5" ht="25.5" customHeight="1" x14ac:dyDescent="0.25">
      <c r="A24" s="22" t="s">
        <v>110</v>
      </c>
      <c r="B24" s="23" t="s">
        <v>111</v>
      </c>
      <c r="C24" s="24" t="s">
        <v>70</v>
      </c>
      <c r="D24" s="25"/>
      <c r="E24" s="26"/>
    </row>
    <row r="25" spans="1:5" ht="25.5" customHeight="1" x14ac:dyDescent="0.25">
      <c r="A25" s="27" t="s">
        <v>112</v>
      </c>
      <c r="B25" s="28" t="s">
        <v>113</v>
      </c>
      <c r="C25" s="24" t="s">
        <v>70</v>
      </c>
      <c r="D25" s="29"/>
      <c r="E25" s="30"/>
    </row>
    <row r="27" spans="1:5" ht="21.75" customHeight="1" x14ac:dyDescent="0.25">
      <c r="A27" s="32"/>
      <c r="B27" s="33" t="s">
        <v>114</v>
      </c>
      <c r="C27" s="34" t="str">
        <f>COUNTIF(C6:C25,"Bestanden")&amp;" Best. / "&amp;COUNTIF(C6:C25,"Mangel")&amp;" Mangel"</f>
        <v>18 Best. / 1 Mangel</v>
      </c>
      <c r="D27" s="35" t="str">
        <f>"Offen: "&amp;COUNTIF(C6:C25,"Nicht geprüft")&amp;"   ·   n.a.: "&amp;COUNTIF(C6:C25,"n.a.")</f>
        <v>Offen: 0   ·   n.a.: 1</v>
      </c>
      <c r="E27" s="36"/>
    </row>
  </sheetData>
  <autoFilter ref="A5:E25" xr:uid="{00000000-0009-0000-0000-000001000000}"/>
  <mergeCells count="3">
    <mergeCell ref="A1:E1"/>
    <mergeCell ref="A2:E2"/>
    <mergeCell ref="A3:E3"/>
  </mergeCells>
  <conditionalFormatting sqref="C6:C25">
    <cfRule type="cellIs" dxfId="17" priority="2" operator="equal">
      <formula>"Bestanden"</formula>
    </cfRule>
    <cfRule type="cellIs" dxfId="16" priority="3" operator="equal">
      <formula>"Mangel"</formula>
    </cfRule>
    <cfRule type="cellIs" dxfId="15" priority="4" operator="equal">
      <formula>"Nicht geprüft"</formula>
    </cfRule>
    <cfRule type="cellIs" dxfId="14" priority="5" operator="equal">
      <formula>"n.a."</formula>
    </cfRule>
  </conditionalFormatting>
  <printOptions horizontalCentered="1"/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100-000000000000}">
          <x14:formula1>
            <xm:f>Legende!$K$2:$K$5</xm:f>
          </x14:formula1>
          <x14:formula2>
            <xm:f>0</xm:f>
          </x14:formula2>
          <xm:sqref>C6:C25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7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7" customWidth="1"/>
    <col min="2" max="2" width="26" customWidth="1"/>
    <col min="3" max="3" width="30" customWidth="1"/>
    <col min="4" max="4" width="14" customWidth="1"/>
    <col min="5" max="6" width="12" customWidth="1"/>
    <col min="7" max="7" width="9" customWidth="1"/>
    <col min="8" max="8" width="14" customWidth="1"/>
    <col min="9" max="9" width="26" customWidth="1"/>
  </cols>
  <sheetData>
    <row r="1" spans="1:9" ht="24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19.5" customHeight="1" x14ac:dyDescent="0.25">
      <c r="A2" s="2" t="s">
        <v>115</v>
      </c>
      <c r="B2" s="2"/>
      <c r="C2" s="2"/>
      <c r="D2" s="2"/>
      <c r="E2" s="2"/>
      <c r="F2" s="2"/>
      <c r="G2" s="2"/>
      <c r="H2" s="2"/>
      <c r="I2" s="2"/>
    </row>
    <row r="3" spans="1:9" ht="15.75" customHeight="1" x14ac:dyDescent="0.25">
      <c r="A3" s="1" t="s">
        <v>116</v>
      </c>
      <c r="B3" s="1"/>
      <c r="C3" s="1"/>
      <c r="D3" s="1"/>
      <c r="E3" s="1"/>
      <c r="F3" s="1"/>
      <c r="G3" s="1"/>
      <c r="H3" s="1"/>
      <c r="I3" s="1"/>
    </row>
    <row r="4" spans="1:9" ht="3.75" customHeight="1" x14ac:dyDescent="0.25"/>
    <row r="5" spans="1:9" ht="30" customHeight="1" x14ac:dyDescent="0.25">
      <c r="A5" s="21" t="s">
        <v>63</v>
      </c>
      <c r="B5" s="21" t="s">
        <v>117</v>
      </c>
      <c r="C5" s="21" t="s">
        <v>118</v>
      </c>
      <c r="D5" s="21" t="s">
        <v>119</v>
      </c>
      <c r="E5" s="21" t="s">
        <v>120</v>
      </c>
      <c r="F5" s="21" t="s">
        <v>121</v>
      </c>
      <c r="G5" s="21" t="s">
        <v>122</v>
      </c>
      <c r="H5" s="21" t="s">
        <v>123</v>
      </c>
      <c r="I5" s="21" t="s">
        <v>124</v>
      </c>
    </row>
    <row r="6" spans="1:9" ht="24.75" customHeight="1" x14ac:dyDescent="0.25">
      <c r="A6" s="22" t="s">
        <v>91</v>
      </c>
      <c r="B6" s="23" t="s">
        <v>125</v>
      </c>
      <c r="C6" s="23" t="s">
        <v>126</v>
      </c>
      <c r="D6" s="37" t="s">
        <v>127</v>
      </c>
      <c r="E6" s="37">
        <v>1</v>
      </c>
      <c r="F6" s="38">
        <v>0.12</v>
      </c>
      <c r="G6" s="39" t="s">
        <v>128</v>
      </c>
      <c r="H6" s="40" t="str">
        <f t="shared" ref="H6:H23" si="0">IF(F6="","",IF(D6="Höchstwert",IF(F6&lt;=E6,"Bestanden","Mangel"),IF(F6&gt;=E6,"Bestanden","Mangel")))</f>
        <v>Bestanden</v>
      </c>
      <c r="I6" s="25"/>
    </row>
    <row r="7" spans="1:9" ht="24.75" customHeight="1" x14ac:dyDescent="0.25">
      <c r="A7" s="27" t="s">
        <v>129</v>
      </c>
      <c r="B7" s="28" t="s">
        <v>130</v>
      </c>
      <c r="C7" s="28" t="s">
        <v>131</v>
      </c>
      <c r="D7" s="37" t="s">
        <v>127</v>
      </c>
      <c r="E7" s="37">
        <v>1</v>
      </c>
      <c r="F7" s="38">
        <v>0.28000000000000003</v>
      </c>
      <c r="G7" s="41" t="s">
        <v>128</v>
      </c>
      <c r="H7" s="40" t="str">
        <f t="shared" si="0"/>
        <v>Bestanden</v>
      </c>
      <c r="I7" s="29"/>
    </row>
    <row r="8" spans="1:9" ht="24.75" customHeight="1" x14ac:dyDescent="0.25">
      <c r="A8" s="22" t="s">
        <v>132</v>
      </c>
      <c r="B8" s="23" t="s">
        <v>133</v>
      </c>
      <c r="C8" s="23" t="s">
        <v>134</v>
      </c>
      <c r="D8" s="37" t="s">
        <v>135</v>
      </c>
      <c r="E8" s="37">
        <v>1</v>
      </c>
      <c r="F8" s="38">
        <v>340</v>
      </c>
      <c r="G8" s="39" t="s">
        <v>136</v>
      </c>
      <c r="H8" s="40" t="str">
        <f t="shared" si="0"/>
        <v>Bestanden</v>
      </c>
      <c r="I8" s="25"/>
    </row>
    <row r="9" spans="1:9" ht="24.75" customHeight="1" x14ac:dyDescent="0.25">
      <c r="A9" s="27" t="s">
        <v>137</v>
      </c>
      <c r="B9" s="28" t="s">
        <v>138</v>
      </c>
      <c r="C9" s="28" t="s">
        <v>134</v>
      </c>
      <c r="D9" s="37" t="s">
        <v>135</v>
      </c>
      <c r="E9" s="37">
        <v>1</v>
      </c>
      <c r="F9" s="38">
        <v>285</v>
      </c>
      <c r="G9" s="41" t="s">
        <v>136</v>
      </c>
      <c r="H9" s="40" t="str">
        <f t="shared" si="0"/>
        <v>Bestanden</v>
      </c>
      <c r="I9" s="29"/>
    </row>
    <row r="10" spans="1:9" ht="24.75" customHeight="1" x14ac:dyDescent="0.25">
      <c r="A10" s="22" t="s">
        <v>139</v>
      </c>
      <c r="B10" s="23" t="s">
        <v>140</v>
      </c>
      <c r="C10" s="23" t="s">
        <v>134</v>
      </c>
      <c r="D10" s="37" t="s">
        <v>135</v>
      </c>
      <c r="E10" s="37">
        <v>1</v>
      </c>
      <c r="F10" s="38">
        <v>0.6</v>
      </c>
      <c r="G10" s="39" t="s">
        <v>136</v>
      </c>
      <c r="H10" s="40" t="str">
        <f t="shared" si="0"/>
        <v>Mangel</v>
      </c>
      <c r="I10" s="25" t="s">
        <v>141</v>
      </c>
    </row>
    <row r="11" spans="1:9" ht="24.75" customHeight="1" x14ac:dyDescent="0.25">
      <c r="A11" s="27" t="s">
        <v>142</v>
      </c>
      <c r="B11" s="28" t="s">
        <v>143</v>
      </c>
      <c r="C11" s="28" t="s">
        <v>134</v>
      </c>
      <c r="D11" s="37" t="s">
        <v>135</v>
      </c>
      <c r="E11" s="37">
        <v>1</v>
      </c>
      <c r="F11" s="38">
        <v>520</v>
      </c>
      <c r="G11" s="41" t="s">
        <v>136</v>
      </c>
      <c r="H11" s="40" t="str">
        <f t="shared" si="0"/>
        <v>Bestanden</v>
      </c>
      <c r="I11" s="29"/>
    </row>
    <row r="12" spans="1:9" ht="24.75" customHeight="1" x14ac:dyDescent="0.25">
      <c r="A12" s="22" t="s">
        <v>144</v>
      </c>
      <c r="B12" s="23" t="s">
        <v>145</v>
      </c>
      <c r="C12" s="23" t="s">
        <v>134</v>
      </c>
      <c r="D12" s="37" t="s">
        <v>135</v>
      </c>
      <c r="E12" s="37">
        <v>1</v>
      </c>
      <c r="F12" s="38">
        <v>410</v>
      </c>
      <c r="G12" s="39" t="s">
        <v>136</v>
      </c>
      <c r="H12" s="40" t="str">
        <f t="shared" si="0"/>
        <v>Bestanden</v>
      </c>
      <c r="I12" s="25"/>
    </row>
    <row r="13" spans="1:9" ht="24.75" customHeight="1" x14ac:dyDescent="0.25">
      <c r="A13" s="27" t="s">
        <v>146</v>
      </c>
      <c r="B13" s="28" t="s">
        <v>133</v>
      </c>
      <c r="C13" s="28" t="s">
        <v>147</v>
      </c>
      <c r="D13" s="37" t="s">
        <v>127</v>
      </c>
      <c r="E13" s="37">
        <v>1.0900000000000001</v>
      </c>
      <c r="F13" s="38">
        <v>0.42</v>
      </c>
      <c r="G13" s="41" t="s">
        <v>128</v>
      </c>
      <c r="H13" s="40" t="str">
        <f t="shared" si="0"/>
        <v>Bestanden</v>
      </c>
      <c r="I13" s="29" t="s">
        <v>148</v>
      </c>
    </row>
    <row r="14" spans="1:9" ht="24.75" customHeight="1" x14ac:dyDescent="0.25">
      <c r="A14" s="22" t="s">
        <v>149</v>
      </c>
      <c r="B14" s="23" t="s">
        <v>138</v>
      </c>
      <c r="C14" s="23" t="s">
        <v>147</v>
      </c>
      <c r="D14" s="37" t="s">
        <v>127</v>
      </c>
      <c r="E14" s="37">
        <v>1.37</v>
      </c>
      <c r="F14" s="38">
        <v>0.68</v>
      </c>
      <c r="G14" s="39" t="s">
        <v>128</v>
      </c>
      <c r="H14" s="40" t="str">
        <f t="shared" si="0"/>
        <v>Bestanden</v>
      </c>
      <c r="I14" s="25" t="s">
        <v>148</v>
      </c>
    </row>
    <row r="15" spans="1:9" ht="24.75" customHeight="1" x14ac:dyDescent="0.25">
      <c r="A15" s="27" t="s">
        <v>150</v>
      </c>
      <c r="B15" s="28" t="s">
        <v>143</v>
      </c>
      <c r="C15" s="28" t="s">
        <v>147</v>
      </c>
      <c r="D15" s="37" t="s">
        <v>127</v>
      </c>
      <c r="E15" s="37">
        <v>0.68</v>
      </c>
      <c r="F15" s="38">
        <v>0.31</v>
      </c>
      <c r="G15" s="41" t="s">
        <v>128</v>
      </c>
      <c r="H15" s="40" t="str">
        <f t="shared" si="0"/>
        <v>Bestanden</v>
      </c>
      <c r="I15" s="29" t="s">
        <v>151</v>
      </c>
    </row>
    <row r="16" spans="1:9" ht="24.75" customHeight="1" x14ac:dyDescent="0.25">
      <c r="A16" s="22" t="s">
        <v>152</v>
      </c>
      <c r="B16" s="23" t="s">
        <v>133</v>
      </c>
      <c r="C16" s="23" t="s">
        <v>153</v>
      </c>
      <c r="D16" s="37" t="s">
        <v>135</v>
      </c>
      <c r="E16" s="37">
        <v>1</v>
      </c>
      <c r="F16" s="38">
        <v>1</v>
      </c>
      <c r="G16" s="39" t="s">
        <v>154</v>
      </c>
      <c r="H16" s="40" t="str">
        <f t="shared" si="0"/>
        <v>Bestanden</v>
      </c>
      <c r="I16" s="25"/>
    </row>
    <row r="17" spans="1:9" ht="24.75" customHeight="1" x14ac:dyDescent="0.25">
      <c r="A17" s="27" t="s">
        <v>155</v>
      </c>
      <c r="B17" s="28" t="s">
        <v>138</v>
      </c>
      <c r="C17" s="28" t="s">
        <v>153</v>
      </c>
      <c r="D17" s="37" t="s">
        <v>135</v>
      </c>
      <c r="E17" s="37">
        <v>1</v>
      </c>
      <c r="F17" s="38">
        <v>1</v>
      </c>
      <c r="G17" s="41" t="s">
        <v>154</v>
      </c>
      <c r="H17" s="40" t="str">
        <f t="shared" si="0"/>
        <v>Bestanden</v>
      </c>
      <c r="I17" s="29"/>
    </row>
    <row r="18" spans="1:9" ht="24.75" customHeight="1" x14ac:dyDescent="0.25">
      <c r="A18" s="22" t="s">
        <v>156</v>
      </c>
      <c r="B18" s="23" t="s">
        <v>157</v>
      </c>
      <c r="C18" s="23" t="s">
        <v>158</v>
      </c>
      <c r="D18" s="37" t="s">
        <v>135</v>
      </c>
      <c r="E18" s="37">
        <v>1</v>
      </c>
      <c r="F18" s="38">
        <v>1</v>
      </c>
      <c r="G18" s="39" t="s">
        <v>154</v>
      </c>
      <c r="H18" s="40" t="str">
        <f t="shared" si="0"/>
        <v>Bestanden</v>
      </c>
      <c r="I18" s="25"/>
    </row>
    <row r="19" spans="1:9" ht="24.75" customHeight="1" x14ac:dyDescent="0.25">
      <c r="A19" s="27" t="s">
        <v>159</v>
      </c>
      <c r="B19" s="28" t="s">
        <v>160</v>
      </c>
      <c r="C19" s="28" t="s">
        <v>161</v>
      </c>
      <c r="D19" s="37" t="s">
        <v>135</v>
      </c>
      <c r="E19" s="37">
        <v>1</v>
      </c>
      <c r="F19" s="38">
        <v>1</v>
      </c>
      <c r="G19" s="41" t="s">
        <v>154</v>
      </c>
      <c r="H19" s="40" t="str">
        <f t="shared" si="0"/>
        <v>Bestanden</v>
      </c>
      <c r="I19" s="29"/>
    </row>
    <row r="20" spans="1:9" ht="24.75" customHeight="1" x14ac:dyDescent="0.25">
      <c r="A20" s="22" t="s">
        <v>162</v>
      </c>
      <c r="B20" s="23"/>
      <c r="C20" s="23"/>
      <c r="D20" s="37"/>
      <c r="E20" s="37"/>
      <c r="F20" s="38"/>
      <c r="G20" s="39"/>
      <c r="H20" s="40" t="str">
        <f t="shared" si="0"/>
        <v/>
      </c>
      <c r="I20" s="25"/>
    </row>
    <row r="21" spans="1:9" ht="24.75" customHeight="1" x14ac:dyDescent="0.25">
      <c r="A21" s="27" t="s">
        <v>163</v>
      </c>
      <c r="B21" s="28"/>
      <c r="C21" s="28"/>
      <c r="D21" s="37"/>
      <c r="E21" s="37"/>
      <c r="F21" s="38"/>
      <c r="G21" s="41"/>
      <c r="H21" s="40" t="str">
        <f t="shared" si="0"/>
        <v/>
      </c>
      <c r="I21" s="29"/>
    </row>
    <row r="22" spans="1:9" ht="24.75" customHeight="1" x14ac:dyDescent="0.25">
      <c r="A22" s="22" t="s">
        <v>164</v>
      </c>
      <c r="B22" s="23"/>
      <c r="C22" s="23"/>
      <c r="D22" s="37"/>
      <c r="E22" s="37"/>
      <c r="F22" s="38"/>
      <c r="G22" s="39"/>
      <c r="H22" s="40" t="str">
        <f t="shared" si="0"/>
        <v/>
      </c>
      <c r="I22" s="25"/>
    </row>
    <row r="23" spans="1:9" ht="24.75" customHeight="1" x14ac:dyDescent="0.25">
      <c r="A23" s="27" t="s">
        <v>165</v>
      </c>
      <c r="B23" s="28"/>
      <c r="C23" s="28"/>
      <c r="D23" s="37"/>
      <c r="E23" s="37"/>
      <c r="F23" s="38"/>
      <c r="G23" s="41"/>
      <c r="H23" s="40" t="str">
        <f t="shared" si="0"/>
        <v/>
      </c>
      <c r="I23" s="29"/>
    </row>
    <row r="25" spans="1:9" ht="21.75" customHeight="1" x14ac:dyDescent="0.25">
      <c r="A25" s="32"/>
      <c r="B25" s="53" t="s">
        <v>166</v>
      </c>
      <c r="C25" s="53"/>
      <c r="D25" s="53"/>
      <c r="E25" s="53"/>
      <c r="F25" s="53"/>
      <c r="G25" s="53"/>
      <c r="H25" s="34" t="str">
        <f>COUNTIF(H6:H23,"Bestanden")&amp;" / "&amp;COUNTIF(H6:H23,"Mangel")</f>
        <v>13 / 1</v>
      </c>
      <c r="I25" s="42" t="s">
        <v>167</v>
      </c>
    </row>
    <row r="27" spans="1:9" ht="15" customHeight="1" x14ac:dyDescent="0.25">
      <c r="B27" s="54" t="s">
        <v>168</v>
      </c>
      <c r="C27" s="54"/>
      <c r="D27" s="54"/>
      <c r="E27" s="54"/>
      <c r="F27" s="54"/>
      <c r="G27" s="54"/>
      <c r="H27" s="54"/>
      <c r="I27" s="54"/>
    </row>
  </sheetData>
  <autoFilter ref="A5:I23" xr:uid="{00000000-0009-0000-0000-000002000000}"/>
  <mergeCells count="5">
    <mergeCell ref="A1:I1"/>
    <mergeCell ref="A2:I2"/>
    <mergeCell ref="A3:I3"/>
    <mergeCell ref="B25:G25"/>
    <mergeCell ref="B27:I27"/>
  </mergeCells>
  <conditionalFormatting sqref="H6:H23">
    <cfRule type="cellIs" dxfId="13" priority="2" operator="equal">
      <formula>"Bestanden"</formula>
    </cfRule>
    <cfRule type="cellIs" dxfId="12" priority="3" operator="equal">
      <formula>"Mangel"</formula>
    </cfRule>
    <cfRule type="cellIs" dxfId="11" priority="4" operator="equal">
      <formula>"Nicht geprüft"</formula>
    </cfRule>
    <cfRule type="cellIs" dxfId="10" priority="5" operator="equal">
      <formula>"n.a."</formula>
    </cfRule>
  </conditionalFormatting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Legende!$K$8:$K$9</xm:f>
          </x14:formula1>
          <x14:formula2>
            <xm:f>0</xm:f>
          </x14:formula2>
          <xm:sqref>D6:D23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2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7" customWidth="1"/>
    <col min="2" max="2" width="26" customWidth="1"/>
    <col min="3" max="4" width="10" customWidth="1"/>
    <col min="5" max="5" width="13" customWidth="1"/>
    <col min="6" max="7" width="16" customWidth="1"/>
    <col min="8" max="8" width="14" customWidth="1"/>
    <col min="9" max="9" width="22" customWidth="1"/>
  </cols>
  <sheetData>
    <row r="1" spans="1:9" ht="24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19.5" customHeight="1" x14ac:dyDescent="0.25">
      <c r="A2" s="2" t="s">
        <v>169</v>
      </c>
      <c r="B2" s="2"/>
      <c r="C2" s="2"/>
      <c r="D2" s="2"/>
      <c r="E2" s="2"/>
      <c r="F2" s="2"/>
      <c r="G2" s="2"/>
      <c r="H2" s="2"/>
      <c r="I2" s="2"/>
    </row>
    <row r="3" spans="1:9" ht="15.75" customHeight="1" x14ac:dyDescent="0.25">
      <c r="A3" s="1" t="s">
        <v>170</v>
      </c>
      <c r="B3" s="1"/>
      <c r="C3" s="1"/>
      <c r="D3" s="1"/>
      <c r="E3" s="1"/>
      <c r="F3" s="1"/>
      <c r="G3" s="1"/>
      <c r="H3" s="1"/>
      <c r="I3" s="1"/>
    </row>
    <row r="4" spans="1:9" ht="3.75" customHeight="1" x14ac:dyDescent="0.25"/>
    <row r="5" spans="1:9" ht="30" customHeight="1" x14ac:dyDescent="0.25">
      <c r="A5" s="21" t="s">
        <v>63</v>
      </c>
      <c r="B5" s="21" t="s">
        <v>171</v>
      </c>
      <c r="C5" s="21" t="s">
        <v>172</v>
      </c>
      <c r="D5" s="21" t="s">
        <v>173</v>
      </c>
      <c r="E5" s="21" t="s">
        <v>174</v>
      </c>
      <c r="F5" s="21" t="s">
        <v>175</v>
      </c>
      <c r="G5" s="21" t="s">
        <v>176</v>
      </c>
      <c r="H5" s="21" t="s">
        <v>123</v>
      </c>
      <c r="I5" s="21" t="s">
        <v>124</v>
      </c>
    </row>
    <row r="6" spans="1:9" ht="24" customHeight="1" x14ac:dyDescent="0.25">
      <c r="A6" s="22" t="s">
        <v>177</v>
      </c>
      <c r="B6" s="23" t="s">
        <v>178</v>
      </c>
      <c r="C6" s="38" t="s">
        <v>179</v>
      </c>
      <c r="D6" s="37">
        <v>30</v>
      </c>
      <c r="E6" s="37">
        <v>30</v>
      </c>
      <c r="F6" s="37">
        <v>300</v>
      </c>
      <c r="G6" s="38">
        <v>24</v>
      </c>
      <c r="H6" s="40" t="str">
        <f t="shared" ref="H6:H17" si="0">IF(G6="","",IF(G6&lt;=F6,"Bestanden","Mangel"))</f>
        <v>Bestanden</v>
      </c>
      <c r="I6" s="25"/>
    </row>
    <row r="7" spans="1:9" ht="24" customHeight="1" x14ac:dyDescent="0.25">
      <c r="A7" s="27" t="s">
        <v>180</v>
      </c>
      <c r="B7" s="28" t="s">
        <v>181</v>
      </c>
      <c r="C7" s="38" t="s">
        <v>179</v>
      </c>
      <c r="D7" s="37">
        <v>30</v>
      </c>
      <c r="E7" s="37">
        <v>30</v>
      </c>
      <c r="F7" s="37">
        <v>300</v>
      </c>
      <c r="G7" s="38">
        <v>27</v>
      </c>
      <c r="H7" s="40" t="str">
        <f t="shared" si="0"/>
        <v>Bestanden</v>
      </c>
      <c r="I7" s="29"/>
    </row>
    <row r="8" spans="1:9" ht="24" customHeight="1" x14ac:dyDescent="0.25">
      <c r="A8" s="22" t="s">
        <v>182</v>
      </c>
      <c r="B8" s="23" t="s">
        <v>183</v>
      </c>
      <c r="C8" s="38" t="s">
        <v>184</v>
      </c>
      <c r="D8" s="37">
        <v>30</v>
      </c>
      <c r="E8" s="37">
        <v>30</v>
      </c>
      <c r="F8" s="37">
        <v>300</v>
      </c>
      <c r="G8" s="38">
        <v>19</v>
      </c>
      <c r="H8" s="40" t="str">
        <f t="shared" si="0"/>
        <v>Bestanden</v>
      </c>
      <c r="I8" s="25"/>
    </row>
    <row r="9" spans="1:9" ht="24" customHeight="1" x14ac:dyDescent="0.25">
      <c r="A9" s="27" t="s">
        <v>185</v>
      </c>
      <c r="B9" s="28" t="s">
        <v>186</v>
      </c>
      <c r="C9" s="38" t="s">
        <v>179</v>
      </c>
      <c r="D9" s="37">
        <v>30</v>
      </c>
      <c r="E9" s="37">
        <v>30</v>
      </c>
      <c r="F9" s="37">
        <v>300</v>
      </c>
      <c r="G9" s="38">
        <v>31</v>
      </c>
      <c r="H9" s="40" t="str">
        <f t="shared" si="0"/>
        <v>Bestanden</v>
      </c>
      <c r="I9" s="29"/>
    </row>
    <row r="10" spans="1:9" ht="24" customHeight="1" x14ac:dyDescent="0.25">
      <c r="A10" s="22" t="s">
        <v>187</v>
      </c>
      <c r="B10" s="23" t="s">
        <v>188</v>
      </c>
      <c r="C10" s="38" t="s">
        <v>179</v>
      </c>
      <c r="D10" s="37">
        <v>30</v>
      </c>
      <c r="E10" s="37">
        <v>30</v>
      </c>
      <c r="F10" s="37">
        <v>300</v>
      </c>
      <c r="G10" s="38">
        <v>22</v>
      </c>
      <c r="H10" s="40" t="str">
        <f t="shared" si="0"/>
        <v>Bestanden</v>
      </c>
      <c r="I10" s="25"/>
    </row>
    <row r="11" spans="1:9" ht="24" customHeight="1" x14ac:dyDescent="0.25">
      <c r="A11" s="27" t="s">
        <v>189</v>
      </c>
      <c r="B11" s="28" t="s">
        <v>190</v>
      </c>
      <c r="C11" s="38" t="s">
        <v>191</v>
      </c>
      <c r="D11" s="37">
        <v>30</v>
      </c>
      <c r="E11" s="37">
        <v>30</v>
      </c>
      <c r="F11" s="37">
        <v>300</v>
      </c>
      <c r="G11" s="38">
        <v>28</v>
      </c>
      <c r="H11" s="40" t="str">
        <f t="shared" si="0"/>
        <v>Bestanden</v>
      </c>
      <c r="I11" s="29"/>
    </row>
    <row r="12" spans="1:9" ht="24" customHeight="1" x14ac:dyDescent="0.25">
      <c r="A12" s="22" t="s">
        <v>192</v>
      </c>
      <c r="B12" s="23"/>
      <c r="C12" s="38"/>
      <c r="D12" s="37"/>
      <c r="E12" s="37"/>
      <c r="F12" s="37"/>
      <c r="G12" s="37"/>
      <c r="H12" s="40" t="str">
        <f t="shared" si="0"/>
        <v/>
      </c>
      <c r="I12" s="25"/>
    </row>
    <row r="13" spans="1:9" ht="24" customHeight="1" x14ac:dyDescent="0.25">
      <c r="A13" s="27" t="s">
        <v>193</v>
      </c>
      <c r="B13" s="28"/>
      <c r="C13" s="38"/>
      <c r="D13" s="37"/>
      <c r="E13" s="37"/>
      <c r="F13" s="37"/>
      <c r="G13" s="37"/>
      <c r="H13" s="40" t="str">
        <f t="shared" si="0"/>
        <v/>
      </c>
      <c r="I13" s="29"/>
    </row>
    <row r="14" spans="1:9" ht="24" customHeight="1" x14ac:dyDescent="0.25">
      <c r="A14" s="22" t="s">
        <v>194</v>
      </c>
      <c r="B14" s="23"/>
      <c r="C14" s="38"/>
      <c r="D14" s="37"/>
      <c r="E14" s="37"/>
      <c r="F14" s="37"/>
      <c r="G14" s="37"/>
      <c r="H14" s="40" t="str">
        <f t="shared" si="0"/>
        <v/>
      </c>
      <c r="I14" s="25"/>
    </row>
    <row r="15" spans="1:9" ht="24" customHeight="1" x14ac:dyDescent="0.25">
      <c r="A15" s="27" t="s">
        <v>195</v>
      </c>
      <c r="B15" s="28"/>
      <c r="C15" s="38"/>
      <c r="D15" s="37"/>
      <c r="E15" s="37"/>
      <c r="F15" s="37"/>
      <c r="G15" s="37"/>
      <c r="H15" s="40" t="str">
        <f t="shared" si="0"/>
        <v/>
      </c>
      <c r="I15" s="29"/>
    </row>
    <row r="16" spans="1:9" ht="24" customHeight="1" x14ac:dyDescent="0.25">
      <c r="A16" s="22" t="s">
        <v>196</v>
      </c>
      <c r="B16" s="23"/>
      <c r="C16" s="38"/>
      <c r="D16" s="37"/>
      <c r="E16" s="37"/>
      <c r="F16" s="37"/>
      <c r="G16" s="37"/>
      <c r="H16" s="40" t="str">
        <f t="shared" si="0"/>
        <v/>
      </c>
      <c r="I16" s="25"/>
    </row>
    <row r="17" spans="1:9" ht="24" customHeight="1" x14ac:dyDescent="0.25">
      <c r="A17" s="27" t="s">
        <v>197</v>
      </c>
      <c r="B17" s="28"/>
      <c r="C17" s="38"/>
      <c r="D17" s="37"/>
      <c r="E17" s="37"/>
      <c r="F17" s="37"/>
      <c r="G17" s="37"/>
      <c r="H17" s="40" t="str">
        <f t="shared" si="0"/>
        <v/>
      </c>
      <c r="I17" s="29"/>
    </row>
    <row r="19" spans="1:9" ht="21.75" customHeight="1" x14ac:dyDescent="0.25">
      <c r="A19" s="32"/>
      <c r="B19" s="53" t="s">
        <v>198</v>
      </c>
      <c r="C19" s="53"/>
      <c r="D19" s="53"/>
      <c r="E19" s="53"/>
      <c r="F19" s="53"/>
      <c r="G19" s="53"/>
      <c r="H19" s="34" t="str">
        <f>COUNTIF(H6:H17,"Bestanden")&amp;" / "&amp;COUNTIF(H6:H17,"Mangel")</f>
        <v>6 / 0</v>
      </c>
      <c r="I19" s="42" t="s">
        <v>167</v>
      </c>
    </row>
    <row r="21" spans="1:9" ht="15" customHeight="1" x14ac:dyDescent="0.25">
      <c r="A21" s="4" t="s">
        <v>199</v>
      </c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</sheetData>
  <autoFilter ref="A5:I17" xr:uid="{00000000-0009-0000-0000-000003000000}"/>
  <mergeCells count="5">
    <mergeCell ref="A1:I1"/>
    <mergeCell ref="A2:I2"/>
    <mergeCell ref="A3:I3"/>
    <mergeCell ref="B19:G19"/>
    <mergeCell ref="A21:I22"/>
  </mergeCells>
  <conditionalFormatting sqref="H6:H17">
    <cfRule type="cellIs" dxfId="9" priority="2" operator="equal">
      <formula>"Bestanden"</formula>
    </cfRule>
    <cfRule type="cellIs" dxfId="8" priority="3" operator="equal">
      <formula>"Mangel"</formula>
    </cfRule>
    <cfRule type="cellIs" dxfId="7" priority="4" operator="equal">
      <formula>"Nicht geprüft"</formula>
    </cfRule>
    <cfRule type="cellIs" dxfId="6" priority="5" operator="equal">
      <formula>"n.a."</formula>
    </cfRule>
  </conditionalFormatting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300-000000000000}">
          <x14:formula1>
            <xm:f>Legende!$K$20:$K$24</xm:f>
          </x14:formula1>
          <x14:formula2>
            <xm:f>0</xm:f>
          </x14:formula2>
          <xm:sqref>C6:C17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1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17" customWidth="1"/>
    <col min="2" max="2" width="29" customWidth="1"/>
    <col min="3" max="3" width="24" customWidth="1"/>
    <col min="4" max="4" width="21" customWidth="1"/>
    <col min="5" max="5" width="20" customWidth="1"/>
    <col min="6" max="6" width="3" customWidth="1"/>
  </cols>
  <sheetData>
    <row r="1" spans="1:6" ht="24" customHeight="1" x14ac:dyDescent="0.25">
      <c r="A1" s="3" t="s">
        <v>0</v>
      </c>
      <c r="B1" s="3"/>
      <c r="C1" s="3"/>
      <c r="D1" s="3"/>
      <c r="E1" s="3"/>
      <c r="F1" s="3"/>
    </row>
    <row r="2" spans="1:6" ht="19.5" customHeight="1" x14ac:dyDescent="0.25">
      <c r="A2" s="2" t="s">
        <v>200</v>
      </c>
      <c r="B2" s="2"/>
      <c r="C2" s="2"/>
      <c r="D2" s="2"/>
      <c r="E2" s="2"/>
      <c r="F2" s="2"/>
    </row>
    <row r="3" spans="1:6" ht="15.75" customHeight="1" x14ac:dyDescent="0.25">
      <c r="A3" s="1" t="s">
        <v>201</v>
      </c>
      <c r="B3" s="1"/>
      <c r="C3" s="1"/>
      <c r="D3" s="1"/>
      <c r="E3" s="1"/>
      <c r="F3" s="1"/>
    </row>
    <row r="4" spans="1:6" ht="3.75" customHeight="1" x14ac:dyDescent="0.25"/>
    <row r="5" spans="1:6" ht="21.75" customHeight="1" x14ac:dyDescent="0.25">
      <c r="A5" s="55" t="s">
        <v>202</v>
      </c>
      <c r="B5" s="55"/>
      <c r="C5" s="55"/>
      <c r="D5" s="55"/>
      <c r="E5" s="55"/>
      <c r="F5" s="55"/>
    </row>
    <row r="6" spans="1:6" ht="24" customHeight="1" x14ac:dyDescent="0.25">
      <c r="A6" s="56" t="s">
        <v>203</v>
      </c>
      <c r="B6" s="56"/>
      <c r="C6" s="56"/>
      <c r="D6" s="57" t="str">
        <f>Deckblatt!F37</f>
        <v>MÄNGEL / NACHBESSERUNG</v>
      </c>
      <c r="E6" s="57"/>
    </row>
    <row r="7" spans="1:6" ht="24" customHeight="1" x14ac:dyDescent="0.25">
      <c r="A7" s="56" t="s">
        <v>204</v>
      </c>
      <c r="B7" s="56"/>
      <c r="C7" s="56"/>
      <c r="D7" s="58" t="s">
        <v>205</v>
      </c>
      <c r="E7" s="58"/>
    </row>
    <row r="9" spans="1:6" ht="21.75" customHeight="1" x14ac:dyDescent="0.25">
      <c r="A9" s="55" t="s">
        <v>206</v>
      </c>
      <c r="B9" s="55"/>
      <c r="C9" s="55"/>
      <c r="D9" s="55"/>
      <c r="E9" s="55"/>
      <c r="F9" s="55"/>
    </row>
    <row r="10" spans="1:6" ht="25.5" customHeight="1" x14ac:dyDescent="0.25">
      <c r="A10" s="43" t="s">
        <v>67</v>
      </c>
      <c r="B10" s="43" t="s">
        <v>207</v>
      </c>
      <c r="C10" s="43" t="s">
        <v>208</v>
      </c>
      <c r="D10" s="43" t="s">
        <v>209</v>
      </c>
      <c r="E10" s="43" t="s">
        <v>210</v>
      </c>
    </row>
    <row r="11" spans="1:6" ht="24" customHeight="1" x14ac:dyDescent="0.25">
      <c r="A11" s="44" t="s">
        <v>91</v>
      </c>
      <c r="B11" s="45" t="s">
        <v>211</v>
      </c>
      <c r="C11" s="45" t="s">
        <v>212</v>
      </c>
      <c r="D11" s="37" t="s">
        <v>213</v>
      </c>
      <c r="E11" s="37"/>
      <c r="F11" s="18"/>
    </row>
    <row r="12" spans="1:6" ht="24" customHeight="1" x14ac:dyDescent="0.25">
      <c r="A12" s="31" t="s">
        <v>129</v>
      </c>
      <c r="B12" s="45" t="s">
        <v>214</v>
      </c>
      <c r="C12" s="45" t="s">
        <v>215</v>
      </c>
      <c r="D12" s="37" t="s">
        <v>216</v>
      </c>
      <c r="E12" s="37"/>
      <c r="F12" s="18"/>
    </row>
    <row r="13" spans="1:6" ht="24" customHeight="1" x14ac:dyDescent="0.25">
      <c r="A13" s="44" t="s">
        <v>132</v>
      </c>
      <c r="B13" s="45"/>
      <c r="C13" s="45"/>
      <c r="D13" s="37"/>
      <c r="E13" s="37"/>
      <c r="F13" s="18"/>
    </row>
    <row r="14" spans="1:6" ht="24" customHeight="1" x14ac:dyDescent="0.25">
      <c r="A14" s="31" t="s">
        <v>137</v>
      </c>
      <c r="B14" s="45"/>
      <c r="C14" s="45"/>
      <c r="D14" s="37"/>
      <c r="E14" s="37"/>
      <c r="F14" s="18"/>
    </row>
    <row r="15" spans="1:6" ht="24" customHeight="1" x14ac:dyDescent="0.25">
      <c r="A15" s="44" t="s">
        <v>139</v>
      </c>
      <c r="B15" s="45"/>
      <c r="C15" s="45"/>
      <c r="D15" s="37"/>
      <c r="E15" s="37"/>
      <c r="F15" s="18"/>
    </row>
    <row r="16" spans="1:6" ht="24" customHeight="1" x14ac:dyDescent="0.25">
      <c r="A16" s="31" t="s">
        <v>142</v>
      </c>
      <c r="B16" s="45"/>
      <c r="C16" s="45"/>
      <c r="D16" s="37"/>
      <c r="E16" s="37"/>
      <c r="F16" s="18"/>
    </row>
    <row r="17" spans="1:6" ht="24" customHeight="1" x14ac:dyDescent="0.25">
      <c r="A17" s="44" t="s">
        <v>144</v>
      </c>
      <c r="B17" s="45"/>
      <c r="C17" s="45"/>
      <c r="D17" s="37"/>
      <c r="E17" s="37"/>
      <c r="F17" s="18"/>
    </row>
    <row r="18" spans="1:6" ht="24" customHeight="1" x14ac:dyDescent="0.25">
      <c r="A18" s="31" t="s">
        <v>146</v>
      </c>
      <c r="B18" s="45"/>
      <c r="C18" s="45"/>
      <c r="D18" s="37"/>
      <c r="E18" s="37"/>
      <c r="F18" s="18"/>
    </row>
    <row r="19" spans="1:6" ht="24" customHeight="1" x14ac:dyDescent="0.25">
      <c r="A19" s="44" t="s">
        <v>149</v>
      </c>
      <c r="B19" s="45"/>
      <c r="C19" s="45"/>
      <c r="D19" s="37"/>
      <c r="E19" s="37"/>
      <c r="F19" s="18"/>
    </row>
    <row r="20" spans="1:6" ht="24" customHeight="1" x14ac:dyDescent="0.25">
      <c r="A20" s="31" t="s">
        <v>150</v>
      </c>
      <c r="B20" s="45"/>
      <c r="C20" s="45"/>
      <c r="D20" s="37"/>
      <c r="E20" s="37"/>
      <c r="F20" s="18"/>
    </row>
    <row r="22" spans="1:6" ht="21.75" customHeight="1" x14ac:dyDescent="0.25">
      <c r="A22" s="55" t="s">
        <v>217</v>
      </c>
      <c r="B22" s="55"/>
      <c r="C22" s="55"/>
      <c r="D22" s="55"/>
      <c r="E22" s="55"/>
      <c r="F22" s="55"/>
    </row>
    <row r="23" spans="1:6" ht="27.75" customHeight="1" x14ac:dyDescent="0.25">
      <c r="A23" s="15" t="s">
        <v>7</v>
      </c>
      <c r="B23" s="59" t="s">
        <v>8</v>
      </c>
      <c r="C23" s="59"/>
      <c r="D23" s="15" t="s">
        <v>218</v>
      </c>
      <c r="E23" s="17">
        <v>46093</v>
      </c>
    </row>
    <row r="24" spans="1:6" ht="27.75" customHeight="1" x14ac:dyDescent="0.25">
      <c r="A24" s="15" t="s">
        <v>219</v>
      </c>
      <c r="B24" s="59"/>
      <c r="C24" s="59"/>
      <c r="D24" s="15" t="s">
        <v>220</v>
      </c>
      <c r="E24" s="16" t="s">
        <v>20</v>
      </c>
    </row>
    <row r="25" spans="1:6" ht="27.75" customHeight="1" x14ac:dyDescent="0.25">
      <c r="A25" s="15" t="s">
        <v>221</v>
      </c>
      <c r="B25" s="59" t="s">
        <v>18</v>
      </c>
      <c r="C25" s="59"/>
      <c r="D25" s="15" t="s">
        <v>222</v>
      </c>
      <c r="E25" s="17">
        <v>46094</v>
      </c>
    </row>
    <row r="26" spans="1:6" ht="27.75" customHeight="1" x14ac:dyDescent="0.25">
      <c r="A26" s="15" t="s">
        <v>223</v>
      </c>
      <c r="B26" s="59"/>
      <c r="C26" s="59"/>
      <c r="D26" s="15" t="s">
        <v>224</v>
      </c>
      <c r="E26" s="16" t="s">
        <v>27</v>
      </c>
    </row>
    <row r="27" spans="1:6" ht="27.75" customHeight="1" x14ac:dyDescent="0.25">
      <c r="A27" s="15" t="s">
        <v>225</v>
      </c>
      <c r="B27" s="60">
        <v>47554</v>
      </c>
      <c r="C27" s="60"/>
      <c r="D27" s="15" t="s">
        <v>226</v>
      </c>
      <c r="E27" s="16" t="s">
        <v>227</v>
      </c>
    </row>
    <row r="29" spans="1:6" ht="15" customHeight="1" x14ac:dyDescent="0.25">
      <c r="A29" s="4" t="s">
        <v>228</v>
      </c>
      <c r="B29" s="4"/>
      <c r="C29" s="4"/>
      <c r="D29" s="4"/>
      <c r="E29" s="4"/>
      <c r="F29" s="4"/>
    </row>
    <row r="30" spans="1:6" ht="15" customHeight="1" x14ac:dyDescent="0.25">
      <c r="A30" s="4"/>
      <c r="B30" s="4"/>
      <c r="C30" s="4"/>
      <c r="D30" s="4"/>
      <c r="E30" s="4"/>
      <c r="F30" s="4"/>
    </row>
    <row r="31" spans="1:6" ht="15" customHeight="1" x14ac:dyDescent="0.25">
      <c r="A31" s="4"/>
      <c r="B31" s="4"/>
      <c r="C31" s="4"/>
      <c r="D31" s="4"/>
      <c r="E31" s="4"/>
      <c r="F31" s="4"/>
    </row>
  </sheetData>
  <mergeCells count="16">
    <mergeCell ref="B24:C24"/>
    <mergeCell ref="B25:C25"/>
    <mergeCell ref="B26:C26"/>
    <mergeCell ref="B27:C27"/>
    <mergeCell ref="A29:F31"/>
    <mergeCell ref="A7:C7"/>
    <mergeCell ref="D7:E7"/>
    <mergeCell ref="A9:F9"/>
    <mergeCell ref="A22:F22"/>
    <mergeCell ref="B23:C23"/>
    <mergeCell ref="A1:F1"/>
    <mergeCell ref="A2:F2"/>
    <mergeCell ref="A3:F3"/>
    <mergeCell ref="A5:F5"/>
    <mergeCell ref="A6:C6"/>
    <mergeCell ref="D6:E6"/>
  </mergeCells>
  <conditionalFormatting sqref="D6">
    <cfRule type="expression" dxfId="5" priority="2">
      <formula>ISNUMBER(SEARCH("MÄNGEL",D6))</formula>
    </cfRule>
    <cfRule type="expression" dxfId="4" priority="3">
      <formula>ISNUMBER(SEARCH("OFFEN",D6))</formula>
    </cfRule>
    <cfRule type="expression" dxfId="3" priority="4">
      <formula>ISNUMBER(SEARCH("FREIGEGEBEN",D6))</formula>
    </cfRule>
  </conditionalFormatting>
  <conditionalFormatting sqref="D7">
    <cfRule type="expression" dxfId="2" priority="5">
      <formula>ISNUMBER(SEARCH("NICHT",D7))</formula>
    </cfRule>
    <cfRule type="expression" dxfId="1" priority="6">
      <formula>ISNUMBER(SEARCH("AUFLAGEN",D7))</formula>
    </cfRule>
    <cfRule type="expression" dxfId="0" priority="7">
      <formula>AND(ISNUMBER(SEARCH("FREIGEGEBEN",D7)),NOT(ISNUMBER(SEARCH("NICHT",D7))))</formula>
    </cfRule>
  </conditionalFormatting>
  <pageMargins left="0.75" right="0.75" top="1" bottom="1" header="0.511811023622047" footer="0.511811023622047"/>
  <pageSetup fitToHeight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400-000000000000}">
          <x14:formula1>
            <xm:f>Legende!$K$28:$K$30</xm:f>
          </x14:formula1>
          <x14:formula2>
            <xm:f>0</xm:f>
          </x14:formula2>
          <xm:sqref>D7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5"/>
  <sheetViews>
    <sheetView showGridLines="0" zoomScaleNormal="100" workbookViewId="0"/>
  </sheetViews>
  <sheetFormatPr baseColWidth="10" defaultColWidth="8.7109375" defaultRowHeight="15" x14ac:dyDescent="0.25"/>
  <cols>
    <col min="1" max="1" width="24" customWidth="1"/>
    <col min="2" max="2" width="60" customWidth="1"/>
    <col min="3" max="3" width="3" customWidth="1"/>
    <col min="10" max="10" width="15" customWidth="1"/>
    <col min="11" max="11" width="22" customWidth="1"/>
  </cols>
  <sheetData>
    <row r="1" spans="1:11" ht="24" customHeight="1" x14ac:dyDescent="0.25">
      <c r="A1" s="3" t="s">
        <v>0</v>
      </c>
      <c r="B1" s="3"/>
      <c r="K1" s="46" t="s">
        <v>229</v>
      </c>
    </row>
    <row r="2" spans="1:11" ht="19.5" customHeight="1" x14ac:dyDescent="0.25">
      <c r="A2" s="2" t="s">
        <v>230</v>
      </c>
      <c r="B2" s="2"/>
      <c r="J2" s="47" t="s">
        <v>65</v>
      </c>
      <c r="K2" s="48" t="s">
        <v>70</v>
      </c>
    </row>
    <row r="3" spans="1:11" x14ac:dyDescent="0.25">
      <c r="K3" s="48" t="s">
        <v>89</v>
      </c>
    </row>
    <row r="4" spans="1:11" ht="19.5" customHeight="1" x14ac:dyDescent="0.25">
      <c r="A4" s="61" t="s">
        <v>231</v>
      </c>
      <c r="B4" s="61"/>
      <c r="K4" s="48" t="s">
        <v>232</v>
      </c>
    </row>
    <row r="5" spans="1:11" ht="24" customHeight="1" x14ac:dyDescent="0.25">
      <c r="A5" s="49" t="s">
        <v>233</v>
      </c>
      <c r="B5" s="50" t="s">
        <v>234</v>
      </c>
      <c r="K5" s="48" t="s">
        <v>102</v>
      </c>
    </row>
    <row r="6" spans="1:11" ht="24" customHeight="1" x14ac:dyDescent="0.25">
      <c r="A6" s="51" t="s">
        <v>235</v>
      </c>
      <c r="B6" s="52" t="s">
        <v>236</v>
      </c>
    </row>
    <row r="7" spans="1:11" ht="24" customHeight="1" x14ac:dyDescent="0.25">
      <c r="A7" s="49" t="s">
        <v>237</v>
      </c>
      <c r="B7" s="50" t="s">
        <v>238</v>
      </c>
    </row>
    <row r="8" spans="1:11" ht="24" customHeight="1" x14ac:dyDescent="0.25">
      <c r="A8" s="51" t="s">
        <v>239</v>
      </c>
      <c r="B8" s="52" t="s">
        <v>240</v>
      </c>
      <c r="J8" s="47" t="s">
        <v>119</v>
      </c>
      <c r="K8" s="48" t="s">
        <v>127</v>
      </c>
    </row>
    <row r="9" spans="1:11" ht="24" customHeight="1" x14ac:dyDescent="0.25">
      <c r="A9" s="49" t="s">
        <v>241</v>
      </c>
      <c r="B9" s="50" t="s">
        <v>242</v>
      </c>
      <c r="K9" s="48" t="s">
        <v>135</v>
      </c>
    </row>
    <row r="11" spans="1:11" ht="19.5" customHeight="1" x14ac:dyDescent="0.25">
      <c r="A11" s="61" t="s">
        <v>243</v>
      </c>
      <c r="B11" s="61"/>
    </row>
    <row r="12" spans="1:11" ht="24" customHeight="1" x14ac:dyDescent="0.25">
      <c r="A12" s="49" t="s">
        <v>244</v>
      </c>
      <c r="B12" s="50" t="s">
        <v>245</v>
      </c>
      <c r="J12" s="47" t="s">
        <v>28</v>
      </c>
      <c r="K12" s="48" t="s">
        <v>246</v>
      </c>
    </row>
    <row r="13" spans="1:11" ht="24" customHeight="1" x14ac:dyDescent="0.25">
      <c r="A13" s="51" t="s">
        <v>247</v>
      </c>
      <c r="B13" s="52" t="s">
        <v>248</v>
      </c>
      <c r="K13" s="48" t="s">
        <v>249</v>
      </c>
    </row>
    <row r="14" spans="1:11" ht="24" customHeight="1" x14ac:dyDescent="0.25">
      <c r="A14" s="49" t="s">
        <v>250</v>
      </c>
      <c r="B14" s="50" t="s">
        <v>251</v>
      </c>
      <c r="K14" s="48" t="s">
        <v>29</v>
      </c>
    </row>
    <row r="15" spans="1:11" x14ac:dyDescent="0.25">
      <c r="K15" s="48" t="s">
        <v>252</v>
      </c>
    </row>
    <row r="16" spans="1:11" ht="19.5" customHeight="1" x14ac:dyDescent="0.25">
      <c r="A16" s="61" t="s">
        <v>253</v>
      </c>
      <c r="B16" s="61"/>
      <c r="K16" s="48" t="s">
        <v>254</v>
      </c>
    </row>
    <row r="17" spans="1:11" ht="24" customHeight="1" x14ac:dyDescent="0.25">
      <c r="A17" s="49" t="s">
        <v>70</v>
      </c>
      <c r="B17" s="50" t="s">
        <v>255</v>
      </c>
    </row>
    <row r="18" spans="1:11" ht="24" customHeight="1" x14ac:dyDescent="0.25">
      <c r="A18" s="51" t="s">
        <v>89</v>
      </c>
      <c r="B18" s="52" t="s">
        <v>256</v>
      </c>
    </row>
    <row r="19" spans="1:11" ht="24" customHeight="1" x14ac:dyDescent="0.25">
      <c r="A19" s="49" t="s">
        <v>232</v>
      </c>
      <c r="B19" s="50" t="s">
        <v>257</v>
      </c>
    </row>
    <row r="20" spans="1:11" ht="24" customHeight="1" x14ac:dyDescent="0.25">
      <c r="A20" s="51" t="s">
        <v>102</v>
      </c>
      <c r="B20" s="52" t="s">
        <v>258</v>
      </c>
      <c r="J20" s="47" t="s">
        <v>259</v>
      </c>
      <c r="K20" s="48" t="s">
        <v>260</v>
      </c>
    </row>
    <row r="21" spans="1:11" x14ac:dyDescent="0.25">
      <c r="K21" s="48" t="s">
        <v>179</v>
      </c>
    </row>
    <row r="22" spans="1:11" ht="19.5" customHeight="1" x14ac:dyDescent="0.25">
      <c r="A22" s="61" t="s">
        <v>261</v>
      </c>
      <c r="B22" s="61"/>
      <c r="K22" s="48" t="s">
        <v>184</v>
      </c>
    </row>
    <row r="23" spans="1:11" ht="24" customHeight="1" x14ac:dyDescent="0.25">
      <c r="A23" s="49" t="s">
        <v>262</v>
      </c>
      <c r="B23" s="50" t="s">
        <v>263</v>
      </c>
      <c r="K23" s="48" t="s">
        <v>191</v>
      </c>
    </row>
    <row r="24" spans="1:11" ht="24" customHeight="1" x14ac:dyDescent="0.25">
      <c r="A24" s="51" t="s">
        <v>264</v>
      </c>
      <c r="B24" s="52" t="s">
        <v>265</v>
      </c>
      <c r="K24" s="48" t="s">
        <v>266</v>
      </c>
    </row>
    <row r="25" spans="1:11" ht="24" customHeight="1" x14ac:dyDescent="0.25">
      <c r="A25" s="49" t="s">
        <v>267</v>
      </c>
      <c r="B25" s="50" t="s">
        <v>268</v>
      </c>
    </row>
    <row r="26" spans="1:11" ht="24" customHeight="1" x14ac:dyDescent="0.25">
      <c r="A26" s="51" t="s">
        <v>269</v>
      </c>
      <c r="B26" s="52" t="s">
        <v>270</v>
      </c>
    </row>
    <row r="27" spans="1:11" ht="24" customHeight="1" x14ac:dyDescent="0.25">
      <c r="A27" s="49" t="s">
        <v>271</v>
      </c>
      <c r="B27" s="50" t="s">
        <v>272</v>
      </c>
    </row>
    <row r="28" spans="1:11" x14ac:dyDescent="0.25">
      <c r="J28" s="47" t="s">
        <v>241</v>
      </c>
      <c r="K28" s="48" t="s">
        <v>273</v>
      </c>
    </row>
    <row r="29" spans="1:11" x14ac:dyDescent="0.25">
      <c r="K29" s="48" t="s">
        <v>205</v>
      </c>
    </row>
    <row r="30" spans="1:11" x14ac:dyDescent="0.25">
      <c r="K30" s="48" t="s">
        <v>274</v>
      </c>
    </row>
    <row r="34" spans="10:11" x14ac:dyDescent="0.25">
      <c r="J34" s="47" t="s">
        <v>46</v>
      </c>
      <c r="K34" s="48" t="s">
        <v>47</v>
      </c>
    </row>
    <row r="35" spans="10:11" x14ac:dyDescent="0.25">
      <c r="K35" s="48" t="s">
        <v>275</v>
      </c>
    </row>
  </sheetData>
  <mergeCells count="6">
    <mergeCell ref="A22:B22"/>
    <mergeCell ref="A1:B1"/>
    <mergeCell ref="A2:B2"/>
    <mergeCell ref="A4:B4"/>
    <mergeCell ref="A11:B11"/>
    <mergeCell ref="A16:B16"/>
  </mergeCells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Deckblatt</vt:lpstr>
      <vt:lpstr>Sichtprüfung</vt:lpstr>
      <vt:lpstr>Messwerte</vt:lpstr>
      <vt:lpstr>RCD-Prüfung</vt:lpstr>
      <vt:lpstr>Freigabe</vt:lpstr>
      <vt:lpstr>Legende</vt:lpstr>
      <vt:lpstr>Legende!Druckbereich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2026-08-10T06:29:03Z</dcterms:created>
  <dcterms:modified xsi:type="dcterms:W3CDTF">2026-08-10T08:44:04Z</dcterms:modified>
  <dc:language>en-US</dc:language>
</cp:coreProperties>
</file>