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8313B65-4B36-44BA-AAE4-DBB0FCE19427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📋 Strafenkatalog" sheetId="1" r:id="rId1"/>
    <sheet name="📝 Strafen-Tracker" sheetId="2" r:id="rId2"/>
    <sheet name="👤 Spieler-Übersicht" sheetId="3" r:id="rId3"/>
    <sheet name="📅 Monatsabrechnung" sheetId="4" r:id="rId4"/>
    <sheet name="ℹ️ Anleitung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8" i="4" l="1"/>
  <c r="J18" i="4"/>
  <c r="I18" i="4"/>
  <c r="H18" i="4"/>
  <c r="G18" i="4"/>
  <c r="F18" i="4"/>
  <c r="E18" i="4"/>
  <c r="D18" i="4"/>
  <c r="C18" i="4"/>
  <c r="F19" i="3"/>
  <c r="E19" i="3"/>
  <c r="G19" i="3" s="1"/>
  <c r="D19" i="3"/>
  <c r="C19" i="3"/>
  <c r="F18" i="3"/>
  <c r="E18" i="3"/>
  <c r="G18" i="3" s="1"/>
  <c r="D18" i="3"/>
  <c r="C18" i="3"/>
  <c r="F17" i="3"/>
  <c r="E17" i="3"/>
  <c r="G17" i="3" s="1"/>
  <c r="D17" i="3"/>
  <c r="C17" i="3"/>
  <c r="F16" i="3"/>
  <c r="E16" i="3"/>
  <c r="G16" i="3" s="1"/>
  <c r="D16" i="3"/>
  <c r="C16" i="3"/>
  <c r="F15" i="3"/>
  <c r="E15" i="3"/>
  <c r="G15" i="3" s="1"/>
  <c r="D15" i="3"/>
  <c r="C15" i="3"/>
  <c r="F14" i="3"/>
  <c r="E14" i="3"/>
  <c r="G14" i="3" s="1"/>
  <c r="D14" i="3"/>
  <c r="C14" i="3"/>
  <c r="F13" i="3"/>
  <c r="E13" i="3"/>
  <c r="G13" i="3" s="1"/>
  <c r="D13" i="3"/>
  <c r="C13" i="3"/>
  <c r="F12" i="3"/>
  <c r="E12" i="3"/>
  <c r="G12" i="3" s="1"/>
  <c r="D12" i="3"/>
  <c r="C12" i="3"/>
  <c r="F11" i="3"/>
  <c r="E11" i="3"/>
  <c r="G11" i="3" s="1"/>
  <c r="D11" i="3"/>
  <c r="C11" i="3"/>
  <c r="F10" i="3"/>
  <c r="E10" i="3"/>
  <c r="G10" i="3" s="1"/>
  <c r="D10" i="3"/>
  <c r="C10" i="3"/>
  <c r="F9" i="3"/>
  <c r="E9" i="3"/>
  <c r="G9" i="3" s="1"/>
  <c r="D9" i="3"/>
  <c r="C9" i="3"/>
  <c r="F8" i="3"/>
  <c r="F20" i="3" s="1"/>
  <c r="E8" i="3"/>
  <c r="G8" i="3" s="1"/>
  <c r="D8" i="3"/>
  <c r="D20" i="3" s="1"/>
  <c r="C8" i="3"/>
  <c r="C20" i="3" s="1"/>
  <c r="I5" i="2"/>
  <c r="G5" i="2"/>
  <c r="E5" i="2"/>
  <c r="C5" i="2"/>
  <c r="G20" i="3" l="1"/>
  <c r="E20" i="3"/>
</calcChain>
</file>

<file path=xl/sharedStrings.xml><?xml version="1.0" encoding="utf-8"?>
<sst xmlns="http://schemas.openxmlformats.org/spreadsheetml/2006/main" count="311" uniqueCount="207">
  <si>
    <t>⚽  STRAFENKATALOG  –  Saison 2026/27</t>
  </si>
  <si>
    <t>Alle Strafen gelten vorbehaltlich Anpassungen durch Vorstand oder Trainer | Stand: 2026</t>
  </si>
  <si>
    <t>Verein:  FC Muster e.V.</t>
  </si>
  <si>
    <t>Mannschaft:  1. Herrenmannschaft</t>
  </si>
  <si>
    <t>Saison:  2026 / 2027</t>
  </si>
  <si>
    <t>🕐  PÜNKTLICHKEIT &amp; ANWESENHEIT</t>
  </si>
  <si>
    <t>Nr.</t>
  </si>
  <si>
    <t>Vergehen</t>
  </si>
  <si>
    <t>Beschreibung / Anmerkung</t>
  </si>
  <si>
    <t>Betrag (€)</t>
  </si>
  <si>
    <t>Einheit / Turnus</t>
  </si>
  <si>
    <t>Zu spät zum Training</t>
  </si>
  <si>
    <t>Anwesenheit später als 10 Min. nach Anpfiff</t>
  </si>
  <si>
    <t>5.00 €</t>
  </si>
  <si>
    <t>pro Vorfall</t>
  </si>
  <si>
    <t>Zu spät zum Spiel</t>
  </si>
  <si>
    <t>Anwesenheit nach dem Einlaufen</t>
  </si>
  <si>
    <t>10.00 €</t>
  </si>
  <si>
    <t>Unentschuldigtes Fehlen Training</t>
  </si>
  <si>
    <t>Keine Abmeldung bis 3 h vorher</t>
  </si>
  <si>
    <t>15.00 €</t>
  </si>
  <si>
    <t>pro Einheit</t>
  </si>
  <si>
    <t>Unentschuldigtes Fehlen Spiel</t>
  </si>
  <si>
    <t>Kein Erscheinen ohne Abmeldung</t>
  </si>
  <si>
    <t>30.00 €</t>
  </si>
  <si>
    <t>pro Spiel</t>
  </si>
  <si>
    <t>Verspätete Abmeldung</t>
  </si>
  <si>
    <t>Abmeldung weniger als 2 h vor Beginn</t>
  </si>
  <si>
    <t>📱  VERHALTEN &amp; DISZIPLIN</t>
  </si>
  <si>
    <t>Handy im Training / Spiel</t>
  </si>
  <si>
    <t>Handy-Nutzung während aktiver Zeit</t>
  </si>
  <si>
    <t>Respektlosigkeit gegenüber Trainer</t>
  </si>
  <si>
    <t>Verbale Missachtung oder Provokation</t>
  </si>
  <si>
    <t>20.00 €</t>
  </si>
  <si>
    <t>Streit mit Mitspieler</t>
  </si>
  <si>
    <t>Physischer oder verbaler Konflikt im Team</t>
  </si>
  <si>
    <t>Beschädigung von Vereinseigentum</t>
  </si>
  <si>
    <t>Fahrlässige Beschädigung von Trikots, Bällen etc.</t>
  </si>
  <si>
    <t>–</t>
  </si>
  <si>
    <t>Schadensersatz</t>
  </si>
  <si>
    <t>Beleidigung / Unsportlichkeit</t>
  </si>
  <si>
    <t>Schimpfwörter oder unsportliches Verhalten</t>
  </si>
  <si>
    <t>🟨  PLATZVERGEHEN (SPIEL)</t>
  </si>
  <si>
    <t>Gelbe Karte (vermeidbar)</t>
  </si>
  <si>
    <t>Karte für Reklamieren, Zeitspiel o.Ä.</t>
  </si>
  <si>
    <t>pro Karte</t>
  </si>
  <si>
    <t>Gelb-Rote Karte</t>
  </si>
  <si>
    <t>Zweite Gelbe Karte im selben Spiel</t>
  </si>
  <si>
    <t>pro Sperre</t>
  </si>
  <si>
    <t>Rote Karte (grobes Foul)</t>
  </si>
  <si>
    <t>Direkter Platzverweis durch Foul</t>
  </si>
  <si>
    <t>25.00 €</t>
  </si>
  <si>
    <t>Rote Karte (Beleidigung)</t>
  </si>
  <si>
    <t>Platzverweis wg. Beleidigung oder Tätlichkeit</t>
  </si>
  <si>
    <t>40.00 €</t>
  </si>
  <si>
    <t>Spielabbruch durch Spieler</t>
  </si>
  <si>
    <t>Verlassen des Feldes ohne Erlaubnis</t>
  </si>
  <si>
    <t>50.00 €</t>
  </si>
  <si>
    <t>🎽  AUSRÜSTUNG &amp; MATERIAL</t>
  </si>
  <si>
    <t>Fehlendes Trikot / Stutzen</t>
  </si>
  <si>
    <t>Pflichtausrüstung nicht vollständig</t>
  </si>
  <si>
    <t>Falsche Stollenschuhe</t>
  </si>
  <si>
    <t>Nicht zugelassene Sohle laut Hallenordnung</t>
  </si>
  <si>
    <t>Trikot nicht zurückgegeben</t>
  </si>
  <si>
    <t>Leihausrüstung nach Saisonende</t>
  </si>
  <si>
    <t>pauschale Gebühr</t>
  </si>
  <si>
    <t>Verlust von Schlüssel / Ausweis</t>
  </si>
  <si>
    <t>Clubschlüssel oder Spielerpass verloren</t>
  </si>
  <si>
    <t>Ersatzpauschale</t>
  </si>
  <si>
    <t>🧹  PFLICHTEN &amp; SONSTIGES</t>
  </si>
  <si>
    <t>Nicht helfen beim Aufbau</t>
  </si>
  <si>
    <t>Training / Spieltag: Keine Mitwirkung</t>
  </si>
  <si>
    <t>Kabine nicht aufgeräumt</t>
  </si>
  <si>
    <t>Hinterlassen ohne Ordnung</t>
  </si>
  <si>
    <t>Ausstehende Beiträge &gt; 60 Tage</t>
  </si>
  <si>
    <t>Mitgliedsbeitrag überfällig</t>
  </si>
  <si>
    <t>Individuell</t>
  </si>
  <si>
    <t>Verstoß gegen Social-Media-Richtlinien</t>
  </si>
  <si>
    <t>Veröffentlichung ohne Vereinsgenehmigung</t>
  </si>
  <si>
    <t>pro Post</t>
  </si>
  <si>
    <t>💡  Hinweis: Strafen werden monatlich abgerechnet. Einsprüche sind innerhalb von 7 Tagen schriftlich beim Kassierer einzureichen.</t>
  </si>
  <si>
    <t>⚖️  Alle Strafen sind Empfehlungswerte. Anpassungen bedürfen der Zustimmung des Vorstands.</t>
  </si>
  <si>
    <t>📝  STRAFEN-TRACKER  –  Saison 2026/27</t>
  </si>
  <si>
    <t>Alle Vorfälle dokumentieren • Betrag wird automatisch ermittelt • Zahlungsstatus aktuell halten</t>
  </si>
  <si>
    <t>Gesamtstrafen:</t>
  </si>
  <si>
    <t>Gesamt offen (€):</t>
  </si>
  <si>
    <t>Gesamt bezahlt (€):</t>
  </si>
  <si>
    <t>Ausstehend (€):</t>
  </si>
  <si>
    <t>ℹ️  Felder 'Spieler', 'Kategorie' und 'Verstoß' sind Pflichtfelder. Der Betrag wird automatisch aus dem Strafenkatalog übernommen, sofern vorhanden.</t>
  </si>
  <si>
    <t>Datum</t>
  </si>
  <si>
    <t>Spieler</t>
  </si>
  <si>
    <t>Kategorie</t>
  </si>
  <si>
    <t>Verstoß / Vergehen</t>
  </si>
  <si>
    <t>Nachweis / Beleg</t>
  </si>
  <si>
    <t>Anmerkungen</t>
  </si>
  <si>
    <t>Zahlungsstatus</t>
  </si>
  <si>
    <t>15.01.2026</t>
  </si>
  <si>
    <t>Müller, Stefan</t>
  </si>
  <si>
    <t>Pünktlichkeit</t>
  </si>
  <si>
    <t>Trainer-Notiz</t>
  </si>
  <si>
    <t>10 Min. zu spät</t>
  </si>
  <si>
    <t>Bezahlt</t>
  </si>
  <si>
    <t>22.01.2026</t>
  </si>
  <si>
    <t>Bauer, Tobias</t>
  </si>
  <si>
    <t>Disziplin</t>
  </si>
  <si>
    <t>Während Übungseinheit</t>
  </si>
  <si>
    <t>29.01.2026</t>
  </si>
  <si>
    <t>Fischer, Leon</t>
  </si>
  <si>
    <t>Platzvergehen</t>
  </si>
  <si>
    <t>Spielbericht Nr.312</t>
  </si>
  <si>
    <t>Reklamieren gg. Schiedsrichter</t>
  </si>
  <si>
    <t>Offen</t>
  </si>
  <si>
    <t>05.02.2026</t>
  </si>
  <si>
    <t>Wagner, Philipp</t>
  </si>
  <si>
    <t>Ausrüstung</t>
  </si>
  <si>
    <t>Teamleiter</t>
  </si>
  <si>
    <t>Keine Stutzen beim Heimspiel</t>
  </si>
  <si>
    <t>12.02.2026</t>
  </si>
  <si>
    <t>Neumann, Jonas</t>
  </si>
  <si>
    <t>Spielbericht Nr.318</t>
  </si>
  <si>
    <t>Zweite Gelbe 67. Min.</t>
  </si>
  <si>
    <t>19.02.2026</t>
  </si>
  <si>
    <t>Hartmann, Oliver</t>
  </si>
  <si>
    <t>Respektlosigkeit gg. Trainer</t>
  </si>
  <si>
    <t>Trainer + Zeuge</t>
  </si>
  <si>
    <t>Nach Taktikgespräch</t>
  </si>
  <si>
    <t>Ausstehend</t>
  </si>
  <si>
    <t>26.02.2026</t>
  </si>
  <si>
    <t>Klein, Lukas</t>
  </si>
  <si>
    <t>Anwesenheit</t>
  </si>
  <si>
    <t>Anwesenheitsliste</t>
  </si>
  <si>
    <t>Auswärtsspiel Runde 14</t>
  </si>
  <si>
    <t>05.03.2026</t>
  </si>
  <si>
    <t>Schmitt, Max</t>
  </si>
  <si>
    <t>Aufwärmen verpasst</t>
  </si>
  <si>
    <t>12.03.2026</t>
  </si>
  <si>
    <t>Zimmermann, Erik</t>
  </si>
  <si>
    <t>Pflichten</t>
  </si>
  <si>
    <t>Aufbau Auswärtsspiel</t>
  </si>
  <si>
    <t>19.03.2026</t>
  </si>
  <si>
    <t>Braun, Simon</t>
  </si>
  <si>
    <t>Spielbericht Nr.331</t>
  </si>
  <si>
    <t>Direkter Platzverweis 55. Min.</t>
  </si>
  <si>
    <t>02.04.2026</t>
  </si>
  <si>
    <t>Koch, Nico</t>
  </si>
  <si>
    <t>Schiedsrichter</t>
  </si>
  <si>
    <t>Hallenturnier, Abend</t>
  </si>
  <si>
    <t>16.04.2026</t>
  </si>
  <si>
    <t>Wolf, Jan</t>
  </si>
  <si>
    <t>Kommentar nach Abpfiff</t>
  </si>
  <si>
    <t>👤  SPIELER-ÜBERSICHT  –  Strafen-Saldo 2026/27</t>
  </si>
  <si>
    <t>Automatische Aggregation aller Einträge aus dem Strafen-Tracker | Spieler können manuell ergänzt werden</t>
  </si>
  <si>
    <t>Ges. Strafen (€)</t>
  </si>
  <si>
    <t>Bezahlt (€)</t>
  </si>
  <si>
    <t>Offen (€)</t>
  </si>
  <si>
    <t>Ausstehend (€)</t>
  </si>
  <si>
    <t>Saldo (€)</t>
  </si>
  <si>
    <t>ℹ️  Spielernamen aus dem Tracker übernehmen. Beträge mit SUMIF aus Tracker-Tabelle berechnen.</t>
  </si>
  <si>
    <t>GESAMT</t>
  </si>
  <si>
    <t>📅  MONATSABRECHNUNG  –  Saison 2026/27</t>
  </si>
  <si>
    <t>Monatliche Zusammenfassung aller Strafen je Spieler | Automatische Berechnung aus Strafen-Tracker</t>
  </si>
  <si>
    <t>Jan 26</t>
  </si>
  <si>
    <t>Feb 26</t>
  </si>
  <si>
    <t>Mär 26</t>
  </si>
  <si>
    <t>Apr 26</t>
  </si>
  <si>
    <t>Mai 26</t>
  </si>
  <si>
    <t>Jun 26</t>
  </si>
  <si>
    <t>Jul 26</t>
  </si>
  <si>
    <t>Aug 26</t>
  </si>
  <si>
    <t>Sep 26</t>
  </si>
  <si>
    <t>MONATS-SUMME</t>
  </si>
  <si>
    <t>ℹ️  ANLEITUNG &amp; BEDIENUNGSHINWEISE</t>
  </si>
  <si>
    <t>Diese Vorlage ist sofort einsatzbereit. Ersetze Beispiel-Daten durch eigene Vereinsdaten.</t>
  </si>
  <si>
    <t>📋 TABELLENBLÄTTER</t>
  </si>
  <si>
    <t>Strafenkatalog</t>
  </si>
  <si>
    <t>Enthält alle definierten Verstöße nach Kategorie inkl. Betrag und Einheit. Anpassbar nach Vereinsregeln.</t>
  </si>
  <si>
    <t>Strafen-Tracker</t>
  </si>
  <si>
    <t>Hier werden alle Vorfälle eingetragen: Datum, Spieler, Kategorie, Verstoß, Betrag und Zahlungsstatus.</t>
  </si>
  <si>
    <t>Spieler-Übersicht</t>
  </si>
  <si>
    <t>Automatische Auswertung pro Spieler: Gesamtstrafen, bezahlt, offen, ausstehend und Saldo.</t>
  </si>
  <si>
    <t>Monatsabrechnung</t>
  </si>
  <si>
    <t>Übersicht der monatlichen Strafen je Spieler. Gut für regelmäßige Teammeetings geeignet.</t>
  </si>
  <si>
    <t>📝 DATEN EINGEBEN</t>
  </si>
  <si>
    <t>Spieler ergänzen</t>
  </si>
  <si>
    <t>Neue Spieler im Strafen-Tracker (Spalte C) und in der Spieler-Übersicht (Spalte B) eintragen.</t>
  </si>
  <si>
    <t>Vorfall eintragen</t>
  </si>
  <si>
    <t>Im Strafen-Tracker: Datum, Name, Kategorie, Verstoß und Betrag eingeben. Status wählen (Dropdown).</t>
  </si>
  <si>
    <t>Strafen anpassen</t>
  </si>
  <si>
    <t>Im Strafenkatalog: Beträge, Kategorien oder neue Einträge einfach bearbeiten.</t>
  </si>
  <si>
    <t>🔧 TECHNISCHE HINWEISE</t>
  </si>
  <si>
    <t>Dropdowns</t>
  </si>
  <si>
    <t>Spalte D (Kategorie) und Spalte J (Status) im Tracker haben Dropdown-Listen hinterlegt.</t>
  </si>
  <si>
    <t>Formeln</t>
  </si>
  <si>
    <t>SUMIF / SUMIFS-Formeln verknüpfen Tracker ↔ Spieler-Übersicht automatisch. Nicht überschreiben!</t>
  </si>
  <si>
    <t>Neue Zeilen</t>
  </si>
  <si>
    <t>Neue Einträge im Tracker ab Zeile 9 in leere Zeilen eintragen – Formeln erweitern sich automatisch.</t>
  </si>
  <si>
    <t>Tabelle vergrößern</t>
  </si>
  <si>
    <t>Bei Bedarf Formeln in Spieler-Übersicht für neue Spieler nach unten kopieren.</t>
  </si>
  <si>
    <t>✅ EMPFEHLUNGEN</t>
  </si>
  <si>
    <t>Regelmäßig aktualisieren</t>
  </si>
  <si>
    <t>Vorfälle zeitnah eintragen – spätestens 24h nach Vergehen.</t>
  </si>
  <si>
    <t>Transparent kommunizieren</t>
  </si>
  <si>
    <t>Katalog zu Saisonbeginn mit allen Spielern besprechen und unterzeichnen lassen.</t>
  </si>
  <si>
    <t>Backup anlegen</t>
  </si>
  <si>
    <t>Datei regelmäßig sichern, z.B. monatlich mit Datumsstempel im Dateinamen.</t>
  </si>
  <si>
    <t>Farblegende Status</t>
  </si>
  <si>
    <t>Bezahlt = Grün  |  Offen = Rot  |  Ausstehend = 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</si>
</sst>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"/>
      <color rgb="FFFFFFFF"/>
      <name val="Calibri"/>
      <charset val="1"/>
    </font>
    <font>
      <sz val="10"/>
      <color rgb="FF1C2833"/>
      <name val="Calibri"/>
      <charset val="1"/>
    </font>
    <font>
      <b/>
      <sz val="11"/>
      <color rgb="FFFFFFFF"/>
      <name val="Calibri"/>
      <charset val="1"/>
    </font>
    <font>
      <b/>
      <sz val="9"/>
      <color rgb="FF1C2833"/>
      <name val="Calibri"/>
      <charset val="1"/>
    </font>
    <font>
      <i/>
      <sz val="9"/>
      <color rgb="FF5D6D7E"/>
      <name val="Calibri"/>
      <charset val="1"/>
    </font>
    <font>
      <b/>
      <sz val="10"/>
      <color rgb="FFE8A020"/>
      <name val="Calibri"/>
      <charset val="1"/>
    </font>
    <font>
      <b/>
      <sz val="10"/>
      <color rgb="FFFFFFFF"/>
      <name val="Calibri"/>
      <charset val="1"/>
    </font>
    <font>
      <b/>
      <sz val="10"/>
      <color rgb="FF1E8449"/>
      <name val="Calibri"/>
      <charset val="1"/>
    </font>
    <font>
      <b/>
      <sz val="10"/>
      <color rgb="FFC0392B"/>
      <name val="Calibri"/>
      <charset val="1"/>
    </font>
    <font>
      <b/>
      <sz val="10"/>
      <color rgb="FFF39C12"/>
      <name val="Calibri"/>
      <charset val="1"/>
    </font>
    <font>
      <b/>
      <sz val="20"/>
      <color rgb="FFFFFFFF"/>
      <name val="Calibri"/>
      <charset val="1"/>
    </font>
    <font>
      <b/>
      <sz val="10"/>
      <color rgb="FF1C2833"/>
      <name val="Calibri"/>
      <charset val="1"/>
    </font>
    <font>
      <sz val="10"/>
      <color rgb="FF1E8449"/>
      <name val="Calibri"/>
      <charset val="1"/>
    </font>
    <font>
      <sz val="10"/>
      <color rgb="FFC0392B"/>
      <name val="Calibri"/>
      <charset val="1"/>
    </font>
    <font>
      <sz val="10"/>
      <color rgb="FFF39C12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A2B3C"/>
        <bgColor rgb="FF1C2833"/>
      </patternFill>
    </fill>
    <fill>
      <patternFill patternType="solid">
        <fgColor rgb="FF2E5D8A"/>
        <bgColor rgb="FF1E5799"/>
      </patternFill>
    </fill>
    <fill>
      <patternFill patternType="solid">
        <fgColor rgb="FFD6E4F0"/>
        <bgColor rgb="FFD5E8F0"/>
      </patternFill>
    </fill>
    <fill>
      <patternFill patternType="solid">
        <fgColor rgb="FFEDF3FA"/>
        <bgColor rgb="FFFDF2E9"/>
      </patternFill>
    </fill>
    <fill>
      <patternFill patternType="solid">
        <fgColor rgb="FFFFFFFF"/>
        <bgColor rgb="FFFDF2E9"/>
      </patternFill>
    </fill>
    <fill>
      <patternFill patternType="solid">
        <fgColor rgb="FF1A4B6F"/>
        <bgColor rgb="FF1E5799"/>
      </patternFill>
    </fill>
    <fill>
      <patternFill patternType="solid">
        <fgColor rgb="FF1E5799"/>
        <bgColor rgb="FF2E5D8A"/>
      </patternFill>
    </fill>
    <fill>
      <patternFill patternType="solid">
        <fgColor rgb="FF0F3460"/>
        <bgColor rgb="FF1A2B3C"/>
      </patternFill>
    </fill>
    <fill>
      <patternFill patternType="solid">
        <fgColor rgb="FFD5F5E3"/>
        <bgColor rgb="FFD5E8F0"/>
      </patternFill>
    </fill>
    <fill>
      <patternFill patternType="solid">
        <fgColor rgb="FFFADBD8"/>
        <bgColor rgb="FFFDEBD0"/>
      </patternFill>
    </fill>
    <fill>
      <patternFill patternType="solid">
        <fgColor rgb="FFFDEBD0"/>
        <bgColor rgb="FFFDF2E9"/>
      </patternFill>
    </fill>
    <fill>
      <patternFill patternType="solid">
        <fgColor rgb="FFFDF2E9"/>
        <bgColor rgb="FFFDEBD0"/>
      </patternFill>
    </fill>
    <fill>
      <patternFill patternType="solid">
        <fgColor rgb="FFE8A020"/>
        <bgColor rgb="FFF39C12"/>
      </patternFill>
    </fill>
  </fills>
  <borders count="5">
    <border>
      <left/>
      <right/>
      <top/>
      <bottom/>
      <diagonal/>
    </border>
    <border>
      <left style="thin">
        <color rgb="FFA9C4D5"/>
      </left>
      <right style="thin">
        <color rgb="FFA9C4D5"/>
      </right>
      <top style="thin">
        <color rgb="FFA9C4D5"/>
      </top>
      <bottom style="thin">
        <color rgb="FFA9C4D5"/>
      </bottom>
      <diagonal/>
    </border>
    <border>
      <left style="thin">
        <color rgb="FFD5E8F0"/>
      </left>
      <right style="thin">
        <color rgb="FFD5E8F0"/>
      </right>
      <top style="thin">
        <color rgb="FFD5E8F0"/>
      </top>
      <bottom style="thin">
        <color rgb="FFD5E8F0"/>
      </bottom>
      <diagonal/>
    </border>
    <border>
      <left style="medium">
        <color rgb="FF0A1628"/>
      </left>
      <right style="medium">
        <color rgb="FF0A1628"/>
      </right>
      <top style="medium">
        <color rgb="FF0A1628"/>
      </top>
      <bottom style="medium">
        <color rgb="FF0A1628"/>
      </bottom>
      <diagonal/>
    </border>
    <border>
      <left style="thin">
        <color rgb="FFC8D6DF"/>
      </left>
      <right style="thin">
        <color rgb="FFC8D6DF"/>
      </right>
      <top style="thin">
        <color rgb="FFC8D6DF"/>
      </top>
      <bottom style="thin">
        <color rgb="FFC8D6D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2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9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 wrapText="1"/>
    </xf>
    <xf numFmtId="164" fontId="3" fillId="5" borderId="4" xfId="0" applyNumberFormat="1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164" fontId="3" fillId="6" borderId="4" xfId="0" applyNumberFormat="1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1" fillId="12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left" vertical="center"/>
    </xf>
    <xf numFmtId="164" fontId="13" fillId="5" borderId="4" xfId="0" applyNumberFormat="1" applyFont="1" applyFill="1" applyBorder="1" applyAlignment="1">
      <alignment horizontal="center" vertical="center"/>
    </xf>
    <xf numFmtId="164" fontId="14" fillId="5" borderId="4" xfId="0" applyNumberFormat="1" applyFont="1" applyFill="1" applyBorder="1" applyAlignment="1">
      <alignment horizontal="center" vertical="center"/>
    </xf>
    <xf numFmtId="164" fontId="15" fillId="5" borderId="4" xfId="0" applyNumberFormat="1" applyFont="1" applyFill="1" applyBorder="1" applyAlignment="1">
      <alignment horizontal="center" vertical="center"/>
    </xf>
    <xf numFmtId="164" fontId="16" fillId="5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/>
    </xf>
    <xf numFmtId="164" fontId="13" fillId="6" borderId="4" xfId="0" applyNumberFormat="1" applyFont="1" applyFill="1" applyBorder="1" applyAlignment="1">
      <alignment horizontal="center" vertical="center"/>
    </xf>
    <xf numFmtId="164" fontId="14" fillId="6" borderId="4" xfId="0" applyNumberFormat="1" applyFont="1" applyFill="1" applyBorder="1" applyAlignment="1">
      <alignment horizontal="center" vertical="center"/>
    </xf>
    <xf numFmtId="164" fontId="15" fillId="6" borderId="4" xfId="0" applyNumberFormat="1" applyFont="1" applyFill="1" applyBorder="1" applyAlignment="1">
      <alignment horizontal="center" vertical="center"/>
    </xf>
    <xf numFmtId="164" fontId="16" fillId="6" borderId="4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64" fontId="10" fillId="13" borderId="4" xfId="0" applyNumberFormat="1" applyFont="1" applyFill="1" applyBorder="1" applyAlignment="1">
      <alignment horizontal="center" vertical="center"/>
    </xf>
    <xf numFmtId="164" fontId="8" fillId="14" borderId="3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5D8A"/>
      <rgbColor rgb="FFA9C4D5"/>
      <rgbColor rgb="FF808080"/>
      <rgbColor rgb="FF9999FF"/>
      <rgbColor rgb="FF993366"/>
      <rgbColor rgb="FFFDF2E9"/>
      <rgbColor rgb="FFD5E8F0"/>
      <rgbColor rgb="FF660066"/>
      <rgbColor rgb="FFFF8080"/>
      <rgbColor rgb="FF1E5799"/>
      <rgbColor rgb="FFC8D6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3FA"/>
      <rgbColor rgb="FFD5F5E3"/>
      <rgbColor rgb="FFFDEBD0"/>
      <rgbColor rgb="FFD6E4F0"/>
      <rgbColor rgb="FFFF99CC"/>
      <rgbColor rgb="FFCC99FF"/>
      <rgbColor rgb="FFFADBD8"/>
      <rgbColor rgb="FF3366FF"/>
      <rgbColor rgb="FF33CCCC"/>
      <rgbColor rgb="FF99CC00"/>
      <rgbColor rgb="FFE8A020"/>
      <rgbColor rgb="FFF39C12"/>
      <rgbColor rgb="FFFF6600"/>
      <rgbColor rgb="FF5D6D7E"/>
      <rgbColor rgb="FF969696"/>
      <rgbColor rgb="FF0F3460"/>
      <rgbColor rgb="FF1E8449"/>
      <rgbColor rgb="FF0A1628"/>
      <rgbColor rgb="FF1A2B3C"/>
      <rgbColor rgb="FFC0392B"/>
      <rgbColor rgb="FF993366"/>
      <rgbColor rgb="FF1A4B6F"/>
      <rgbColor rgb="FF1C28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2B3C"/>
  </sheetPr>
  <dimension ref="B1:F47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30" sqref="G30"/>
    </sheetView>
  </sheetViews>
  <sheetFormatPr baseColWidth="10" defaultColWidth="8.7109375" defaultRowHeight="15" x14ac:dyDescent="0.25"/>
  <cols>
    <col min="1" max="1" width="4" customWidth="1"/>
    <col min="2" max="2" width="22" customWidth="1"/>
    <col min="3" max="3" width="48" customWidth="1"/>
    <col min="4" max="4" width="14" customWidth="1"/>
    <col min="5" max="5" width="18" customWidth="1"/>
    <col min="6" max="6" width="20" customWidth="1"/>
  </cols>
  <sheetData>
    <row r="1" spans="2:6" x14ac:dyDescent="0.25">
      <c r="B1" s="11"/>
      <c r="C1" s="11"/>
      <c r="D1" s="11"/>
      <c r="E1" s="11"/>
      <c r="F1" s="11"/>
    </row>
    <row r="2" spans="2:6" ht="28.5" x14ac:dyDescent="0.25">
      <c r="B2" s="10" t="s">
        <v>0</v>
      </c>
      <c r="C2" s="10"/>
      <c r="D2" s="10"/>
      <c r="E2" s="10"/>
      <c r="F2" s="10"/>
    </row>
    <row r="3" spans="2:6" x14ac:dyDescent="0.25">
      <c r="B3" s="9" t="s">
        <v>1</v>
      </c>
      <c r="C3" s="9"/>
      <c r="D3" s="9"/>
      <c r="E3" s="9"/>
      <c r="F3" s="9"/>
    </row>
    <row r="5" spans="2:6" x14ac:dyDescent="0.25">
      <c r="B5" s="12" t="s">
        <v>2</v>
      </c>
      <c r="D5" s="12" t="s">
        <v>3</v>
      </c>
      <c r="F5" s="12" t="s">
        <v>4</v>
      </c>
    </row>
    <row r="7" spans="2:6" x14ac:dyDescent="0.25">
      <c r="B7" s="8" t="s">
        <v>5</v>
      </c>
      <c r="C7" s="8"/>
      <c r="D7" s="8"/>
      <c r="E7" s="8"/>
      <c r="F7" s="8"/>
    </row>
    <row r="8" spans="2:6" x14ac:dyDescent="0.25"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</row>
    <row r="9" spans="2:6" ht="51" x14ac:dyDescent="0.25">
      <c r="B9" s="14">
        <v>1</v>
      </c>
      <c r="C9" s="15" t="s">
        <v>11</v>
      </c>
      <c r="D9" s="15" t="s">
        <v>12</v>
      </c>
      <c r="E9" s="14" t="s">
        <v>13</v>
      </c>
      <c r="F9" s="14" t="s">
        <v>14</v>
      </c>
    </row>
    <row r="10" spans="2:6" ht="38.25" x14ac:dyDescent="0.25">
      <c r="B10" s="16">
        <v>2</v>
      </c>
      <c r="C10" s="17" t="s">
        <v>15</v>
      </c>
      <c r="D10" s="17" t="s">
        <v>16</v>
      </c>
      <c r="E10" s="16" t="s">
        <v>17</v>
      </c>
      <c r="F10" s="16" t="s">
        <v>14</v>
      </c>
    </row>
    <row r="11" spans="2:6" ht="38.25" x14ac:dyDescent="0.25">
      <c r="B11" s="14">
        <v>3</v>
      </c>
      <c r="C11" s="15" t="s">
        <v>18</v>
      </c>
      <c r="D11" s="15" t="s">
        <v>19</v>
      </c>
      <c r="E11" s="14" t="s">
        <v>20</v>
      </c>
      <c r="F11" s="14" t="s">
        <v>21</v>
      </c>
    </row>
    <row r="12" spans="2:6" ht="25.5" x14ac:dyDescent="0.25">
      <c r="B12" s="16">
        <v>4</v>
      </c>
      <c r="C12" s="17" t="s">
        <v>22</v>
      </c>
      <c r="D12" s="17" t="s">
        <v>23</v>
      </c>
      <c r="E12" s="16" t="s">
        <v>24</v>
      </c>
      <c r="F12" s="16" t="s">
        <v>25</v>
      </c>
    </row>
    <row r="13" spans="2:6" ht="38.25" x14ac:dyDescent="0.25">
      <c r="B13" s="14">
        <v>5</v>
      </c>
      <c r="C13" s="15" t="s">
        <v>26</v>
      </c>
      <c r="D13" s="15" t="s">
        <v>27</v>
      </c>
      <c r="E13" s="14" t="s">
        <v>13</v>
      </c>
      <c r="F13" s="14" t="s">
        <v>14</v>
      </c>
    </row>
    <row r="15" spans="2:6" x14ac:dyDescent="0.25">
      <c r="B15" s="7" t="s">
        <v>28</v>
      </c>
      <c r="C15" s="7"/>
      <c r="D15" s="7"/>
      <c r="E15" s="7"/>
      <c r="F15" s="7"/>
    </row>
    <row r="16" spans="2:6" x14ac:dyDescent="0.25">
      <c r="B16" s="13" t="s">
        <v>6</v>
      </c>
      <c r="C16" s="13" t="s">
        <v>7</v>
      </c>
      <c r="D16" s="13" t="s">
        <v>8</v>
      </c>
      <c r="E16" s="13" t="s">
        <v>9</v>
      </c>
      <c r="F16" s="13" t="s">
        <v>10</v>
      </c>
    </row>
    <row r="17" spans="2:6" ht="38.25" x14ac:dyDescent="0.25">
      <c r="B17" s="14">
        <v>6</v>
      </c>
      <c r="C17" s="15" t="s">
        <v>29</v>
      </c>
      <c r="D17" s="15" t="s">
        <v>30</v>
      </c>
      <c r="E17" s="14" t="s">
        <v>13</v>
      </c>
      <c r="F17" s="14" t="s">
        <v>14</v>
      </c>
    </row>
    <row r="18" spans="2:6" ht="51" x14ac:dyDescent="0.25">
      <c r="B18" s="16">
        <v>7</v>
      </c>
      <c r="C18" s="17" t="s">
        <v>31</v>
      </c>
      <c r="D18" s="17" t="s">
        <v>32</v>
      </c>
      <c r="E18" s="16" t="s">
        <v>33</v>
      </c>
      <c r="F18" s="16" t="s">
        <v>14</v>
      </c>
    </row>
    <row r="19" spans="2:6" ht="51" x14ac:dyDescent="0.25">
      <c r="B19" s="14">
        <v>8</v>
      </c>
      <c r="C19" s="15" t="s">
        <v>34</v>
      </c>
      <c r="D19" s="15" t="s">
        <v>35</v>
      </c>
      <c r="E19" s="14" t="s">
        <v>20</v>
      </c>
      <c r="F19" s="14" t="s">
        <v>14</v>
      </c>
    </row>
    <row r="20" spans="2:6" ht="51" x14ac:dyDescent="0.25">
      <c r="B20" s="16">
        <v>9</v>
      </c>
      <c r="C20" s="17" t="s">
        <v>36</v>
      </c>
      <c r="D20" s="17" t="s">
        <v>37</v>
      </c>
      <c r="E20" s="16" t="s">
        <v>38</v>
      </c>
      <c r="F20" s="16" t="s">
        <v>39</v>
      </c>
    </row>
    <row r="21" spans="2:6" ht="51" x14ac:dyDescent="0.25">
      <c r="B21" s="14">
        <v>10</v>
      </c>
      <c r="C21" s="15" t="s">
        <v>40</v>
      </c>
      <c r="D21" s="15" t="s">
        <v>41</v>
      </c>
      <c r="E21" s="14" t="s">
        <v>17</v>
      </c>
      <c r="F21" s="14" t="s">
        <v>14</v>
      </c>
    </row>
    <row r="23" spans="2:6" x14ac:dyDescent="0.25">
      <c r="B23" s="6" t="s">
        <v>42</v>
      </c>
      <c r="C23" s="6"/>
      <c r="D23" s="6"/>
      <c r="E23" s="6"/>
      <c r="F23" s="6"/>
    </row>
    <row r="24" spans="2:6" x14ac:dyDescent="0.25">
      <c r="B24" s="13" t="s">
        <v>6</v>
      </c>
      <c r="C24" s="13" t="s">
        <v>7</v>
      </c>
      <c r="D24" s="13" t="s">
        <v>8</v>
      </c>
      <c r="E24" s="13" t="s">
        <v>9</v>
      </c>
      <c r="F24" s="13" t="s">
        <v>10</v>
      </c>
    </row>
    <row r="25" spans="2:6" ht="38.25" x14ac:dyDescent="0.25">
      <c r="B25" s="14">
        <v>11</v>
      </c>
      <c r="C25" s="15" t="s">
        <v>43</v>
      </c>
      <c r="D25" s="15" t="s">
        <v>44</v>
      </c>
      <c r="E25" s="14" t="s">
        <v>13</v>
      </c>
      <c r="F25" s="14" t="s">
        <v>45</v>
      </c>
    </row>
    <row r="26" spans="2:6" ht="38.25" x14ac:dyDescent="0.25">
      <c r="B26" s="16">
        <v>12</v>
      </c>
      <c r="C26" s="17" t="s">
        <v>46</v>
      </c>
      <c r="D26" s="17" t="s">
        <v>47</v>
      </c>
      <c r="E26" s="16" t="s">
        <v>20</v>
      </c>
      <c r="F26" s="16" t="s">
        <v>48</v>
      </c>
    </row>
    <row r="27" spans="2:6" ht="38.25" x14ac:dyDescent="0.25">
      <c r="B27" s="14">
        <v>13</v>
      </c>
      <c r="C27" s="15" t="s">
        <v>49</v>
      </c>
      <c r="D27" s="15" t="s">
        <v>50</v>
      </c>
      <c r="E27" s="14" t="s">
        <v>51</v>
      </c>
      <c r="F27" s="14" t="s">
        <v>48</v>
      </c>
    </row>
    <row r="28" spans="2:6" ht="38.25" x14ac:dyDescent="0.25">
      <c r="B28" s="16">
        <v>14</v>
      </c>
      <c r="C28" s="17" t="s">
        <v>52</v>
      </c>
      <c r="D28" s="17" t="s">
        <v>53</v>
      </c>
      <c r="E28" s="16" t="s">
        <v>54</v>
      </c>
      <c r="F28" s="16" t="s">
        <v>48</v>
      </c>
    </row>
    <row r="29" spans="2:6" ht="38.25" x14ac:dyDescent="0.25">
      <c r="B29" s="14">
        <v>15</v>
      </c>
      <c r="C29" s="15" t="s">
        <v>55</v>
      </c>
      <c r="D29" s="15" t="s">
        <v>56</v>
      </c>
      <c r="E29" s="14" t="s">
        <v>57</v>
      </c>
      <c r="F29" s="14" t="s">
        <v>14</v>
      </c>
    </row>
    <row r="31" spans="2:6" x14ac:dyDescent="0.25">
      <c r="B31" s="5" t="s">
        <v>58</v>
      </c>
      <c r="C31" s="5"/>
      <c r="D31" s="5"/>
      <c r="E31" s="5"/>
      <c r="F31" s="5"/>
    </row>
    <row r="32" spans="2:6" x14ac:dyDescent="0.25">
      <c r="B32" s="13" t="s">
        <v>6</v>
      </c>
      <c r="C32" s="13" t="s">
        <v>7</v>
      </c>
      <c r="D32" s="13" t="s">
        <v>8</v>
      </c>
      <c r="E32" s="13" t="s">
        <v>9</v>
      </c>
      <c r="F32" s="13" t="s">
        <v>10</v>
      </c>
    </row>
    <row r="33" spans="2:6" ht="38.25" x14ac:dyDescent="0.25">
      <c r="B33" s="14">
        <v>16</v>
      </c>
      <c r="C33" s="15" t="s">
        <v>59</v>
      </c>
      <c r="D33" s="15" t="s">
        <v>60</v>
      </c>
      <c r="E33" s="14" t="s">
        <v>13</v>
      </c>
      <c r="F33" s="14" t="s">
        <v>25</v>
      </c>
    </row>
    <row r="34" spans="2:6" ht="51" x14ac:dyDescent="0.25">
      <c r="B34" s="16">
        <v>17</v>
      </c>
      <c r="C34" s="17" t="s">
        <v>61</v>
      </c>
      <c r="D34" s="17" t="s">
        <v>62</v>
      </c>
      <c r="E34" s="16" t="s">
        <v>13</v>
      </c>
      <c r="F34" s="16" t="s">
        <v>25</v>
      </c>
    </row>
    <row r="35" spans="2:6" ht="38.25" x14ac:dyDescent="0.25">
      <c r="B35" s="14">
        <v>18</v>
      </c>
      <c r="C35" s="15" t="s">
        <v>63</v>
      </c>
      <c r="D35" s="15" t="s">
        <v>64</v>
      </c>
      <c r="E35" s="14" t="s">
        <v>24</v>
      </c>
      <c r="F35" s="14" t="s">
        <v>65</v>
      </c>
    </row>
    <row r="36" spans="2:6" ht="51" x14ac:dyDescent="0.25">
      <c r="B36" s="16">
        <v>19</v>
      </c>
      <c r="C36" s="17" t="s">
        <v>66</v>
      </c>
      <c r="D36" s="17" t="s">
        <v>67</v>
      </c>
      <c r="E36" s="16" t="s">
        <v>33</v>
      </c>
      <c r="F36" s="16" t="s">
        <v>68</v>
      </c>
    </row>
    <row r="38" spans="2:6" x14ac:dyDescent="0.25">
      <c r="B38" s="4" t="s">
        <v>69</v>
      </c>
      <c r="C38" s="4"/>
      <c r="D38" s="4"/>
      <c r="E38" s="4"/>
      <c r="F38" s="4"/>
    </row>
    <row r="39" spans="2:6" x14ac:dyDescent="0.25">
      <c r="B39" s="13" t="s">
        <v>6</v>
      </c>
      <c r="C39" s="13" t="s">
        <v>7</v>
      </c>
      <c r="D39" s="13" t="s">
        <v>8</v>
      </c>
      <c r="E39" s="13" t="s">
        <v>9</v>
      </c>
      <c r="F39" s="13" t="s">
        <v>10</v>
      </c>
    </row>
    <row r="40" spans="2:6" ht="38.25" x14ac:dyDescent="0.25">
      <c r="B40" s="14">
        <v>20</v>
      </c>
      <c r="C40" s="15" t="s">
        <v>70</v>
      </c>
      <c r="D40" s="15" t="s">
        <v>71</v>
      </c>
      <c r="E40" s="14" t="s">
        <v>13</v>
      </c>
      <c r="F40" s="14" t="s">
        <v>14</v>
      </c>
    </row>
    <row r="41" spans="2:6" ht="25.5" x14ac:dyDescent="0.25">
      <c r="B41" s="16">
        <v>21</v>
      </c>
      <c r="C41" s="17" t="s">
        <v>72</v>
      </c>
      <c r="D41" s="17" t="s">
        <v>73</v>
      </c>
      <c r="E41" s="16" t="s">
        <v>17</v>
      </c>
      <c r="F41" s="16" t="s">
        <v>25</v>
      </c>
    </row>
    <row r="42" spans="2:6" ht="25.5" x14ac:dyDescent="0.25">
      <c r="B42" s="14">
        <v>22</v>
      </c>
      <c r="C42" s="15" t="s">
        <v>74</v>
      </c>
      <c r="D42" s="15" t="s">
        <v>75</v>
      </c>
      <c r="E42" s="14" t="s">
        <v>38</v>
      </c>
      <c r="F42" s="14" t="s">
        <v>76</v>
      </c>
    </row>
    <row r="43" spans="2:6" ht="51" x14ac:dyDescent="0.25">
      <c r="B43" s="16">
        <v>23</v>
      </c>
      <c r="C43" s="17" t="s">
        <v>77</v>
      </c>
      <c r="D43" s="17" t="s">
        <v>78</v>
      </c>
      <c r="E43" s="16" t="s">
        <v>51</v>
      </c>
      <c r="F43" s="16" t="s">
        <v>79</v>
      </c>
    </row>
    <row r="46" spans="2:6" x14ac:dyDescent="0.25">
      <c r="B46" s="3" t="s">
        <v>80</v>
      </c>
      <c r="C46" s="3"/>
      <c r="D46" s="3"/>
      <c r="E46" s="3"/>
      <c r="F46" s="3"/>
    </row>
    <row r="47" spans="2:6" x14ac:dyDescent="0.25">
      <c r="B47" s="3" t="s">
        <v>81</v>
      </c>
      <c r="C47" s="3"/>
      <c r="D47" s="3"/>
      <c r="E47" s="3"/>
      <c r="F47" s="3"/>
    </row>
  </sheetData>
  <mergeCells count="10">
    <mergeCell ref="B23:F23"/>
    <mergeCell ref="B31:F31"/>
    <mergeCell ref="B38:F38"/>
    <mergeCell ref="B46:F46"/>
    <mergeCell ref="B47:F47"/>
    <mergeCell ref="B1:F1"/>
    <mergeCell ref="B2:F2"/>
    <mergeCell ref="B3:F3"/>
    <mergeCell ref="B7:F7"/>
    <mergeCell ref="B15:F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D8A"/>
  </sheetPr>
  <dimension ref="B1:J199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8.7109375" defaultRowHeight="15" x14ac:dyDescent="0.25"/>
  <cols>
    <col min="1" max="1" width="3" customWidth="1"/>
    <col min="2" max="2" width="13" customWidth="1"/>
    <col min="3" max="3" width="20" customWidth="1"/>
    <col min="4" max="4" width="24" customWidth="1"/>
    <col min="5" max="6" width="14" customWidth="1"/>
    <col min="7" max="7" width="16" customWidth="1"/>
    <col min="8" max="8" width="20" customWidth="1"/>
    <col min="9" max="9" width="15" customWidth="1"/>
    <col min="10" max="10" width="16" customWidth="1"/>
  </cols>
  <sheetData>
    <row r="1" spans="2:10" ht="13.5" customHeight="1" x14ac:dyDescent="0.25">
      <c r="B1" s="11"/>
      <c r="C1" s="11"/>
      <c r="D1" s="11"/>
      <c r="E1" s="11"/>
      <c r="F1" s="11"/>
      <c r="G1" s="11"/>
      <c r="H1" s="11"/>
      <c r="I1" s="11"/>
      <c r="J1" s="11"/>
    </row>
    <row r="2" spans="2:10" ht="42" customHeight="1" x14ac:dyDescent="0.25">
      <c r="B2" s="10" t="s">
        <v>82</v>
      </c>
      <c r="C2" s="10"/>
      <c r="D2" s="10"/>
      <c r="E2" s="10"/>
      <c r="F2" s="10"/>
      <c r="G2" s="10"/>
      <c r="H2" s="10"/>
      <c r="I2" s="10"/>
      <c r="J2" s="10"/>
    </row>
    <row r="3" spans="2:10" ht="21.75" customHeight="1" x14ac:dyDescent="0.25">
      <c r="B3" s="9" t="s">
        <v>83</v>
      </c>
      <c r="C3" s="9"/>
      <c r="D3" s="9"/>
      <c r="E3" s="9"/>
      <c r="F3" s="9"/>
      <c r="G3" s="9"/>
      <c r="H3" s="9"/>
      <c r="I3" s="9"/>
      <c r="J3" s="9"/>
    </row>
    <row r="4" spans="2:10" ht="9.75" customHeight="1" x14ac:dyDescent="0.25"/>
    <row r="5" spans="2:10" ht="25.5" customHeight="1" x14ac:dyDescent="0.25">
      <c r="B5" s="18" t="s">
        <v>84</v>
      </c>
      <c r="C5" s="19" t="str">
        <f>COUNTA(C9:C500)&amp;" Einträge"</f>
        <v>12 Einträge</v>
      </c>
      <c r="D5" s="18" t="s">
        <v>85</v>
      </c>
      <c r="E5" s="19" t="str">
        <f>SUMIF(J9:J500,"Offen",F9:F500)&amp;" €"</f>
        <v>0 €</v>
      </c>
      <c r="F5" s="18" t="s">
        <v>86</v>
      </c>
      <c r="G5" s="19" t="str">
        <f>SUMIF(J9:J500,"Bezahlt",F9:F500)&amp;" €"</f>
        <v>0 €</v>
      </c>
      <c r="H5" s="18" t="s">
        <v>87</v>
      </c>
      <c r="I5" s="19" t="str">
        <f>SUMIF(J9:J500,"Ausstehend",F9:F500)&amp;" €"</f>
        <v>0 €</v>
      </c>
    </row>
    <row r="6" spans="2:10" ht="9.75" customHeight="1" x14ac:dyDescent="0.25"/>
    <row r="7" spans="2:10" ht="18" customHeight="1" x14ac:dyDescent="0.25">
      <c r="B7" s="2" t="s">
        <v>88</v>
      </c>
      <c r="C7" s="2"/>
      <c r="D7" s="2"/>
      <c r="E7" s="2"/>
      <c r="F7" s="2"/>
      <c r="G7" s="2"/>
      <c r="H7" s="2"/>
      <c r="I7" s="2"/>
      <c r="J7" s="2"/>
    </row>
    <row r="8" spans="2:10" ht="21.75" customHeight="1" x14ac:dyDescent="0.25">
      <c r="B8" s="20" t="s">
        <v>89</v>
      </c>
      <c r="C8" s="20" t="s">
        <v>90</v>
      </c>
      <c r="D8" s="20" t="s">
        <v>91</v>
      </c>
      <c r="E8" s="20" t="s">
        <v>92</v>
      </c>
      <c r="F8" s="20" t="s">
        <v>9</v>
      </c>
      <c r="G8" s="20" t="s">
        <v>93</v>
      </c>
      <c r="H8" s="20" t="s">
        <v>94</v>
      </c>
      <c r="I8" s="20" t="s">
        <v>95</v>
      </c>
    </row>
    <row r="9" spans="2:10" ht="18.75" customHeight="1" x14ac:dyDescent="0.25">
      <c r="B9" s="21" t="s">
        <v>96</v>
      </c>
      <c r="C9" s="22" t="s">
        <v>97</v>
      </c>
      <c r="D9" s="21" t="s">
        <v>98</v>
      </c>
      <c r="E9" s="23" t="s">
        <v>11</v>
      </c>
      <c r="F9" s="24">
        <v>5</v>
      </c>
      <c r="G9" s="21" t="s">
        <v>99</v>
      </c>
      <c r="H9" s="23" t="s">
        <v>100</v>
      </c>
      <c r="I9" s="25" t="s">
        <v>101</v>
      </c>
    </row>
    <row r="10" spans="2:10" ht="18.75" customHeight="1" x14ac:dyDescent="0.25">
      <c r="B10" s="26" t="s">
        <v>102</v>
      </c>
      <c r="C10" s="27" t="s">
        <v>103</v>
      </c>
      <c r="D10" s="26" t="s">
        <v>104</v>
      </c>
      <c r="E10" s="28" t="s">
        <v>29</v>
      </c>
      <c r="F10" s="29">
        <v>5</v>
      </c>
      <c r="G10" s="26" t="s">
        <v>99</v>
      </c>
      <c r="H10" s="28" t="s">
        <v>105</v>
      </c>
      <c r="I10" s="25" t="s">
        <v>101</v>
      </c>
    </row>
    <row r="11" spans="2:10" ht="18.75" customHeight="1" x14ac:dyDescent="0.25">
      <c r="B11" s="21" t="s">
        <v>106</v>
      </c>
      <c r="C11" s="22" t="s">
        <v>107</v>
      </c>
      <c r="D11" s="21" t="s">
        <v>108</v>
      </c>
      <c r="E11" s="23" t="s">
        <v>43</v>
      </c>
      <c r="F11" s="24">
        <v>5</v>
      </c>
      <c r="G11" s="21" t="s">
        <v>109</v>
      </c>
      <c r="H11" s="23" t="s">
        <v>110</v>
      </c>
      <c r="I11" s="30" t="s">
        <v>111</v>
      </c>
    </row>
    <row r="12" spans="2:10" ht="18.75" customHeight="1" x14ac:dyDescent="0.25">
      <c r="B12" s="26" t="s">
        <v>112</v>
      </c>
      <c r="C12" s="27" t="s">
        <v>113</v>
      </c>
      <c r="D12" s="26" t="s">
        <v>114</v>
      </c>
      <c r="E12" s="28" t="s">
        <v>59</v>
      </c>
      <c r="F12" s="29">
        <v>5</v>
      </c>
      <c r="G12" s="26" t="s">
        <v>115</v>
      </c>
      <c r="H12" s="28" t="s">
        <v>116</v>
      </c>
      <c r="I12" s="25" t="s">
        <v>101</v>
      </c>
    </row>
    <row r="13" spans="2:10" ht="18.75" customHeight="1" x14ac:dyDescent="0.25">
      <c r="B13" s="21" t="s">
        <v>117</v>
      </c>
      <c r="C13" s="22" t="s">
        <v>118</v>
      </c>
      <c r="D13" s="21" t="s">
        <v>108</v>
      </c>
      <c r="E13" s="23" t="s">
        <v>46</v>
      </c>
      <c r="F13" s="24">
        <v>15</v>
      </c>
      <c r="G13" s="21" t="s">
        <v>119</v>
      </c>
      <c r="H13" s="23" t="s">
        <v>120</v>
      </c>
      <c r="I13" s="30" t="s">
        <v>111</v>
      </c>
    </row>
    <row r="14" spans="2:10" ht="18.75" customHeight="1" x14ac:dyDescent="0.25">
      <c r="B14" s="26" t="s">
        <v>121</v>
      </c>
      <c r="C14" s="27" t="s">
        <v>122</v>
      </c>
      <c r="D14" s="26" t="s">
        <v>104</v>
      </c>
      <c r="E14" s="28" t="s">
        <v>123</v>
      </c>
      <c r="F14" s="29">
        <v>20</v>
      </c>
      <c r="G14" s="26" t="s">
        <v>124</v>
      </c>
      <c r="H14" s="28" t="s">
        <v>125</v>
      </c>
      <c r="I14" s="31" t="s">
        <v>126</v>
      </c>
    </row>
    <row r="15" spans="2:10" ht="18.75" customHeight="1" x14ac:dyDescent="0.25">
      <c r="B15" s="21" t="s">
        <v>127</v>
      </c>
      <c r="C15" s="22" t="s">
        <v>128</v>
      </c>
      <c r="D15" s="21" t="s">
        <v>129</v>
      </c>
      <c r="E15" s="23" t="s">
        <v>22</v>
      </c>
      <c r="F15" s="24">
        <v>30</v>
      </c>
      <c r="G15" s="21" t="s">
        <v>130</v>
      </c>
      <c r="H15" s="23" t="s">
        <v>131</v>
      </c>
      <c r="I15" s="30" t="s">
        <v>111</v>
      </c>
    </row>
    <row r="16" spans="2:10" ht="18.75" customHeight="1" x14ac:dyDescent="0.25">
      <c r="B16" s="26" t="s">
        <v>132</v>
      </c>
      <c r="C16" s="27" t="s">
        <v>133</v>
      </c>
      <c r="D16" s="26" t="s">
        <v>98</v>
      </c>
      <c r="E16" s="28" t="s">
        <v>15</v>
      </c>
      <c r="F16" s="29">
        <v>10</v>
      </c>
      <c r="G16" s="26" t="s">
        <v>99</v>
      </c>
      <c r="H16" s="28" t="s">
        <v>134</v>
      </c>
      <c r="I16" s="25" t="s">
        <v>101</v>
      </c>
    </row>
    <row r="17" spans="2:9" ht="18.75" customHeight="1" x14ac:dyDescent="0.25">
      <c r="B17" s="21" t="s">
        <v>135</v>
      </c>
      <c r="C17" s="22" t="s">
        <v>136</v>
      </c>
      <c r="D17" s="21" t="s">
        <v>137</v>
      </c>
      <c r="E17" s="23" t="s">
        <v>70</v>
      </c>
      <c r="F17" s="24">
        <v>5</v>
      </c>
      <c r="G17" s="21" t="s">
        <v>115</v>
      </c>
      <c r="H17" s="23" t="s">
        <v>138</v>
      </c>
      <c r="I17" s="31" t="s">
        <v>126</v>
      </c>
    </row>
    <row r="18" spans="2:9" ht="18.75" customHeight="1" x14ac:dyDescent="0.25">
      <c r="B18" s="26" t="s">
        <v>139</v>
      </c>
      <c r="C18" s="27" t="s">
        <v>140</v>
      </c>
      <c r="D18" s="26" t="s">
        <v>108</v>
      </c>
      <c r="E18" s="28" t="s">
        <v>49</v>
      </c>
      <c r="F18" s="29">
        <v>25</v>
      </c>
      <c r="G18" s="26" t="s">
        <v>141</v>
      </c>
      <c r="H18" s="28" t="s">
        <v>142</v>
      </c>
      <c r="I18" s="30" t="s">
        <v>111</v>
      </c>
    </row>
    <row r="19" spans="2:9" ht="18.75" customHeight="1" x14ac:dyDescent="0.25">
      <c r="B19" s="21" t="s">
        <v>143</v>
      </c>
      <c r="C19" s="22" t="s">
        <v>144</v>
      </c>
      <c r="D19" s="21" t="s">
        <v>114</v>
      </c>
      <c r="E19" s="23" t="s">
        <v>61</v>
      </c>
      <c r="F19" s="24">
        <v>5</v>
      </c>
      <c r="G19" s="21" t="s">
        <v>145</v>
      </c>
      <c r="H19" s="23" t="s">
        <v>146</v>
      </c>
      <c r="I19" s="25" t="s">
        <v>101</v>
      </c>
    </row>
    <row r="20" spans="2:9" ht="18.75" customHeight="1" x14ac:dyDescent="0.25">
      <c r="B20" s="26" t="s">
        <v>147</v>
      </c>
      <c r="C20" s="27" t="s">
        <v>148</v>
      </c>
      <c r="D20" s="26" t="s">
        <v>104</v>
      </c>
      <c r="E20" s="28" t="s">
        <v>40</v>
      </c>
      <c r="F20" s="29">
        <v>10</v>
      </c>
      <c r="G20" s="26" t="s">
        <v>145</v>
      </c>
      <c r="H20" s="28" t="s">
        <v>149</v>
      </c>
      <c r="I20" s="25" t="s">
        <v>101</v>
      </c>
    </row>
    <row r="21" spans="2:9" ht="18.75" customHeight="1" x14ac:dyDescent="0.25">
      <c r="B21" s="32"/>
      <c r="C21" s="32"/>
      <c r="D21" s="32"/>
      <c r="E21" s="32"/>
      <c r="F21" s="33"/>
      <c r="G21" s="32"/>
      <c r="H21" s="32"/>
      <c r="I21" s="32"/>
    </row>
    <row r="22" spans="2:9" ht="18.75" customHeight="1" x14ac:dyDescent="0.25">
      <c r="B22" s="34"/>
      <c r="C22" s="34"/>
      <c r="D22" s="34"/>
      <c r="E22" s="34"/>
      <c r="F22" s="35"/>
      <c r="G22" s="34"/>
      <c r="H22" s="34"/>
      <c r="I22" s="34"/>
    </row>
    <row r="23" spans="2:9" ht="18.75" customHeight="1" x14ac:dyDescent="0.25">
      <c r="B23" s="32"/>
      <c r="C23" s="32"/>
      <c r="D23" s="32"/>
      <c r="E23" s="32"/>
      <c r="F23" s="33"/>
      <c r="G23" s="32"/>
      <c r="H23" s="32"/>
      <c r="I23" s="32"/>
    </row>
    <row r="24" spans="2:9" ht="18.75" customHeight="1" x14ac:dyDescent="0.25">
      <c r="B24" s="34"/>
      <c r="C24" s="34"/>
      <c r="D24" s="34"/>
      <c r="E24" s="34"/>
      <c r="F24" s="35"/>
      <c r="G24" s="34"/>
      <c r="H24" s="34"/>
      <c r="I24" s="34"/>
    </row>
    <row r="25" spans="2:9" ht="18.75" customHeight="1" x14ac:dyDescent="0.25">
      <c r="B25" s="32"/>
      <c r="C25" s="32"/>
      <c r="D25" s="32"/>
      <c r="E25" s="32"/>
      <c r="F25" s="33"/>
      <c r="G25" s="32"/>
      <c r="H25" s="32"/>
      <c r="I25" s="32"/>
    </row>
    <row r="26" spans="2:9" ht="18.75" customHeight="1" x14ac:dyDescent="0.25">
      <c r="B26" s="34"/>
      <c r="C26" s="34"/>
      <c r="D26" s="34"/>
      <c r="E26" s="34"/>
      <c r="F26" s="35"/>
      <c r="G26" s="34"/>
      <c r="H26" s="34"/>
      <c r="I26" s="34"/>
    </row>
    <row r="27" spans="2:9" ht="18.75" customHeight="1" x14ac:dyDescent="0.25">
      <c r="B27" s="32"/>
      <c r="C27" s="32"/>
      <c r="D27" s="32"/>
      <c r="E27" s="32"/>
      <c r="F27" s="33"/>
      <c r="G27" s="32"/>
      <c r="H27" s="32"/>
      <c r="I27" s="32"/>
    </row>
    <row r="28" spans="2:9" ht="18.75" customHeight="1" x14ac:dyDescent="0.25">
      <c r="B28" s="34"/>
      <c r="C28" s="34"/>
      <c r="D28" s="34"/>
      <c r="E28" s="34"/>
      <c r="F28" s="35"/>
      <c r="G28" s="34"/>
      <c r="H28" s="34"/>
      <c r="I28" s="34"/>
    </row>
    <row r="29" spans="2:9" ht="18.75" customHeight="1" x14ac:dyDescent="0.25">
      <c r="B29" s="32"/>
      <c r="C29" s="32"/>
      <c r="D29" s="32"/>
      <c r="E29" s="32"/>
      <c r="F29" s="33"/>
      <c r="G29" s="32"/>
      <c r="H29" s="32"/>
      <c r="I29" s="32"/>
    </row>
    <row r="30" spans="2:9" ht="18.75" customHeight="1" x14ac:dyDescent="0.25">
      <c r="B30" s="34"/>
      <c r="C30" s="34"/>
      <c r="D30" s="34"/>
      <c r="E30" s="34"/>
      <c r="F30" s="35"/>
      <c r="G30" s="34"/>
      <c r="H30" s="34"/>
      <c r="I30" s="34"/>
    </row>
    <row r="31" spans="2:9" ht="18.75" customHeight="1" x14ac:dyDescent="0.25">
      <c r="B31" s="32"/>
      <c r="C31" s="32"/>
      <c r="D31" s="32"/>
      <c r="E31" s="32"/>
      <c r="F31" s="33"/>
      <c r="G31" s="32"/>
      <c r="H31" s="32"/>
      <c r="I31" s="32"/>
    </row>
    <row r="32" spans="2:9" ht="18.75" customHeight="1" x14ac:dyDescent="0.25">
      <c r="B32" s="34"/>
      <c r="C32" s="34"/>
      <c r="D32" s="34"/>
      <c r="E32" s="34"/>
      <c r="F32" s="35"/>
      <c r="G32" s="34"/>
      <c r="H32" s="34"/>
      <c r="I32" s="34"/>
    </row>
    <row r="33" spans="2:9" ht="18.75" customHeight="1" x14ac:dyDescent="0.25">
      <c r="B33" s="32"/>
      <c r="C33" s="32"/>
      <c r="D33" s="32"/>
      <c r="E33" s="32"/>
      <c r="F33" s="33"/>
      <c r="G33" s="32"/>
      <c r="H33" s="32"/>
      <c r="I33" s="32"/>
    </row>
    <row r="34" spans="2:9" ht="18.75" customHeight="1" x14ac:dyDescent="0.25">
      <c r="B34" s="34"/>
      <c r="C34" s="34"/>
      <c r="D34" s="34"/>
      <c r="E34" s="34"/>
      <c r="F34" s="35"/>
      <c r="G34" s="34"/>
      <c r="H34" s="34"/>
      <c r="I34" s="34"/>
    </row>
    <row r="35" spans="2:9" ht="18.75" customHeight="1" x14ac:dyDescent="0.25">
      <c r="B35" s="32"/>
      <c r="C35" s="32"/>
      <c r="D35" s="32"/>
      <c r="E35" s="32"/>
      <c r="F35" s="33"/>
      <c r="G35" s="32"/>
      <c r="H35" s="32"/>
      <c r="I35" s="32"/>
    </row>
    <row r="36" spans="2:9" ht="18.75" customHeight="1" x14ac:dyDescent="0.25">
      <c r="B36" s="34"/>
      <c r="C36" s="34"/>
      <c r="D36" s="34"/>
      <c r="E36" s="34"/>
      <c r="F36" s="35"/>
      <c r="G36" s="34"/>
      <c r="H36" s="34"/>
      <c r="I36" s="34"/>
    </row>
    <row r="37" spans="2:9" ht="18.75" customHeight="1" x14ac:dyDescent="0.25">
      <c r="B37" s="32"/>
      <c r="C37" s="32"/>
      <c r="D37" s="32"/>
      <c r="E37" s="32"/>
      <c r="F37" s="33"/>
      <c r="G37" s="32"/>
      <c r="H37" s="32"/>
      <c r="I37" s="32"/>
    </row>
    <row r="38" spans="2:9" ht="18.75" customHeight="1" x14ac:dyDescent="0.25">
      <c r="B38" s="34"/>
      <c r="C38" s="34"/>
      <c r="D38" s="34"/>
      <c r="E38" s="34"/>
      <c r="F38" s="35"/>
      <c r="G38" s="34"/>
      <c r="H38" s="34"/>
      <c r="I38" s="34"/>
    </row>
    <row r="39" spans="2:9" ht="18.75" customHeight="1" x14ac:dyDescent="0.25">
      <c r="B39" s="32"/>
      <c r="C39" s="32"/>
      <c r="D39" s="32"/>
      <c r="E39" s="32"/>
      <c r="F39" s="33"/>
      <c r="G39" s="32"/>
      <c r="H39" s="32"/>
      <c r="I39" s="32"/>
    </row>
    <row r="40" spans="2:9" ht="18.75" customHeight="1" x14ac:dyDescent="0.25">
      <c r="B40" s="34"/>
      <c r="C40" s="34"/>
      <c r="D40" s="34"/>
      <c r="E40" s="34"/>
      <c r="F40" s="35"/>
      <c r="G40" s="34"/>
      <c r="H40" s="34"/>
      <c r="I40" s="34"/>
    </row>
    <row r="41" spans="2:9" ht="18.75" customHeight="1" x14ac:dyDescent="0.25">
      <c r="B41" s="32"/>
      <c r="C41" s="32"/>
      <c r="D41" s="32"/>
      <c r="E41" s="32"/>
      <c r="F41" s="33"/>
      <c r="G41" s="32"/>
      <c r="H41" s="32"/>
      <c r="I41" s="32"/>
    </row>
    <row r="42" spans="2:9" ht="18.75" customHeight="1" x14ac:dyDescent="0.25">
      <c r="B42" s="34"/>
      <c r="C42" s="34"/>
      <c r="D42" s="34"/>
      <c r="E42" s="34"/>
      <c r="F42" s="35"/>
      <c r="G42" s="34"/>
      <c r="H42" s="34"/>
      <c r="I42" s="34"/>
    </row>
    <row r="43" spans="2:9" ht="18.75" customHeight="1" x14ac:dyDescent="0.25">
      <c r="B43" s="32"/>
      <c r="C43" s="32"/>
      <c r="D43" s="32"/>
      <c r="E43" s="32"/>
      <c r="F43" s="33"/>
      <c r="G43" s="32"/>
      <c r="H43" s="32"/>
      <c r="I43" s="32"/>
    </row>
    <row r="44" spans="2:9" ht="18.75" customHeight="1" x14ac:dyDescent="0.25">
      <c r="B44" s="34"/>
      <c r="C44" s="34"/>
      <c r="D44" s="34"/>
      <c r="E44" s="34"/>
      <c r="F44" s="35"/>
      <c r="G44" s="34"/>
      <c r="H44" s="34"/>
      <c r="I44" s="34"/>
    </row>
    <row r="45" spans="2:9" ht="18.75" customHeight="1" x14ac:dyDescent="0.25">
      <c r="B45" s="32"/>
      <c r="C45" s="32"/>
      <c r="D45" s="32"/>
      <c r="E45" s="32"/>
      <c r="F45" s="33"/>
      <c r="G45" s="32"/>
      <c r="H45" s="32"/>
      <c r="I45" s="32"/>
    </row>
    <row r="46" spans="2:9" ht="18.75" customHeight="1" x14ac:dyDescent="0.25">
      <c r="B46" s="34"/>
      <c r="C46" s="34"/>
      <c r="D46" s="34"/>
      <c r="E46" s="34"/>
      <c r="F46" s="35"/>
      <c r="G46" s="34"/>
      <c r="H46" s="34"/>
      <c r="I46" s="34"/>
    </row>
    <row r="47" spans="2:9" ht="18.75" customHeight="1" x14ac:dyDescent="0.25">
      <c r="B47" s="32"/>
      <c r="C47" s="32"/>
      <c r="D47" s="32"/>
      <c r="E47" s="32"/>
      <c r="F47" s="33"/>
      <c r="G47" s="32"/>
      <c r="H47" s="32"/>
      <c r="I47" s="32"/>
    </row>
    <row r="48" spans="2:9" ht="18.75" customHeight="1" x14ac:dyDescent="0.25">
      <c r="B48" s="34"/>
      <c r="C48" s="34"/>
      <c r="D48" s="34"/>
      <c r="E48" s="34"/>
      <c r="F48" s="35"/>
      <c r="G48" s="34"/>
      <c r="H48" s="34"/>
      <c r="I48" s="34"/>
    </row>
    <row r="49" spans="2:9" ht="18.75" customHeight="1" x14ac:dyDescent="0.25">
      <c r="B49" s="32"/>
      <c r="C49" s="32"/>
      <c r="D49" s="32"/>
      <c r="E49" s="32"/>
      <c r="F49" s="33"/>
      <c r="G49" s="32"/>
      <c r="H49" s="32"/>
      <c r="I49" s="32"/>
    </row>
    <row r="50" spans="2:9" ht="18.75" customHeight="1" x14ac:dyDescent="0.25">
      <c r="B50" s="34"/>
      <c r="C50" s="34"/>
      <c r="D50" s="34"/>
      <c r="E50" s="34"/>
      <c r="F50" s="35"/>
      <c r="G50" s="34"/>
      <c r="H50" s="34"/>
      <c r="I50" s="34"/>
    </row>
    <row r="51" spans="2:9" ht="18.75" customHeight="1" x14ac:dyDescent="0.25">
      <c r="B51" s="32"/>
      <c r="C51" s="32"/>
      <c r="D51" s="32"/>
      <c r="E51" s="32"/>
      <c r="F51" s="33"/>
      <c r="G51" s="32"/>
      <c r="H51" s="32"/>
      <c r="I51" s="32"/>
    </row>
    <row r="52" spans="2:9" ht="18.75" customHeight="1" x14ac:dyDescent="0.25">
      <c r="B52" s="34"/>
      <c r="C52" s="34"/>
      <c r="D52" s="34"/>
      <c r="E52" s="34"/>
      <c r="F52" s="35"/>
      <c r="G52" s="34"/>
      <c r="H52" s="34"/>
      <c r="I52" s="34"/>
    </row>
    <row r="53" spans="2:9" ht="18.75" customHeight="1" x14ac:dyDescent="0.25">
      <c r="B53" s="32"/>
      <c r="C53" s="32"/>
      <c r="D53" s="32"/>
      <c r="E53" s="32"/>
      <c r="F53" s="33"/>
      <c r="G53" s="32"/>
      <c r="H53" s="32"/>
      <c r="I53" s="32"/>
    </row>
    <row r="54" spans="2:9" ht="18.75" customHeight="1" x14ac:dyDescent="0.25">
      <c r="B54" s="34"/>
      <c r="C54" s="34"/>
      <c r="D54" s="34"/>
      <c r="E54" s="34"/>
      <c r="F54" s="35"/>
      <c r="G54" s="34"/>
      <c r="H54" s="34"/>
      <c r="I54" s="34"/>
    </row>
    <row r="55" spans="2:9" ht="18.75" customHeight="1" x14ac:dyDescent="0.25">
      <c r="B55" s="32"/>
      <c r="C55" s="32"/>
      <c r="D55" s="32"/>
      <c r="E55" s="32"/>
      <c r="F55" s="33"/>
      <c r="G55" s="32"/>
      <c r="H55" s="32"/>
      <c r="I55" s="32"/>
    </row>
    <row r="56" spans="2:9" ht="18.75" customHeight="1" x14ac:dyDescent="0.25">
      <c r="B56" s="34"/>
      <c r="C56" s="34"/>
      <c r="D56" s="34"/>
      <c r="E56" s="34"/>
      <c r="F56" s="35"/>
      <c r="G56" s="34"/>
      <c r="H56" s="34"/>
      <c r="I56" s="34"/>
    </row>
    <row r="57" spans="2:9" ht="18.75" customHeight="1" x14ac:dyDescent="0.25">
      <c r="B57" s="32"/>
      <c r="C57" s="32"/>
      <c r="D57" s="32"/>
      <c r="E57" s="32"/>
      <c r="F57" s="33"/>
      <c r="G57" s="32"/>
      <c r="H57" s="32"/>
      <c r="I57" s="32"/>
    </row>
    <row r="58" spans="2:9" ht="18.75" customHeight="1" x14ac:dyDescent="0.25">
      <c r="B58" s="34"/>
      <c r="C58" s="34"/>
      <c r="D58" s="34"/>
      <c r="E58" s="34"/>
      <c r="F58" s="35"/>
      <c r="G58" s="34"/>
      <c r="H58" s="34"/>
      <c r="I58" s="34"/>
    </row>
    <row r="59" spans="2:9" ht="18.75" customHeight="1" x14ac:dyDescent="0.25">
      <c r="B59" s="32"/>
      <c r="C59" s="32"/>
      <c r="D59" s="32"/>
      <c r="E59" s="32"/>
      <c r="F59" s="33"/>
      <c r="G59" s="32"/>
      <c r="H59" s="32"/>
      <c r="I59" s="32"/>
    </row>
    <row r="60" spans="2:9" ht="18.75" customHeight="1" x14ac:dyDescent="0.25">
      <c r="B60" s="34"/>
      <c r="C60" s="34"/>
      <c r="D60" s="34"/>
      <c r="E60" s="34"/>
      <c r="F60" s="35"/>
      <c r="G60" s="34"/>
      <c r="H60" s="34"/>
      <c r="I60" s="34"/>
    </row>
    <row r="61" spans="2:9" ht="18.75" customHeight="1" x14ac:dyDescent="0.25">
      <c r="B61" s="32"/>
      <c r="C61" s="32"/>
      <c r="D61" s="32"/>
      <c r="E61" s="32"/>
      <c r="F61" s="33"/>
      <c r="G61" s="32"/>
      <c r="H61" s="32"/>
      <c r="I61" s="32"/>
    </row>
    <row r="62" spans="2:9" ht="18.75" customHeight="1" x14ac:dyDescent="0.25">
      <c r="B62" s="34"/>
      <c r="C62" s="34"/>
      <c r="D62" s="34"/>
      <c r="E62" s="34"/>
      <c r="F62" s="35"/>
      <c r="G62" s="34"/>
      <c r="H62" s="34"/>
      <c r="I62" s="34"/>
    </row>
    <row r="63" spans="2:9" ht="18.75" customHeight="1" x14ac:dyDescent="0.25">
      <c r="B63" s="32"/>
      <c r="C63" s="32"/>
      <c r="D63" s="32"/>
      <c r="E63" s="32"/>
      <c r="F63" s="33"/>
      <c r="G63" s="32"/>
      <c r="H63" s="32"/>
      <c r="I63" s="32"/>
    </row>
    <row r="64" spans="2:9" ht="18.75" customHeight="1" x14ac:dyDescent="0.25">
      <c r="B64" s="34"/>
      <c r="C64" s="34"/>
      <c r="D64" s="34"/>
      <c r="E64" s="34"/>
      <c r="F64" s="35"/>
      <c r="G64" s="34"/>
      <c r="H64" s="34"/>
      <c r="I64" s="34"/>
    </row>
    <row r="65" spans="2:9" ht="18.75" customHeight="1" x14ac:dyDescent="0.25">
      <c r="B65" s="32"/>
      <c r="C65" s="32"/>
      <c r="D65" s="32"/>
      <c r="E65" s="32"/>
      <c r="F65" s="33"/>
      <c r="G65" s="32"/>
      <c r="H65" s="32"/>
      <c r="I65" s="32"/>
    </row>
    <row r="66" spans="2:9" ht="18.75" customHeight="1" x14ac:dyDescent="0.25">
      <c r="B66" s="34"/>
      <c r="C66" s="34"/>
      <c r="D66" s="34"/>
      <c r="E66" s="34"/>
      <c r="F66" s="35"/>
      <c r="G66" s="34"/>
      <c r="H66" s="34"/>
      <c r="I66" s="34"/>
    </row>
    <row r="67" spans="2:9" ht="18.75" customHeight="1" x14ac:dyDescent="0.25">
      <c r="B67" s="32"/>
      <c r="C67" s="32"/>
      <c r="D67" s="32"/>
      <c r="E67" s="32"/>
      <c r="F67" s="33"/>
      <c r="G67" s="32"/>
      <c r="H67" s="32"/>
      <c r="I67" s="32"/>
    </row>
    <row r="68" spans="2:9" ht="18.75" customHeight="1" x14ac:dyDescent="0.25">
      <c r="B68" s="34"/>
      <c r="C68" s="34"/>
      <c r="D68" s="34"/>
      <c r="E68" s="34"/>
      <c r="F68" s="35"/>
      <c r="G68" s="34"/>
      <c r="H68" s="34"/>
      <c r="I68" s="34"/>
    </row>
    <row r="69" spans="2:9" ht="18.75" customHeight="1" x14ac:dyDescent="0.25">
      <c r="B69" s="32"/>
      <c r="C69" s="32"/>
      <c r="D69" s="32"/>
      <c r="E69" s="32"/>
      <c r="F69" s="33"/>
      <c r="G69" s="32"/>
      <c r="H69" s="32"/>
      <c r="I69" s="32"/>
    </row>
    <row r="70" spans="2:9" ht="18.75" customHeight="1" x14ac:dyDescent="0.25">
      <c r="B70" s="34"/>
      <c r="C70" s="34"/>
      <c r="D70" s="34"/>
      <c r="E70" s="34"/>
      <c r="F70" s="35"/>
      <c r="G70" s="34"/>
      <c r="H70" s="34"/>
      <c r="I70" s="34"/>
    </row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</sheetData>
  <mergeCells count="4">
    <mergeCell ref="B1:J1"/>
    <mergeCell ref="B2:J2"/>
    <mergeCell ref="B3:J3"/>
    <mergeCell ref="B7:J7"/>
  </mergeCells>
  <dataValidations count="2">
    <dataValidation type="list" allowBlank="1" showErrorMessage="1" errorTitle="Ungültige Eingabe" error="Bitte wähle: Bezahlt, Offen oder Ausstehend" sqref="J9:J500" xr:uid="{00000000-0002-0000-0100-000000000000}">
      <formula1>"Bezahlt,Offen,Ausstehend"</formula1>
      <formula2>0</formula2>
    </dataValidation>
    <dataValidation type="list" allowBlank="1" sqref="D9:D500" xr:uid="{00000000-0002-0000-0100-000001000000}">
      <formula1>"Pünktlichkeit,Anwesenheit,Disziplin,Platzvergehen,Ausrüstung,Pflichten,Sonstiges"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E5799"/>
  </sheetPr>
  <dimension ref="B1:G79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3" customWidth="1"/>
    <col min="2" max="2" width="26" customWidth="1"/>
    <col min="3" max="5" width="14" customWidth="1"/>
    <col min="6" max="6" width="16" customWidth="1"/>
    <col min="7" max="7" width="18" customWidth="1"/>
  </cols>
  <sheetData>
    <row r="1" spans="2:7" ht="13.5" customHeight="1" x14ac:dyDescent="0.25">
      <c r="B1" s="11"/>
      <c r="C1" s="11"/>
      <c r="D1" s="11"/>
      <c r="E1" s="11"/>
      <c r="F1" s="11"/>
      <c r="G1" s="11"/>
    </row>
    <row r="2" spans="2:7" ht="42" customHeight="1" x14ac:dyDescent="0.25">
      <c r="B2" s="1" t="s">
        <v>150</v>
      </c>
      <c r="C2" s="1"/>
      <c r="D2" s="1"/>
      <c r="E2" s="1"/>
      <c r="F2" s="1"/>
      <c r="G2" s="1"/>
    </row>
    <row r="3" spans="2:7" ht="21.75" customHeight="1" x14ac:dyDescent="0.25">
      <c r="B3" s="9" t="s">
        <v>151</v>
      </c>
      <c r="C3" s="9"/>
      <c r="D3" s="9"/>
      <c r="E3" s="9"/>
      <c r="F3" s="9"/>
      <c r="G3" s="9"/>
    </row>
    <row r="4" spans="2:7" ht="9.75" customHeight="1" x14ac:dyDescent="0.25"/>
    <row r="5" spans="2:7" ht="21.75" customHeight="1" x14ac:dyDescent="0.25">
      <c r="B5" s="20" t="s">
        <v>90</v>
      </c>
      <c r="C5" s="20" t="s">
        <v>152</v>
      </c>
      <c r="D5" s="20" t="s">
        <v>153</v>
      </c>
      <c r="E5" s="20" t="s">
        <v>154</v>
      </c>
      <c r="F5" s="20" t="s">
        <v>155</v>
      </c>
      <c r="G5" s="20" t="s">
        <v>156</v>
      </c>
    </row>
    <row r="6" spans="2:7" ht="18" customHeight="1" x14ac:dyDescent="0.25">
      <c r="B6" s="2" t="s">
        <v>157</v>
      </c>
      <c r="C6" s="2"/>
      <c r="D6" s="2"/>
      <c r="E6" s="2"/>
      <c r="F6" s="2"/>
      <c r="G6" s="2"/>
    </row>
    <row r="7" spans="2:7" ht="7.5" customHeight="1" x14ac:dyDescent="0.25"/>
    <row r="8" spans="2:7" ht="18.75" customHeight="1" x14ac:dyDescent="0.25">
      <c r="B8" s="36" t="s">
        <v>97</v>
      </c>
      <c r="C8" s="37">
        <f>SUMIF('📝 Strafen-Tracker'!C9:C500,B8,'📝 Strafen-Tracker'!F9:F500)</f>
        <v>5</v>
      </c>
      <c r="D8" s="38">
        <f>SUMIFS('📝 Strafen-Tracker'!F9:F500,'📝 Strafen-Tracker'!C9:C500,B8,'📝 Strafen-Tracker'!J9:J500,"Bezahlt")</f>
        <v>0</v>
      </c>
      <c r="E8" s="39">
        <f>SUMIFS('📝 Strafen-Tracker'!F9:F500,'📝 Strafen-Tracker'!C9:C500,B8,'📝 Strafen-Tracker'!J9:J500,"Offen")</f>
        <v>0</v>
      </c>
      <c r="F8" s="40">
        <f>SUMIFS('📝 Strafen-Tracker'!F9:F500,'📝 Strafen-Tracker'!C9:C500,B8,'📝 Strafen-Tracker'!J9:J500,"Ausstehend")</f>
        <v>0</v>
      </c>
      <c r="G8" s="41">
        <f t="shared" ref="G8:G19" si="0">E8+F8</f>
        <v>0</v>
      </c>
    </row>
    <row r="9" spans="2:7" ht="18.75" customHeight="1" x14ac:dyDescent="0.25">
      <c r="B9" s="42" t="s">
        <v>103</v>
      </c>
      <c r="C9" s="43">
        <f>SUMIF('📝 Strafen-Tracker'!C9:C500,B9,'📝 Strafen-Tracker'!F9:F500)</f>
        <v>5</v>
      </c>
      <c r="D9" s="44">
        <f>SUMIFS('📝 Strafen-Tracker'!F9:F500,'📝 Strafen-Tracker'!C9:C500,B9,'📝 Strafen-Tracker'!J9:J500,"Bezahlt")</f>
        <v>0</v>
      </c>
      <c r="E9" s="45">
        <f>SUMIFS('📝 Strafen-Tracker'!F9:F500,'📝 Strafen-Tracker'!C9:C500,B9,'📝 Strafen-Tracker'!J9:J500,"Offen")</f>
        <v>0</v>
      </c>
      <c r="F9" s="46">
        <f>SUMIFS('📝 Strafen-Tracker'!F9:F500,'📝 Strafen-Tracker'!C9:C500,B9,'📝 Strafen-Tracker'!J9:J500,"Ausstehend")</f>
        <v>0</v>
      </c>
      <c r="G9" s="47">
        <f t="shared" si="0"/>
        <v>0</v>
      </c>
    </row>
    <row r="10" spans="2:7" ht="18.75" customHeight="1" x14ac:dyDescent="0.25">
      <c r="B10" s="36" t="s">
        <v>107</v>
      </c>
      <c r="C10" s="37">
        <f>SUMIF('📝 Strafen-Tracker'!C9:C500,B10,'📝 Strafen-Tracker'!F9:F500)</f>
        <v>5</v>
      </c>
      <c r="D10" s="38">
        <f>SUMIFS('📝 Strafen-Tracker'!F9:F500,'📝 Strafen-Tracker'!C9:C500,B10,'📝 Strafen-Tracker'!J9:J500,"Bezahlt")</f>
        <v>0</v>
      </c>
      <c r="E10" s="39">
        <f>SUMIFS('📝 Strafen-Tracker'!F9:F500,'📝 Strafen-Tracker'!C9:C500,B10,'📝 Strafen-Tracker'!J9:J500,"Offen")</f>
        <v>0</v>
      </c>
      <c r="F10" s="40">
        <f>SUMIFS('📝 Strafen-Tracker'!F9:F500,'📝 Strafen-Tracker'!C9:C500,B10,'📝 Strafen-Tracker'!J9:J500,"Ausstehend")</f>
        <v>0</v>
      </c>
      <c r="G10" s="41">
        <f t="shared" si="0"/>
        <v>0</v>
      </c>
    </row>
    <row r="11" spans="2:7" ht="18.75" customHeight="1" x14ac:dyDescent="0.25">
      <c r="B11" s="42" t="s">
        <v>113</v>
      </c>
      <c r="C11" s="43">
        <f>SUMIF('📝 Strafen-Tracker'!C9:C500,B11,'📝 Strafen-Tracker'!F9:F500)</f>
        <v>5</v>
      </c>
      <c r="D11" s="44">
        <f>SUMIFS('📝 Strafen-Tracker'!F9:F500,'📝 Strafen-Tracker'!C9:C500,B11,'📝 Strafen-Tracker'!J9:J500,"Bezahlt")</f>
        <v>0</v>
      </c>
      <c r="E11" s="45">
        <f>SUMIFS('📝 Strafen-Tracker'!F9:F500,'📝 Strafen-Tracker'!C9:C500,B11,'📝 Strafen-Tracker'!J9:J500,"Offen")</f>
        <v>0</v>
      </c>
      <c r="F11" s="46">
        <f>SUMIFS('📝 Strafen-Tracker'!F9:F500,'📝 Strafen-Tracker'!C9:C500,B11,'📝 Strafen-Tracker'!J9:J500,"Ausstehend")</f>
        <v>0</v>
      </c>
      <c r="G11" s="47">
        <f t="shared" si="0"/>
        <v>0</v>
      </c>
    </row>
    <row r="12" spans="2:7" ht="18.75" customHeight="1" x14ac:dyDescent="0.25">
      <c r="B12" s="36" t="s">
        <v>118</v>
      </c>
      <c r="C12" s="37">
        <f>SUMIF('📝 Strafen-Tracker'!C9:C500,B12,'📝 Strafen-Tracker'!F9:F500)</f>
        <v>15</v>
      </c>
      <c r="D12" s="38">
        <f>SUMIFS('📝 Strafen-Tracker'!F9:F500,'📝 Strafen-Tracker'!C9:C500,B12,'📝 Strafen-Tracker'!J9:J500,"Bezahlt")</f>
        <v>0</v>
      </c>
      <c r="E12" s="39">
        <f>SUMIFS('📝 Strafen-Tracker'!F9:F500,'📝 Strafen-Tracker'!C9:C500,B12,'📝 Strafen-Tracker'!J9:J500,"Offen")</f>
        <v>0</v>
      </c>
      <c r="F12" s="40">
        <f>SUMIFS('📝 Strafen-Tracker'!F9:F500,'📝 Strafen-Tracker'!C9:C500,B12,'📝 Strafen-Tracker'!J9:J500,"Ausstehend")</f>
        <v>0</v>
      </c>
      <c r="G12" s="41">
        <f t="shared" si="0"/>
        <v>0</v>
      </c>
    </row>
    <row r="13" spans="2:7" ht="18.75" customHeight="1" x14ac:dyDescent="0.25">
      <c r="B13" s="42" t="s">
        <v>122</v>
      </c>
      <c r="C13" s="43">
        <f>SUMIF('📝 Strafen-Tracker'!C9:C500,B13,'📝 Strafen-Tracker'!F9:F500)</f>
        <v>20</v>
      </c>
      <c r="D13" s="44">
        <f>SUMIFS('📝 Strafen-Tracker'!F9:F500,'📝 Strafen-Tracker'!C9:C500,B13,'📝 Strafen-Tracker'!J9:J500,"Bezahlt")</f>
        <v>0</v>
      </c>
      <c r="E13" s="45">
        <f>SUMIFS('📝 Strafen-Tracker'!F9:F500,'📝 Strafen-Tracker'!C9:C500,B13,'📝 Strafen-Tracker'!J9:J500,"Offen")</f>
        <v>0</v>
      </c>
      <c r="F13" s="46">
        <f>SUMIFS('📝 Strafen-Tracker'!F9:F500,'📝 Strafen-Tracker'!C9:C500,B13,'📝 Strafen-Tracker'!J9:J500,"Ausstehend")</f>
        <v>0</v>
      </c>
      <c r="G13" s="47">
        <f t="shared" si="0"/>
        <v>0</v>
      </c>
    </row>
    <row r="14" spans="2:7" ht="18.75" customHeight="1" x14ac:dyDescent="0.25">
      <c r="B14" s="36" t="s">
        <v>128</v>
      </c>
      <c r="C14" s="37">
        <f>SUMIF('📝 Strafen-Tracker'!C9:C500,B14,'📝 Strafen-Tracker'!F9:F500)</f>
        <v>30</v>
      </c>
      <c r="D14" s="38">
        <f>SUMIFS('📝 Strafen-Tracker'!F9:F500,'📝 Strafen-Tracker'!C9:C500,B14,'📝 Strafen-Tracker'!J9:J500,"Bezahlt")</f>
        <v>0</v>
      </c>
      <c r="E14" s="39">
        <f>SUMIFS('📝 Strafen-Tracker'!F9:F500,'📝 Strafen-Tracker'!C9:C500,B14,'📝 Strafen-Tracker'!J9:J500,"Offen")</f>
        <v>0</v>
      </c>
      <c r="F14" s="40">
        <f>SUMIFS('📝 Strafen-Tracker'!F9:F500,'📝 Strafen-Tracker'!C9:C500,B14,'📝 Strafen-Tracker'!J9:J500,"Ausstehend")</f>
        <v>0</v>
      </c>
      <c r="G14" s="41">
        <f t="shared" si="0"/>
        <v>0</v>
      </c>
    </row>
    <row r="15" spans="2:7" ht="18.75" customHeight="1" x14ac:dyDescent="0.25">
      <c r="B15" s="42" t="s">
        <v>133</v>
      </c>
      <c r="C15" s="43">
        <f>SUMIF('📝 Strafen-Tracker'!C9:C500,B15,'📝 Strafen-Tracker'!F9:F500)</f>
        <v>10</v>
      </c>
      <c r="D15" s="44">
        <f>SUMIFS('📝 Strafen-Tracker'!F9:F500,'📝 Strafen-Tracker'!C9:C500,B15,'📝 Strafen-Tracker'!J9:J500,"Bezahlt")</f>
        <v>0</v>
      </c>
      <c r="E15" s="45">
        <f>SUMIFS('📝 Strafen-Tracker'!F9:F500,'📝 Strafen-Tracker'!C9:C500,B15,'📝 Strafen-Tracker'!J9:J500,"Offen")</f>
        <v>0</v>
      </c>
      <c r="F15" s="46">
        <f>SUMIFS('📝 Strafen-Tracker'!F9:F500,'📝 Strafen-Tracker'!C9:C500,B15,'📝 Strafen-Tracker'!J9:J500,"Ausstehend")</f>
        <v>0</v>
      </c>
      <c r="G15" s="47">
        <f t="shared" si="0"/>
        <v>0</v>
      </c>
    </row>
    <row r="16" spans="2:7" ht="18.75" customHeight="1" x14ac:dyDescent="0.25">
      <c r="B16" s="36" t="s">
        <v>136</v>
      </c>
      <c r="C16" s="37">
        <f>SUMIF('📝 Strafen-Tracker'!C9:C500,B16,'📝 Strafen-Tracker'!F9:F500)</f>
        <v>5</v>
      </c>
      <c r="D16" s="38">
        <f>SUMIFS('📝 Strafen-Tracker'!F9:F500,'📝 Strafen-Tracker'!C9:C500,B16,'📝 Strafen-Tracker'!J9:J500,"Bezahlt")</f>
        <v>0</v>
      </c>
      <c r="E16" s="39">
        <f>SUMIFS('📝 Strafen-Tracker'!F9:F500,'📝 Strafen-Tracker'!C9:C500,B16,'📝 Strafen-Tracker'!J9:J500,"Offen")</f>
        <v>0</v>
      </c>
      <c r="F16" s="40">
        <f>SUMIFS('📝 Strafen-Tracker'!F9:F500,'📝 Strafen-Tracker'!C9:C500,B16,'📝 Strafen-Tracker'!J9:J500,"Ausstehend")</f>
        <v>0</v>
      </c>
      <c r="G16" s="41">
        <f t="shared" si="0"/>
        <v>0</v>
      </c>
    </row>
    <row r="17" spans="2:7" ht="18.75" customHeight="1" x14ac:dyDescent="0.25">
      <c r="B17" s="42" t="s">
        <v>140</v>
      </c>
      <c r="C17" s="43">
        <f>SUMIF('📝 Strafen-Tracker'!C9:C500,B17,'📝 Strafen-Tracker'!F9:F500)</f>
        <v>25</v>
      </c>
      <c r="D17" s="44">
        <f>SUMIFS('📝 Strafen-Tracker'!F9:F500,'📝 Strafen-Tracker'!C9:C500,B17,'📝 Strafen-Tracker'!J9:J500,"Bezahlt")</f>
        <v>0</v>
      </c>
      <c r="E17" s="45">
        <f>SUMIFS('📝 Strafen-Tracker'!F9:F500,'📝 Strafen-Tracker'!C9:C500,B17,'📝 Strafen-Tracker'!J9:J500,"Offen")</f>
        <v>0</v>
      </c>
      <c r="F17" s="46">
        <f>SUMIFS('📝 Strafen-Tracker'!F9:F500,'📝 Strafen-Tracker'!C9:C500,B17,'📝 Strafen-Tracker'!J9:J500,"Ausstehend")</f>
        <v>0</v>
      </c>
      <c r="G17" s="47">
        <f t="shared" si="0"/>
        <v>0</v>
      </c>
    </row>
    <row r="18" spans="2:7" ht="18.75" customHeight="1" x14ac:dyDescent="0.25">
      <c r="B18" s="36" t="s">
        <v>144</v>
      </c>
      <c r="C18" s="37">
        <f>SUMIF('📝 Strafen-Tracker'!C9:C500,B18,'📝 Strafen-Tracker'!F9:F500)</f>
        <v>5</v>
      </c>
      <c r="D18" s="38">
        <f>SUMIFS('📝 Strafen-Tracker'!F9:F500,'📝 Strafen-Tracker'!C9:C500,B18,'📝 Strafen-Tracker'!J9:J500,"Bezahlt")</f>
        <v>0</v>
      </c>
      <c r="E18" s="39">
        <f>SUMIFS('📝 Strafen-Tracker'!F9:F500,'📝 Strafen-Tracker'!C9:C500,B18,'📝 Strafen-Tracker'!J9:J500,"Offen")</f>
        <v>0</v>
      </c>
      <c r="F18" s="40">
        <f>SUMIFS('📝 Strafen-Tracker'!F9:F500,'📝 Strafen-Tracker'!C9:C500,B18,'📝 Strafen-Tracker'!J9:J500,"Ausstehend")</f>
        <v>0</v>
      </c>
      <c r="G18" s="41">
        <f t="shared" si="0"/>
        <v>0</v>
      </c>
    </row>
    <row r="19" spans="2:7" ht="18.75" customHeight="1" x14ac:dyDescent="0.25">
      <c r="B19" s="42" t="s">
        <v>148</v>
      </c>
      <c r="C19" s="43">
        <f>SUMIF('📝 Strafen-Tracker'!C9:C500,B19,'📝 Strafen-Tracker'!F9:F500)</f>
        <v>10</v>
      </c>
      <c r="D19" s="44">
        <f>SUMIFS('📝 Strafen-Tracker'!F9:F500,'📝 Strafen-Tracker'!C9:C500,B19,'📝 Strafen-Tracker'!J9:J500,"Bezahlt")</f>
        <v>0</v>
      </c>
      <c r="E19" s="45">
        <f>SUMIFS('📝 Strafen-Tracker'!F9:F500,'📝 Strafen-Tracker'!C9:C500,B19,'📝 Strafen-Tracker'!J9:J500,"Offen")</f>
        <v>0</v>
      </c>
      <c r="F19" s="46">
        <f>SUMIFS('📝 Strafen-Tracker'!F9:F500,'📝 Strafen-Tracker'!C9:C500,B19,'📝 Strafen-Tracker'!J9:J500,"Ausstehend")</f>
        <v>0</v>
      </c>
      <c r="G19" s="47">
        <f t="shared" si="0"/>
        <v>0</v>
      </c>
    </row>
    <row r="20" spans="2:7" ht="21.75" customHeight="1" x14ac:dyDescent="0.25">
      <c r="B20" s="48" t="s">
        <v>158</v>
      </c>
      <c r="C20" s="49">
        <f>SUM(C8:C19)</f>
        <v>140</v>
      </c>
      <c r="D20" s="49">
        <f>SUM(D8:D19)</f>
        <v>0</v>
      </c>
      <c r="E20" s="49">
        <f>SUM(E8:E19)</f>
        <v>0</v>
      </c>
      <c r="F20" s="49">
        <f>SUM(F8:F19)</f>
        <v>0</v>
      </c>
      <c r="G20" s="49">
        <f>SUM(G8:G19)</f>
        <v>0</v>
      </c>
    </row>
    <row r="21" spans="2:7" ht="18" customHeight="1" x14ac:dyDescent="0.25"/>
    <row r="22" spans="2:7" ht="18" customHeight="1" x14ac:dyDescent="0.25"/>
    <row r="23" spans="2:7" ht="18" customHeight="1" x14ac:dyDescent="0.25"/>
    <row r="24" spans="2:7" ht="18" customHeight="1" x14ac:dyDescent="0.25"/>
    <row r="25" spans="2:7" ht="18" customHeight="1" x14ac:dyDescent="0.25"/>
    <row r="26" spans="2:7" ht="18" customHeight="1" x14ac:dyDescent="0.25"/>
    <row r="27" spans="2:7" ht="18" customHeight="1" x14ac:dyDescent="0.25"/>
    <row r="28" spans="2:7" ht="18" customHeight="1" x14ac:dyDescent="0.25"/>
    <row r="29" spans="2:7" ht="18" customHeight="1" x14ac:dyDescent="0.25"/>
    <row r="30" spans="2:7" ht="18" customHeight="1" x14ac:dyDescent="0.25"/>
    <row r="31" spans="2:7" ht="18" customHeight="1" x14ac:dyDescent="0.25"/>
    <row r="32" spans="2: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</sheetData>
  <mergeCells count="4">
    <mergeCell ref="B1:G1"/>
    <mergeCell ref="B2:G2"/>
    <mergeCell ref="B3:G3"/>
    <mergeCell ref="B6:G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8A020"/>
  </sheetPr>
  <dimension ref="B1:K5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3" customWidth="1"/>
    <col min="2" max="2" width="16" customWidth="1"/>
    <col min="3" max="9" width="14" customWidth="1"/>
    <col min="10" max="10" width="16" customWidth="1"/>
  </cols>
  <sheetData>
    <row r="1" spans="2:11" ht="13.5" customHeight="1" x14ac:dyDescent="0.25">
      <c r="B1" s="11"/>
      <c r="C1" s="11"/>
      <c r="D1" s="11"/>
      <c r="E1" s="11"/>
      <c r="F1" s="11"/>
      <c r="G1" s="11"/>
      <c r="H1" s="11"/>
      <c r="I1" s="11"/>
      <c r="J1" s="11"/>
    </row>
    <row r="2" spans="2:11" ht="42" customHeight="1" x14ac:dyDescent="0.25">
      <c r="B2" s="1" t="s">
        <v>159</v>
      </c>
      <c r="C2" s="1"/>
      <c r="D2" s="1"/>
      <c r="E2" s="1"/>
      <c r="F2" s="1"/>
      <c r="G2" s="1"/>
      <c r="H2" s="1"/>
      <c r="I2" s="1"/>
      <c r="J2" s="1"/>
    </row>
    <row r="3" spans="2:11" ht="21.75" customHeight="1" x14ac:dyDescent="0.25">
      <c r="B3" s="9" t="s">
        <v>160</v>
      </c>
      <c r="C3" s="9"/>
      <c r="D3" s="9"/>
      <c r="E3" s="9"/>
      <c r="F3" s="9"/>
      <c r="G3" s="9"/>
      <c r="H3" s="9"/>
      <c r="I3" s="9"/>
      <c r="J3" s="9"/>
    </row>
    <row r="4" spans="2:11" ht="9.75" customHeight="1" x14ac:dyDescent="0.25"/>
    <row r="5" spans="2:11" ht="21.75" customHeight="1" x14ac:dyDescent="0.25">
      <c r="B5" s="50" t="s">
        <v>90</v>
      </c>
      <c r="C5" s="51" t="s">
        <v>161</v>
      </c>
      <c r="D5" s="51" t="s">
        <v>162</v>
      </c>
      <c r="E5" s="51" t="s">
        <v>163</v>
      </c>
      <c r="F5" s="51" t="s">
        <v>164</v>
      </c>
      <c r="G5" s="51" t="s">
        <v>165</v>
      </c>
      <c r="H5" s="51" t="s">
        <v>166</v>
      </c>
      <c r="I5" s="51" t="s">
        <v>167</v>
      </c>
      <c r="J5" s="51" t="s">
        <v>168</v>
      </c>
      <c r="K5" s="51" t="s">
        <v>169</v>
      </c>
    </row>
    <row r="6" spans="2:11" ht="18.75" customHeight="1" x14ac:dyDescent="0.25">
      <c r="B6" s="36" t="s">
        <v>97</v>
      </c>
      <c r="C6" s="52">
        <v>5</v>
      </c>
      <c r="D6" s="52">
        <v>5</v>
      </c>
      <c r="E6" s="24"/>
      <c r="F6" s="24"/>
      <c r="G6" s="24"/>
      <c r="H6" s="24"/>
      <c r="I6" s="24"/>
      <c r="J6" s="24"/>
      <c r="K6" s="24"/>
    </row>
    <row r="7" spans="2:11" ht="18.75" customHeight="1" x14ac:dyDescent="0.25">
      <c r="B7" s="42" t="s">
        <v>103</v>
      </c>
      <c r="C7" s="29"/>
      <c r="D7" s="52">
        <v>5</v>
      </c>
      <c r="E7" s="29"/>
      <c r="F7" s="29"/>
      <c r="G7" s="29"/>
      <c r="H7" s="29"/>
      <c r="I7" s="29"/>
      <c r="J7" s="29"/>
      <c r="K7" s="29"/>
    </row>
    <row r="8" spans="2:11" ht="18.75" customHeight="1" x14ac:dyDescent="0.25">
      <c r="B8" s="36" t="s">
        <v>107</v>
      </c>
      <c r="C8" s="24"/>
      <c r="D8" s="52">
        <v>5</v>
      </c>
      <c r="E8" s="24"/>
      <c r="F8" s="24"/>
      <c r="G8" s="24"/>
      <c r="H8" s="24"/>
      <c r="I8" s="24"/>
      <c r="J8" s="24"/>
      <c r="K8" s="24"/>
    </row>
    <row r="9" spans="2:11" ht="18.75" customHeight="1" x14ac:dyDescent="0.25">
      <c r="B9" s="42" t="s">
        <v>113</v>
      </c>
      <c r="C9" s="29"/>
      <c r="D9" s="52">
        <v>5</v>
      </c>
      <c r="E9" s="29"/>
      <c r="F9" s="29"/>
      <c r="G9" s="29"/>
      <c r="H9" s="29"/>
      <c r="I9" s="29"/>
      <c r="J9" s="29"/>
      <c r="K9" s="29"/>
    </row>
    <row r="10" spans="2:11" ht="18.75" customHeight="1" x14ac:dyDescent="0.25">
      <c r="B10" s="36" t="s">
        <v>118</v>
      </c>
      <c r="C10" s="24"/>
      <c r="D10" s="52">
        <v>15</v>
      </c>
      <c r="E10" s="24"/>
      <c r="F10" s="24"/>
      <c r="G10" s="24"/>
      <c r="H10" s="24"/>
      <c r="I10" s="24"/>
      <c r="J10" s="24"/>
      <c r="K10" s="24"/>
    </row>
    <row r="11" spans="2:11" ht="18.75" customHeight="1" x14ac:dyDescent="0.25">
      <c r="B11" s="42" t="s">
        <v>122</v>
      </c>
      <c r="C11" s="29"/>
      <c r="D11" s="52">
        <v>20</v>
      </c>
      <c r="E11" s="29"/>
      <c r="F11" s="29"/>
      <c r="G11" s="29"/>
      <c r="H11" s="29"/>
      <c r="I11" s="29"/>
      <c r="J11" s="29"/>
      <c r="K11" s="29"/>
    </row>
    <row r="12" spans="2:11" ht="18.75" customHeight="1" x14ac:dyDescent="0.25">
      <c r="B12" s="36" t="s">
        <v>128</v>
      </c>
      <c r="C12" s="24"/>
      <c r="D12" s="52">
        <v>30</v>
      </c>
      <c r="E12" s="24"/>
      <c r="F12" s="24"/>
      <c r="G12" s="24"/>
      <c r="H12" s="24"/>
      <c r="I12" s="24"/>
      <c r="J12" s="24"/>
      <c r="K12" s="24"/>
    </row>
    <row r="13" spans="2:11" ht="18.75" customHeight="1" x14ac:dyDescent="0.25">
      <c r="B13" s="42" t="s">
        <v>133</v>
      </c>
      <c r="C13" s="29"/>
      <c r="D13" s="29"/>
      <c r="E13" s="52">
        <v>10</v>
      </c>
      <c r="F13" s="29"/>
      <c r="G13" s="29"/>
      <c r="H13" s="29"/>
      <c r="I13" s="29"/>
      <c r="J13" s="29"/>
      <c r="K13" s="29"/>
    </row>
    <row r="14" spans="2:11" ht="18.75" customHeight="1" x14ac:dyDescent="0.25">
      <c r="B14" s="36" t="s">
        <v>136</v>
      </c>
      <c r="C14" s="24"/>
      <c r="D14" s="24"/>
      <c r="E14" s="52">
        <v>5</v>
      </c>
      <c r="F14" s="24"/>
      <c r="G14" s="24"/>
      <c r="H14" s="24"/>
      <c r="I14" s="24"/>
      <c r="J14" s="24"/>
      <c r="K14" s="24"/>
    </row>
    <row r="15" spans="2:11" ht="18.75" customHeight="1" x14ac:dyDescent="0.25">
      <c r="B15" s="42" t="s">
        <v>140</v>
      </c>
      <c r="C15" s="29"/>
      <c r="D15" s="29"/>
      <c r="E15" s="52">
        <v>25</v>
      </c>
      <c r="F15" s="29"/>
      <c r="G15" s="29"/>
      <c r="H15" s="29"/>
      <c r="I15" s="29"/>
      <c r="J15" s="29"/>
      <c r="K15" s="29"/>
    </row>
    <row r="16" spans="2:11" ht="18.75" customHeight="1" x14ac:dyDescent="0.25">
      <c r="B16" s="36" t="s">
        <v>144</v>
      </c>
      <c r="C16" s="24"/>
      <c r="D16" s="24"/>
      <c r="E16" s="24"/>
      <c r="F16" s="52">
        <v>5</v>
      </c>
      <c r="G16" s="24"/>
      <c r="H16" s="24"/>
      <c r="I16" s="24"/>
      <c r="J16" s="24"/>
      <c r="K16" s="24"/>
    </row>
    <row r="17" spans="2:11" ht="18.75" customHeight="1" x14ac:dyDescent="0.25">
      <c r="B17" s="42" t="s">
        <v>148</v>
      </c>
      <c r="C17" s="29"/>
      <c r="D17" s="29"/>
      <c r="E17" s="29"/>
      <c r="F17" s="52">
        <v>10</v>
      </c>
      <c r="G17" s="29"/>
      <c r="H17" s="29"/>
      <c r="I17" s="29"/>
      <c r="J17" s="29"/>
      <c r="K17" s="29"/>
    </row>
    <row r="18" spans="2:11" ht="21.75" customHeight="1" x14ac:dyDescent="0.25">
      <c r="B18" s="50" t="s">
        <v>170</v>
      </c>
      <c r="C18" s="53">
        <f t="shared" ref="C18:K18" si="0">SUM(C6:C17)</f>
        <v>5</v>
      </c>
      <c r="D18" s="53">
        <f t="shared" si="0"/>
        <v>85</v>
      </c>
      <c r="E18" s="53">
        <f t="shared" si="0"/>
        <v>40</v>
      </c>
      <c r="F18" s="53">
        <f t="shared" si="0"/>
        <v>15</v>
      </c>
      <c r="G18" s="53">
        <f t="shared" si="0"/>
        <v>0</v>
      </c>
      <c r="H18" s="53">
        <f t="shared" si="0"/>
        <v>0</v>
      </c>
      <c r="I18" s="53">
        <f t="shared" si="0"/>
        <v>0</v>
      </c>
      <c r="J18" s="53">
        <f t="shared" si="0"/>
        <v>0</v>
      </c>
      <c r="K18" s="53">
        <f t="shared" si="0"/>
        <v>0</v>
      </c>
    </row>
    <row r="19" spans="2:11" ht="18" customHeight="1" x14ac:dyDescent="0.25"/>
    <row r="20" spans="2:11" ht="18" customHeight="1" x14ac:dyDescent="0.25"/>
    <row r="21" spans="2:11" ht="18" customHeight="1" x14ac:dyDescent="0.25"/>
    <row r="22" spans="2:11" ht="18" customHeight="1" x14ac:dyDescent="0.25"/>
    <row r="23" spans="2:11" ht="18" customHeight="1" x14ac:dyDescent="0.25"/>
    <row r="24" spans="2:11" ht="18" customHeight="1" x14ac:dyDescent="0.25"/>
    <row r="25" spans="2:11" ht="18" customHeight="1" x14ac:dyDescent="0.25"/>
    <row r="26" spans="2:11" ht="18" customHeight="1" x14ac:dyDescent="0.25"/>
    <row r="27" spans="2:11" ht="18" customHeight="1" x14ac:dyDescent="0.25"/>
    <row r="28" spans="2:11" ht="18" customHeight="1" x14ac:dyDescent="0.25"/>
    <row r="29" spans="2:11" ht="18" customHeight="1" x14ac:dyDescent="0.25"/>
    <row r="30" spans="2:11" ht="18" customHeight="1" x14ac:dyDescent="0.25"/>
    <row r="31" spans="2:11" ht="18" customHeight="1" x14ac:dyDescent="0.25"/>
    <row r="32" spans="2:11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3">
    <mergeCell ref="B1:J1"/>
    <mergeCell ref="B2:J2"/>
    <mergeCell ref="B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D6D7E"/>
  </sheetPr>
  <dimension ref="B1:C79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8" customWidth="1"/>
    <col min="3" max="3" width="70" customWidth="1"/>
  </cols>
  <sheetData>
    <row r="1" spans="2:3" ht="13.5" customHeight="1" x14ac:dyDescent="0.25">
      <c r="B1" s="11"/>
      <c r="C1" s="11"/>
    </row>
    <row r="2" spans="2:3" ht="42" customHeight="1" x14ac:dyDescent="0.25">
      <c r="B2" s="1" t="s">
        <v>171</v>
      </c>
      <c r="C2" s="1"/>
    </row>
    <row r="3" spans="2:3" ht="21.75" customHeight="1" x14ac:dyDescent="0.25">
      <c r="B3" s="9" t="s">
        <v>172</v>
      </c>
      <c r="C3" s="9"/>
    </row>
    <row r="4" spans="2:3" ht="13.5" customHeight="1" x14ac:dyDescent="0.25"/>
    <row r="5" spans="2:3" ht="25.5" customHeight="1" x14ac:dyDescent="0.25">
      <c r="B5" s="8" t="s">
        <v>173</v>
      </c>
      <c r="C5" s="8"/>
    </row>
    <row r="6" spans="2:3" ht="19.5" customHeight="1" x14ac:dyDescent="0.25">
      <c r="B6" s="42" t="s">
        <v>174</v>
      </c>
      <c r="C6" s="28" t="s">
        <v>175</v>
      </c>
    </row>
    <row r="7" spans="2:3" ht="19.5" customHeight="1" x14ac:dyDescent="0.25">
      <c r="B7" s="36" t="s">
        <v>176</v>
      </c>
      <c r="C7" s="23" t="s">
        <v>177</v>
      </c>
    </row>
    <row r="8" spans="2:3" ht="19.5" customHeight="1" x14ac:dyDescent="0.25">
      <c r="B8" s="42" t="s">
        <v>178</v>
      </c>
      <c r="C8" s="28" t="s">
        <v>179</v>
      </c>
    </row>
    <row r="9" spans="2:3" ht="19.5" customHeight="1" x14ac:dyDescent="0.25">
      <c r="B9" s="36" t="s">
        <v>180</v>
      </c>
      <c r="C9" s="23" t="s">
        <v>181</v>
      </c>
    </row>
    <row r="10" spans="2:3" ht="19.5" customHeight="1" x14ac:dyDescent="0.25"/>
    <row r="11" spans="2:3" ht="25.5" customHeight="1" x14ac:dyDescent="0.25">
      <c r="B11" s="8" t="s">
        <v>182</v>
      </c>
      <c r="C11" s="8"/>
    </row>
    <row r="12" spans="2:3" ht="19.5" customHeight="1" x14ac:dyDescent="0.25">
      <c r="B12" s="42" t="s">
        <v>183</v>
      </c>
      <c r="C12" s="28" t="s">
        <v>184</v>
      </c>
    </row>
    <row r="13" spans="2:3" ht="19.5" customHeight="1" x14ac:dyDescent="0.25">
      <c r="B13" s="36" t="s">
        <v>185</v>
      </c>
      <c r="C13" s="23" t="s">
        <v>186</v>
      </c>
    </row>
    <row r="14" spans="2:3" ht="19.5" customHeight="1" x14ac:dyDescent="0.25">
      <c r="B14" s="42" t="s">
        <v>187</v>
      </c>
      <c r="C14" s="28" t="s">
        <v>188</v>
      </c>
    </row>
    <row r="15" spans="2:3" ht="19.5" customHeight="1" x14ac:dyDescent="0.25"/>
    <row r="16" spans="2:3" ht="25.5" customHeight="1" x14ac:dyDescent="0.25">
      <c r="B16" s="8" t="s">
        <v>189</v>
      </c>
      <c r="C16" s="8"/>
    </row>
    <row r="17" spans="2:3" ht="19.5" customHeight="1" x14ac:dyDescent="0.25">
      <c r="B17" s="36" t="s">
        <v>190</v>
      </c>
      <c r="C17" s="23" t="s">
        <v>191</v>
      </c>
    </row>
    <row r="18" spans="2:3" ht="19.5" customHeight="1" x14ac:dyDescent="0.25">
      <c r="B18" s="42" t="s">
        <v>192</v>
      </c>
      <c r="C18" s="28" t="s">
        <v>193</v>
      </c>
    </row>
    <row r="19" spans="2:3" ht="19.5" customHeight="1" x14ac:dyDescent="0.25">
      <c r="B19" s="36" t="s">
        <v>194</v>
      </c>
      <c r="C19" s="23" t="s">
        <v>195</v>
      </c>
    </row>
    <row r="20" spans="2:3" ht="19.5" customHeight="1" x14ac:dyDescent="0.25">
      <c r="B20" s="42" t="s">
        <v>196</v>
      </c>
      <c r="C20" s="28" t="s">
        <v>197</v>
      </c>
    </row>
    <row r="21" spans="2:3" ht="19.5" customHeight="1" x14ac:dyDescent="0.25"/>
    <row r="22" spans="2:3" ht="25.5" customHeight="1" x14ac:dyDescent="0.25">
      <c r="B22" s="8" t="s">
        <v>198</v>
      </c>
      <c r="C22" s="8"/>
    </row>
    <row r="23" spans="2:3" ht="19.5" customHeight="1" x14ac:dyDescent="0.25">
      <c r="B23" s="36" t="s">
        <v>199</v>
      </c>
      <c r="C23" s="23" t="s">
        <v>200</v>
      </c>
    </row>
    <row r="24" spans="2:3" ht="19.5" customHeight="1" x14ac:dyDescent="0.25">
      <c r="B24" s="42" t="s">
        <v>201</v>
      </c>
      <c r="C24" s="28" t="s">
        <v>202</v>
      </c>
    </row>
    <row r="25" spans="2:3" ht="19.5" customHeight="1" x14ac:dyDescent="0.25">
      <c r="B25" s="36" t="s">
        <v>203</v>
      </c>
      <c r="C25" s="23" t="s">
        <v>204</v>
      </c>
    </row>
    <row r="26" spans="2:3" ht="19.5" customHeight="1" x14ac:dyDescent="0.25">
      <c r="B26" s="42" t="s">
        <v>205</v>
      </c>
      <c r="C26" s="28" t="s">
        <v>206</v>
      </c>
    </row>
    <row r="27" spans="2:3" ht="18" customHeight="1" x14ac:dyDescent="0.25"/>
    <row r="28" spans="2:3" ht="18" customHeight="1" x14ac:dyDescent="0.25"/>
    <row r="29" spans="2:3" ht="18" customHeight="1" x14ac:dyDescent="0.25"/>
    <row r="30" spans="2:3" ht="18" customHeight="1" x14ac:dyDescent="0.25"/>
    <row r="31" spans="2:3" ht="18" customHeight="1" x14ac:dyDescent="0.25"/>
    <row r="32" spans="2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</sheetData>
  <mergeCells count="7">
    <mergeCell ref="B16:C16"/>
    <mergeCell ref="B22:C22"/>
    <mergeCell ref="B1:C1"/>
    <mergeCell ref="B2:C2"/>
    <mergeCell ref="B3:C3"/>
    <mergeCell ref="B5:C5"/>
    <mergeCell ref="B11:C1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📋 Strafenkatalog</vt:lpstr>
      <vt:lpstr>📝 Strafen-Tracker</vt:lpstr>
      <vt:lpstr>👤 Spieler-Übersicht</vt:lpstr>
      <vt:lpstr>📅 Monatsabrechnung</vt:lpstr>
      <vt:lpstr>ℹ️ 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2026-08-17T05:11:29Z</dcterms:created>
  <dcterms:modified xsi:type="dcterms:W3CDTF">2026-08-18T06:47:28Z</dcterms:modified>
  <dc:language>en-US</dc:language>
</cp:coreProperties>
</file>