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AAB0B001-EB7D-40F6-BBF3-5325B4D013B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Fahrtenerfassung" sheetId="1" r:id="rId1"/>
    <sheet name="Monatsübersicht" sheetId="2" r:id="rId2"/>
    <sheet name="Einstellunge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2" l="1"/>
  <c r="G18" i="2"/>
  <c r="F18" i="2"/>
  <c r="E23" i="2" s="1"/>
  <c r="E18" i="2"/>
  <c r="E22" i="2" s="1"/>
  <c r="D18" i="2"/>
  <c r="E21" i="2" s="1"/>
  <c r="C18" i="2"/>
  <c r="L35" i="1"/>
  <c r="J35" i="1"/>
  <c r="G35" i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 s="1"/>
  <c r="I26" i="1"/>
  <c r="K26" i="1" s="1"/>
  <c r="I25" i="1"/>
  <c r="K25" i="1" s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K35" i="1" l="1"/>
  <c r="I35" i="1"/>
  <c r="H35" i="1" s="1"/>
</calcChain>
</file>

<file path=xl/sharedStrings.xml><?xml version="1.0" encoding="utf-8"?>
<sst xmlns="http://schemas.openxmlformats.org/spreadsheetml/2006/main" count="139" uniqueCount="107">
  <si>
    <t>Dienstliche Fahrtenerfassung  ·  Fahrtkosten &amp; Erstattung</t>
  </si>
  <si>
    <t>Mitarbeiter / Name:</t>
  </si>
  <si>
    <t>Abteilung:</t>
  </si>
  <si>
    <t>Kostenstelle:</t>
  </si>
  <si>
    <t>Abrechnungsmonat:</t>
  </si>
  <si>
    <t>Genehmigt von:</t>
  </si>
  <si>
    <t>Max Mustermann</t>
  </si>
  <si>
    <t>Vertrieb</t>
  </si>
  <si>
    <t>KST-4210</t>
  </si>
  <si>
    <t>August 2026</t>
  </si>
  <si>
    <t>Nr.</t>
  </si>
  <si>
    <t>Datum</t>
  </si>
  <si>
    <t>Startort</t>
  </si>
  <si>
    <t>Zielort</t>
  </si>
  <si>
    <t>Fahrtanlass / Zweck</t>
  </si>
  <si>
    <t>Fahrzeug</t>
  </si>
  <si>
    <t>km</t>
  </si>
  <si>
    <t>€/km</t>
  </si>
  <si>
    <t>Erstattung (€)</t>
  </si>
  <si>
    <t>Nebenkosten (€)</t>
  </si>
  <si>
    <t>Gesamt (€)</t>
  </si>
  <si>
    <t>Status</t>
  </si>
  <si>
    <t>03.08.2026</t>
  </si>
  <si>
    <t>Hannover Büro</t>
  </si>
  <si>
    <t>Hamburg</t>
  </si>
  <si>
    <t>Kundentermin Messe</t>
  </si>
  <si>
    <t>PKW (privat)</t>
  </si>
  <si>
    <t>Freigegeben</t>
  </si>
  <si>
    <t>05.08.2026</t>
  </si>
  <si>
    <t>Braunschweig</t>
  </si>
  <si>
    <t>Lieferantenbesuch</t>
  </si>
  <si>
    <t>06.08.2026</t>
  </si>
  <si>
    <t>Wolfsburg</t>
  </si>
  <si>
    <t>Projektbesprechung</t>
  </si>
  <si>
    <t>Ausstehend</t>
  </si>
  <si>
    <t>07.08.2026</t>
  </si>
  <si>
    <t>Bielefeld</t>
  </si>
  <si>
    <t>Serviceeinsatz Außendienst</t>
  </si>
  <si>
    <t>08.08.2026</t>
  </si>
  <si>
    <t>Hildesheim</t>
  </si>
  <si>
    <t>Schulungsteilnahme</t>
  </si>
  <si>
    <t>11.08.2026</t>
  </si>
  <si>
    <t>Bremen</t>
  </si>
  <si>
    <t>Vertriebsbesuch</t>
  </si>
  <si>
    <t>12.08.2026</t>
  </si>
  <si>
    <t>Celle</t>
  </si>
  <si>
    <t>Angebotsbesprechung</t>
  </si>
  <si>
    <t>13.08.2026</t>
  </si>
  <si>
    <t>Göttingen</t>
  </si>
  <si>
    <t>Jahresgespräch Kunde</t>
  </si>
  <si>
    <t>14.08.2026</t>
  </si>
  <si>
    <t>Peine</t>
  </si>
  <si>
    <t>Vor-Ort-Kontrolle</t>
  </si>
  <si>
    <t>15.08.2026</t>
  </si>
  <si>
    <t>Minden</t>
  </si>
  <si>
    <t>Partnerkonferenz</t>
  </si>
  <si>
    <t>SUMME AUGUST 2026</t>
  </si>
  <si>
    <t>ℹ  Pflichtfelder: Datum · Startort · Zielort · Fahrtanlass · Fahrzeug · km  │  Kilometerpauschale 2026 (PKW, privat): 0,30 €/km  │  Blau markierte Felder = manuelle Eingabe  │  Erstattung + Nebenkosten = Gesamt</t>
  </si>
  <si>
    <t>MONATSÜBERSICHT  –  JAHRESAUSWERTUNG 2026</t>
  </si>
  <si>
    <t>Automatische Zusammenfassung nach Monat  ·  Basierend auf Eingaben in Fahrtenerfassung</t>
  </si>
  <si>
    <t>Monat</t>
  </si>
  <si>
    <t>Fahrten (#)</t>
  </si>
  <si>
    <t>Gesamt km</t>
  </si>
  <si>
    <t>Gesamtbetrag (€)</t>
  </si>
  <si>
    <t>Januar 2026</t>
  </si>
  <si>
    <t>Februar 2026</t>
  </si>
  <si>
    <t>März 2026</t>
  </si>
  <si>
    <t>April 2026</t>
  </si>
  <si>
    <t>Mai 2026</t>
  </si>
  <si>
    <t>Juni 2026</t>
  </si>
  <si>
    <t>Juli 2026</t>
  </si>
  <si>
    <t>September 2026</t>
  </si>
  <si>
    <t>Oktober 2026</t>
  </si>
  <si>
    <t>November 2026</t>
  </si>
  <si>
    <t>Dezember 2026</t>
  </si>
  <si>
    <t>JAHRESSUMME 2026</t>
  </si>
  <si>
    <t>KENNZAHLEN &amp; STATISTIK</t>
  </si>
  <si>
    <t>Ø km pro Fahrt</t>
  </si>
  <si>
    <t>Ø Erstattung pro Fahrt</t>
  </si>
  <si>
    <t>Nebenkosten-Anteil</t>
  </si>
  <si>
    <t>Gesamterstattung 2026</t>
  </si>
  <si>
    <t>EINSTELLUNGEN  &amp;  PAUSCHALEN 2026</t>
  </si>
  <si>
    <t>Referenzwerte · Pauschalen · Fahrzeugarten  ·  Stand: Januar 2026</t>
  </si>
  <si>
    <t>KILOMETERPAUSCHALEN</t>
  </si>
  <si>
    <t>PKW (privat) – Dienstreise</t>
  </si>
  <si>
    <t>0,30 € / km</t>
  </si>
  <si>
    <t>§ 9 Abs. 1 Nr. 4a EStG</t>
  </si>
  <si>
    <t>Motorrad / E-Bike &gt; 25 km/h – Dienstreise</t>
  </si>
  <si>
    <t>0,20 € / km</t>
  </si>
  <si>
    <t>Mitfahrer-Zuschlag (pro Mitfahrer)</t>
  </si>
  <si>
    <t>0,02 € / km</t>
  </si>
  <si>
    <t>Pendlerpauschale ab 1. km</t>
  </si>
  <si>
    <t>0,38 € / km</t>
  </si>
  <si>
    <t>Steueränderungsgesetz 2025</t>
  </si>
  <si>
    <t>FAHRZEUGKATEGORIEN (Dropdown-Optionen)</t>
  </si>
  <si>
    <t>PKW (Firmenwagen)</t>
  </si>
  <si>
    <t>Motorrad (privat)</t>
  </si>
  <si>
    <t>E-Bike / Pedelec</t>
  </si>
  <si>
    <t>Fahrrad</t>
  </si>
  <si>
    <t>Öffentliche Verkehrsmittel</t>
  </si>
  <si>
    <t>HINWEISE ZUR ABRECHNUNG</t>
  </si>
  <si>
    <t>▸  Alle Dienstfahrten sind unmittelbar nach der Fahrt einzutragen (Datum nicht vergessen).</t>
  </si>
  <si>
    <t>▸  Originalbelege für Nebenkosten (Parkgebühren, Maut) dem Ausdruck beifügen.</t>
  </si>
  <si>
    <t>▸  Der ausgefüllte Bogen ist monatlich vom Vorgesetzten zu unterzeichnen und an die Buchhaltung zu übergeben.</t>
  </si>
  <si>
    <t>▸  Für steuerliche Zwecke: Fahrtenbuch oder Belege mind. 10 Jahre aufbewahren (§ 147 AO).</t>
  </si>
  <si>
    <t>▸  Privatfahrten dürfen nicht eingetragen werden – nur dienstlich veranlasste Fahrten.</t>
  </si>
  <si>
    <t xml:space="preserve">KILOMETERABRECHNUNG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</si>
</sst>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#,##0.0"/>
    <numFmt numFmtId="166" formatCode="0.0%"/>
  </numFmts>
  <fonts count="2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FFFFFF"/>
      <name val="Calibri"/>
      <charset val="1"/>
    </font>
    <font>
      <b/>
      <sz val="9"/>
      <color rgb="FF2C5282"/>
      <name val="Calibri"/>
      <charset val="1"/>
    </font>
    <font>
      <sz val="11"/>
      <color rgb="FF1A2E44"/>
      <name val="Calibri"/>
      <charset val="1"/>
    </font>
    <font>
      <b/>
      <sz val="10"/>
      <color rgb="FFFFFFFF"/>
      <name val="Calibri"/>
      <charset val="1"/>
    </font>
    <font>
      <sz val="9"/>
      <color rgb="FF999999"/>
      <name val="Calibri"/>
      <charset val="1"/>
    </font>
    <font>
      <sz val="10"/>
      <color rgb="FF1A2E44"/>
      <name val="Calibri"/>
      <charset val="1"/>
    </font>
    <font>
      <b/>
      <sz val="10"/>
      <color rgb="FF0050A0"/>
      <name val="Calibri"/>
      <charset val="1"/>
    </font>
    <font>
      <sz val="10"/>
      <color rgb="FF0050A0"/>
      <name val="Calibri"/>
      <charset val="1"/>
    </font>
    <font>
      <b/>
      <sz val="10"/>
      <color rgb="FF1A2E44"/>
      <name val="Calibri"/>
      <charset val="1"/>
    </font>
    <font>
      <b/>
      <sz val="9"/>
      <color rgb="FF1A2E44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i/>
      <sz val="8"/>
      <color rgb="FF666666"/>
      <name val="Calibri"/>
      <charset val="1"/>
    </font>
    <font>
      <b/>
      <sz val="18"/>
      <color rgb="FFFFFFFF"/>
      <name val="Calibri"/>
      <charset val="1"/>
    </font>
    <font>
      <i/>
      <sz val="10"/>
      <color rgb="FFFFFFFF"/>
      <name val="Calibri"/>
      <charset val="1"/>
    </font>
    <font>
      <b/>
      <sz val="10"/>
      <color rgb="FF2C5282"/>
      <name val="Calibri"/>
      <charset val="1"/>
    </font>
    <font>
      <i/>
      <sz val="10"/>
      <color rgb="FF1A2E44"/>
      <name val="Calibri"/>
      <charset val="1"/>
    </font>
    <font>
      <b/>
      <sz val="11"/>
      <color rgb="FF2C5282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A2E44"/>
        <bgColor rgb="FF003366"/>
      </patternFill>
    </fill>
    <fill>
      <patternFill patternType="solid">
        <fgColor rgb="FFE07B39"/>
        <bgColor rgb="FFFF9900"/>
      </patternFill>
    </fill>
    <fill>
      <patternFill patternType="solid">
        <fgColor rgb="FFFFF8F0"/>
        <bgColor rgb="FFF4F6F9"/>
      </patternFill>
    </fill>
    <fill>
      <patternFill patternType="solid">
        <fgColor rgb="FF2C5282"/>
        <bgColor rgb="FF0050A0"/>
      </patternFill>
    </fill>
    <fill>
      <patternFill patternType="solid">
        <fgColor rgb="FFFFFFFF"/>
        <bgColor rgb="FFFFF8F0"/>
      </patternFill>
    </fill>
    <fill>
      <patternFill patternType="solid">
        <fgColor rgb="FFF4F6F9"/>
        <bgColor rgb="FFEBF5FB"/>
      </patternFill>
    </fill>
    <fill>
      <patternFill patternType="solid">
        <fgColor rgb="FFEBF5FB"/>
        <bgColor rgb="FFEBF4FF"/>
      </patternFill>
    </fill>
    <fill>
      <patternFill patternType="solid">
        <fgColor rgb="FFEBF4FF"/>
        <bgColor rgb="FFEBF5FB"/>
      </patternFill>
    </fill>
  </fills>
  <borders count="8">
    <border>
      <left/>
      <right/>
      <top/>
      <bottom/>
      <diagonal/>
    </border>
    <border>
      <left style="thin">
        <color rgb="FFDDE3EA"/>
      </left>
      <right style="thin">
        <color rgb="FFDDE3EA"/>
      </right>
      <top style="thin">
        <color rgb="FFDDE3EA"/>
      </top>
      <bottom style="thin">
        <color rgb="FFDDE3EA"/>
      </bottom>
      <diagonal/>
    </border>
    <border>
      <left style="thin">
        <color rgb="FF1A2E44"/>
      </left>
      <right style="thin">
        <color rgb="FF1A2E44"/>
      </right>
      <top style="thin">
        <color rgb="FF1A2E44"/>
      </top>
      <bottom style="medium">
        <color rgb="FFE07B39"/>
      </bottom>
      <diagonal/>
    </border>
    <border>
      <left/>
      <right style="thin">
        <color rgb="FFDDE3EA"/>
      </right>
      <top style="thin">
        <color rgb="FFDDE3EA"/>
      </top>
      <bottom style="thin">
        <color rgb="FFDDE3EA"/>
      </bottom>
      <diagonal/>
    </border>
    <border>
      <left style="medium">
        <color rgb="FF1A2E44"/>
      </left>
      <right/>
      <top style="medium">
        <color rgb="FF1A2E44"/>
      </top>
      <bottom style="medium">
        <color rgb="FF1A2E44"/>
      </bottom>
      <diagonal/>
    </border>
    <border>
      <left style="medium">
        <color rgb="FF1A2E44"/>
      </left>
      <right style="medium">
        <color rgb="FF1A2E44"/>
      </right>
      <top style="medium">
        <color rgb="FF1A2E44"/>
      </top>
      <bottom style="medium">
        <color rgb="FF1A2E44"/>
      </bottom>
      <diagonal/>
    </border>
    <border>
      <left/>
      <right/>
      <top style="thin">
        <color rgb="FFDDE3EA"/>
      </top>
      <bottom/>
      <diagonal/>
    </border>
    <border>
      <left style="thin">
        <color rgb="FFDDE3EA"/>
      </left>
      <right/>
      <top style="thin">
        <color rgb="FFDDE3EA"/>
      </top>
      <bottom style="thin">
        <color rgb="FFDDE3EA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5" borderId="7" xfId="0" applyFont="1" applyFill="1" applyBorder="1" applyAlignment="1">
      <alignment horizontal="left" vertical="center"/>
    </xf>
    <xf numFmtId="166" fontId="19" fillId="9" borderId="1" xfId="0" applyNumberFormat="1" applyFont="1" applyFill="1" applyBorder="1" applyAlignment="1">
      <alignment horizontal="right" vertical="center"/>
    </xf>
    <xf numFmtId="164" fontId="19" fillId="9" borderId="1" xfId="0" applyNumberFormat="1" applyFont="1" applyFill="1" applyBorder="1" applyAlignment="1">
      <alignment horizontal="right" vertical="center"/>
    </xf>
    <xf numFmtId="165" fontId="19" fillId="9" borderId="1" xfId="0" applyNumberFormat="1" applyFont="1" applyFill="1" applyBorder="1" applyAlignment="1">
      <alignment horizontal="right" vertical="center"/>
    </xf>
    <xf numFmtId="0" fontId="18" fillId="7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 indent="2"/>
    </xf>
    <xf numFmtId="0" fontId="15" fillId="2" borderId="0" xfId="0" applyFont="1" applyFill="1" applyAlignment="1">
      <alignment horizontal="left" vertical="center" indent="2"/>
    </xf>
    <xf numFmtId="0" fontId="0" fillId="0" borderId="0" xfId="0"/>
    <xf numFmtId="0" fontId="14" fillId="7" borderId="6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3" fontId="8" fillId="6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right" vertical="center"/>
    </xf>
    <xf numFmtId="164" fontId="9" fillId="6" borderId="1" xfId="0" applyNumberFormat="1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right" vertical="center"/>
    </xf>
    <xf numFmtId="164" fontId="9" fillId="7" borderId="1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right" vertical="center"/>
    </xf>
    <xf numFmtId="3" fontId="12" fillId="2" borderId="5" xfId="0" applyNumberFormat="1" applyFont="1" applyFill="1" applyBorder="1" applyAlignment="1">
      <alignment horizontal="right" vertical="center"/>
    </xf>
    <xf numFmtId="164" fontId="12" fillId="2" borderId="5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/>
    </xf>
    <xf numFmtId="3" fontId="7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right" vertical="center"/>
    </xf>
    <xf numFmtId="49" fontId="7" fillId="7" borderId="1" xfId="0" applyNumberFormat="1" applyFont="1" applyFill="1" applyBorder="1" applyAlignment="1">
      <alignment horizontal="left" vertical="center"/>
    </xf>
    <xf numFmtId="3" fontId="7" fillId="7" borderId="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right" vertical="center"/>
    </xf>
    <xf numFmtId="49" fontId="17" fillId="8" borderId="1" xfId="0" applyNumberFormat="1" applyFont="1" applyFill="1" applyBorder="1" applyAlignment="1">
      <alignment horizontal="left" vertical="center"/>
    </xf>
    <xf numFmtId="3" fontId="17" fillId="8" borderId="1" xfId="0" applyNumberFormat="1" applyFont="1" applyFill="1" applyBorder="1" applyAlignment="1">
      <alignment horizontal="center" vertical="center"/>
    </xf>
    <xf numFmtId="164" fontId="17" fillId="8" borderId="1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</cellXfs>
  <cellStyles count="1">
    <cellStyle name="Standard" xfId="0" builtinId="0"/>
  </cellStyles>
  <dxfs count="3">
    <dxf>
      <font>
        <b/>
        <sz val="9"/>
        <color rgb="FFE07B39"/>
        <name val="Calibri"/>
        <charset val="1"/>
      </font>
      <fill>
        <patternFill>
          <bgColor rgb="FFFDEBD0"/>
        </patternFill>
      </fill>
    </dxf>
    <dxf>
      <font>
        <b/>
        <sz val="9"/>
        <color rgb="FFE74C3C"/>
        <name val="Calibri"/>
        <charset val="1"/>
      </font>
      <fill>
        <patternFill>
          <bgColor rgb="FFFADBD8"/>
        </patternFill>
      </fill>
    </dxf>
    <dxf>
      <font>
        <b/>
        <sz val="9"/>
        <color rgb="FF27AE60"/>
        <name val="Calibri"/>
        <charset val="1"/>
      </font>
      <fill>
        <patternFill>
          <bgColor rgb="FFD4EF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E3EA"/>
      <rgbColor rgb="FF878787"/>
      <rgbColor rgb="FF9999FF"/>
      <rgbColor rgb="FF993366"/>
      <rgbColor rgb="FFFFF8F0"/>
      <rgbColor rgb="FFEBF5FB"/>
      <rgbColor rgb="FF660066"/>
      <rgbColor rgb="FFE07B39"/>
      <rgbColor rgb="FF0050A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4FF"/>
      <rgbColor rgb="FFD4EFDF"/>
      <rgbColor rgb="FFFDEBD0"/>
      <rgbColor rgb="FFF4F6F9"/>
      <rgbColor rgb="FFFF99CC"/>
      <rgbColor rgb="FFCC99FF"/>
      <rgbColor rgb="FFFADBD8"/>
      <rgbColor rgb="FF3366FF"/>
      <rgbColor rgb="FF33CCCC"/>
      <rgbColor rgb="FF99CC00"/>
      <rgbColor rgb="FFFFCC00"/>
      <rgbColor rgb="FFFF9900"/>
      <rgbColor rgb="FFE74C3C"/>
      <rgbColor rgb="FF666666"/>
      <rgbColor rgb="FF999999"/>
      <rgbColor rgb="FF003366"/>
      <rgbColor rgb="FF27AE60"/>
      <rgbColor rgb="FF003300"/>
      <rgbColor rgb="FF333300"/>
      <rgbColor rgb="FF993300"/>
      <rgbColor rgb="FF993366"/>
      <rgbColor rgb="FF2C5282"/>
      <rgbColor rgb="FF1A2E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Gesamtbetrag je Monat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Monatsübersicht!$G$5</c:f>
              <c:strCache>
                <c:ptCount val="1"/>
                <c:pt idx="0">
                  <c:v>Gesamtbetrag (€)</c:v>
                </c:pt>
              </c:strCache>
            </c:strRef>
          </c:tx>
          <c:spPr>
            <a:solidFill>
              <a:srgbClr val="2C5282"/>
            </a:solidFill>
            <a:ln w="9360">
              <a:solidFill>
                <a:srgbClr val="2C5282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Monatsübersicht!$B$6:$B$17</c:f>
              <c:strCache>
                <c:ptCount val="12"/>
                <c:pt idx="0">
                  <c:v>Januar 2026</c:v>
                </c:pt>
                <c:pt idx="1">
                  <c:v>Februar 2026</c:v>
                </c:pt>
                <c:pt idx="2">
                  <c:v>März 2026</c:v>
                </c:pt>
                <c:pt idx="3">
                  <c:v>April 2026</c:v>
                </c:pt>
                <c:pt idx="4">
                  <c:v>Mai 2026</c:v>
                </c:pt>
                <c:pt idx="5">
                  <c:v>Juni 2026</c:v>
                </c:pt>
                <c:pt idx="6">
                  <c:v>Juli 2026</c:v>
                </c:pt>
                <c:pt idx="7">
                  <c:v>August 2026</c:v>
                </c:pt>
                <c:pt idx="8">
                  <c:v>September 2026</c:v>
                </c:pt>
                <c:pt idx="9">
                  <c:v>Oktober 2026</c:v>
                </c:pt>
                <c:pt idx="10">
                  <c:v>November 2026</c:v>
                </c:pt>
                <c:pt idx="11">
                  <c:v>Dezember 2026</c:v>
                </c:pt>
              </c:strCache>
            </c:strRef>
          </c:cat>
          <c:val>
            <c:numRef>
              <c:f>Monatsübersicht!$G$6:$G$17</c:f>
              <c:numCache>
                <c:formatCode>#,##0.00" €"</c:formatCode>
                <c:ptCount val="12"/>
                <c:pt idx="0">
                  <c:v>289.5</c:v>
                </c:pt>
                <c:pt idx="1">
                  <c:v>200</c:v>
                </c:pt>
                <c:pt idx="2">
                  <c:v>371</c:v>
                </c:pt>
                <c:pt idx="3">
                  <c:v>246</c:v>
                </c:pt>
                <c:pt idx="4">
                  <c:v>447.5</c:v>
                </c:pt>
                <c:pt idx="5">
                  <c:v>312</c:v>
                </c:pt>
                <c:pt idx="6">
                  <c:v>156</c:v>
                </c:pt>
                <c:pt idx="7">
                  <c:v>301.10000000000002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5-4BF4-BBD8-78F5AF7CF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73750"/>
        <c:axId val="47326071"/>
      </c:barChart>
      <c:catAx>
        <c:axId val="6387375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7326071"/>
        <c:crosses val="autoZero"/>
        <c:auto val="1"/>
        <c:lblAlgn val="ctr"/>
        <c:lblOffset val="100"/>
        <c:noMultiLvlLbl val="0"/>
      </c:catAx>
      <c:valAx>
        <c:axId val="473260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387375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5</xdr:col>
      <xdr:colOff>528480</xdr:colOff>
      <xdr:row>43</xdr:row>
      <xdr:rowOff>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N45" sqref="N45"/>
    </sheetView>
  </sheetViews>
  <sheetFormatPr baseColWidth="10" defaultColWidth="8.7109375" defaultRowHeight="15" x14ac:dyDescent="0.25"/>
  <cols>
    <col min="1" max="1" width="3.42578125" bestFit="1" customWidth="1"/>
    <col min="2" max="2" width="15.28515625" bestFit="1" customWidth="1"/>
    <col min="3" max="3" width="12.7109375" bestFit="1" customWidth="1"/>
    <col min="4" max="4" width="12" bestFit="1" customWidth="1"/>
    <col min="5" max="5" width="22.5703125" bestFit="1" customWidth="1"/>
    <col min="6" max="6" width="11" bestFit="1" customWidth="1"/>
    <col min="7" max="7" width="4" bestFit="1" customWidth="1"/>
    <col min="8" max="8" width="15" bestFit="1" customWidth="1"/>
    <col min="9" max="9" width="11.7109375" bestFit="1" customWidth="1"/>
    <col min="10" max="10" width="14.140625" bestFit="1" customWidth="1"/>
    <col min="11" max="11" width="9.5703125" bestFit="1" customWidth="1"/>
    <col min="12" max="12" width="9.7109375" bestFit="1" customWidth="1"/>
    <col min="13" max="13" width="5" customWidth="1"/>
  </cols>
  <sheetData>
    <row r="1" spans="1:12" ht="7.5" customHeight="1" x14ac:dyDescent="0.25"/>
    <row r="2" spans="1:12" ht="51.75" customHeight="1" x14ac:dyDescent="0.25">
      <c r="A2" s="14" t="s">
        <v>106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.75" customHeight="1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2" customHeight="1" x14ac:dyDescent="0.25"/>
    <row r="5" spans="1:12" ht="19.5" customHeight="1" x14ac:dyDescent="0.25">
      <c r="B5" s="15" t="s">
        <v>1</v>
      </c>
      <c r="D5" s="15" t="s">
        <v>2</v>
      </c>
      <c r="F5" s="15" t="s">
        <v>3</v>
      </c>
      <c r="H5" s="15" t="s">
        <v>4</v>
      </c>
      <c r="J5" s="15" t="s">
        <v>5</v>
      </c>
    </row>
    <row r="6" spans="1:12" ht="21.75" customHeight="1" x14ac:dyDescent="0.25">
      <c r="B6" s="12" t="s">
        <v>6</v>
      </c>
      <c r="C6" s="12"/>
      <c r="D6" s="12" t="s">
        <v>7</v>
      </c>
      <c r="E6" s="12"/>
      <c r="F6" s="12" t="s">
        <v>8</v>
      </c>
      <c r="G6" s="12"/>
      <c r="H6" s="12" t="s">
        <v>9</v>
      </c>
      <c r="I6" s="12"/>
      <c r="J6" s="12"/>
      <c r="K6" s="12"/>
    </row>
    <row r="7" spans="1:12" ht="7.5" customHeight="1" x14ac:dyDescent="0.25"/>
    <row r="8" spans="1:12" ht="24" customHeight="1" x14ac:dyDescent="0.25">
      <c r="A8" s="16" t="s">
        <v>10</v>
      </c>
      <c r="B8" s="16" t="s">
        <v>11</v>
      </c>
      <c r="C8" s="16" t="s">
        <v>12</v>
      </c>
      <c r="D8" s="16" t="s">
        <v>13</v>
      </c>
      <c r="E8" s="16" t="s">
        <v>14</v>
      </c>
      <c r="F8" s="16" t="s">
        <v>15</v>
      </c>
      <c r="G8" s="16" t="s">
        <v>16</v>
      </c>
      <c r="H8" s="16" t="s">
        <v>17</v>
      </c>
      <c r="I8" s="16" t="s">
        <v>18</v>
      </c>
      <c r="J8" s="16" t="s">
        <v>19</v>
      </c>
      <c r="K8" s="16" t="s">
        <v>20</v>
      </c>
      <c r="L8" s="16" t="s">
        <v>21</v>
      </c>
    </row>
    <row r="9" spans="1:12" ht="18.75" customHeight="1" x14ac:dyDescent="0.25">
      <c r="A9" s="17">
        <v>1</v>
      </c>
      <c r="B9" s="18" t="s">
        <v>22</v>
      </c>
      <c r="C9" s="19" t="s">
        <v>23</v>
      </c>
      <c r="D9" s="19" t="s">
        <v>24</v>
      </c>
      <c r="E9" s="20" t="s">
        <v>25</v>
      </c>
      <c r="F9" s="18" t="s">
        <v>26</v>
      </c>
      <c r="G9" s="21">
        <v>170</v>
      </c>
      <c r="H9" s="22">
        <v>0.3</v>
      </c>
      <c r="I9" s="23">
        <f t="shared" ref="I9:I34" si="0">IFERROR(G9*H9,0)</f>
        <v>51</v>
      </c>
      <c r="J9" s="24">
        <v>12.5</v>
      </c>
      <c r="K9" s="23">
        <f t="shared" ref="K9:K34" si="1">IFERROR(I9+IF(J9="",0,J9),0)</f>
        <v>63.5</v>
      </c>
      <c r="L9" s="25" t="s">
        <v>27</v>
      </c>
    </row>
    <row r="10" spans="1:12" ht="18.75" customHeight="1" x14ac:dyDescent="0.25">
      <c r="A10" s="26">
        <v>2</v>
      </c>
      <c r="B10" s="27" t="s">
        <v>28</v>
      </c>
      <c r="C10" s="28" t="s">
        <v>23</v>
      </c>
      <c r="D10" s="28" t="s">
        <v>29</v>
      </c>
      <c r="E10" s="29" t="s">
        <v>30</v>
      </c>
      <c r="F10" s="27" t="s">
        <v>26</v>
      </c>
      <c r="G10" s="30">
        <v>58</v>
      </c>
      <c r="H10" s="31">
        <v>0.3</v>
      </c>
      <c r="I10" s="32">
        <f t="shared" si="0"/>
        <v>17.399999999999999</v>
      </c>
      <c r="J10" s="33">
        <v>0</v>
      </c>
      <c r="K10" s="32">
        <f t="shared" si="1"/>
        <v>17.399999999999999</v>
      </c>
      <c r="L10" s="34" t="s">
        <v>27</v>
      </c>
    </row>
    <row r="11" spans="1:12" ht="18.75" customHeight="1" x14ac:dyDescent="0.25">
      <c r="A11" s="17">
        <v>3</v>
      </c>
      <c r="B11" s="18" t="s">
        <v>31</v>
      </c>
      <c r="C11" s="19" t="s">
        <v>23</v>
      </c>
      <c r="D11" s="19" t="s">
        <v>32</v>
      </c>
      <c r="E11" s="20" t="s">
        <v>33</v>
      </c>
      <c r="F11" s="18" t="s">
        <v>26</v>
      </c>
      <c r="G11" s="21">
        <v>64</v>
      </c>
      <c r="H11" s="22">
        <v>0.3</v>
      </c>
      <c r="I11" s="23">
        <f t="shared" si="0"/>
        <v>19.2</v>
      </c>
      <c r="J11" s="24">
        <v>8</v>
      </c>
      <c r="K11" s="23">
        <f t="shared" si="1"/>
        <v>27.2</v>
      </c>
      <c r="L11" s="25" t="s">
        <v>34</v>
      </c>
    </row>
    <row r="12" spans="1:12" ht="18.75" customHeight="1" x14ac:dyDescent="0.25">
      <c r="A12" s="26">
        <v>4</v>
      </c>
      <c r="B12" s="27" t="s">
        <v>35</v>
      </c>
      <c r="C12" s="28" t="s">
        <v>23</v>
      </c>
      <c r="D12" s="28" t="s">
        <v>36</v>
      </c>
      <c r="E12" s="29" t="s">
        <v>37</v>
      </c>
      <c r="F12" s="27" t="s">
        <v>26</v>
      </c>
      <c r="G12" s="30">
        <v>120</v>
      </c>
      <c r="H12" s="31">
        <v>0.3</v>
      </c>
      <c r="I12" s="32">
        <f t="shared" si="0"/>
        <v>36</v>
      </c>
      <c r="J12" s="33">
        <v>0</v>
      </c>
      <c r="K12" s="32">
        <f t="shared" si="1"/>
        <v>36</v>
      </c>
      <c r="L12" s="34" t="s">
        <v>27</v>
      </c>
    </row>
    <row r="13" spans="1:12" ht="18.75" customHeight="1" x14ac:dyDescent="0.25">
      <c r="A13" s="17">
        <v>5</v>
      </c>
      <c r="B13" s="18" t="s">
        <v>38</v>
      </c>
      <c r="C13" s="19" t="s">
        <v>23</v>
      </c>
      <c r="D13" s="19" t="s">
        <v>39</v>
      </c>
      <c r="E13" s="20" t="s">
        <v>40</v>
      </c>
      <c r="F13" s="18" t="s">
        <v>26</v>
      </c>
      <c r="G13" s="21">
        <v>30</v>
      </c>
      <c r="H13" s="22">
        <v>0.3</v>
      </c>
      <c r="I13" s="23">
        <f t="shared" si="0"/>
        <v>9</v>
      </c>
      <c r="J13" s="24">
        <v>0</v>
      </c>
      <c r="K13" s="23">
        <f t="shared" si="1"/>
        <v>9</v>
      </c>
      <c r="L13" s="25" t="s">
        <v>34</v>
      </c>
    </row>
    <row r="14" spans="1:12" ht="18.75" customHeight="1" x14ac:dyDescent="0.25">
      <c r="A14" s="26">
        <v>6</v>
      </c>
      <c r="B14" s="27" t="s">
        <v>41</v>
      </c>
      <c r="C14" s="28" t="s">
        <v>23</v>
      </c>
      <c r="D14" s="28" t="s">
        <v>42</v>
      </c>
      <c r="E14" s="29" t="s">
        <v>43</v>
      </c>
      <c r="F14" s="27" t="s">
        <v>26</v>
      </c>
      <c r="G14" s="30">
        <v>115</v>
      </c>
      <c r="H14" s="31">
        <v>0.3</v>
      </c>
      <c r="I14" s="32">
        <f t="shared" si="0"/>
        <v>34.5</v>
      </c>
      <c r="J14" s="33">
        <v>15</v>
      </c>
      <c r="K14" s="32">
        <f t="shared" si="1"/>
        <v>49.5</v>
      </c>
      <c r="L14" s="34" t="s">
        <v>27</v>
      </c>
    </row>
    <row r="15" spans="1:12" ht="18.75" customHeight="1" x14ac:dyDescent="0.25">
      <c r="A15" s="17">
        <v>7</v>
      </c>
      <c r="B15" s="18" t="s">
        <v>44</v>
      </c>
      <c r="C15" s="19" t="s">
        <v>23</v>
      </c>
      <c r="D15" s="19" t="s">
        <v>45</v>
      </c>
      <c r="E15" s="20" t="s">
        <v>46</v>
      </c>
      <c r="F15" s="18" t="s">
        <v>26</v>
      </c>
      <c r="G15" s="21">
        <v>50</v>
      </c>
      <c r="H15" s="22">
        <v>0.3</v>
      </c>
      <c r="I15" s="23">
        <f t="shared" si="0"/>
        <v>15</v>
      </c>
      <c r="J15" s="24">
        <v>0</v>
      </c>
      <c r="K15" s="23">
        <f t="shared" si="1"/>
        <v>15</v>
      </c>
      <c r="L15" s="25" t="s">
        <v>34</v>
      </c>
    </row>
    <row r="16" spans="1:12" ht="18.75" customHeight="1" x14ac:dyDescent="0.25">
      <c r="A16" s="26">
        <v>8</v>
      </c>
      <c r="B16" s="27" t="s">
        <v>47</v>
      </c>
      <c r="C16" s="28" t="s">
        <v>23</v>
      </c>
      <c r="D16" s="28" t="s">
        <v>48</v>
      </c>
      <c r="E16" s="29" t="s">
        <v>49</v>
      </c>
      <c r="F16" s="27" t="s">
        <v>26</v>
      </c>
      <c r="G16" s="30">
        <v>130</v>
      </c>
      <c r="H16" s="31">
        <v>0.3</v>
      </c>
      <c r="I16" s="32">
        <f t="shared" si="0"/>
        <v>39</v>
      </c>
      <c r="J16" s="33">
        <v>0</v>
      </c>
      <c r="K16" s="32">
        <f t="shared" si="1"/>
        <v>39</v>
      </c>
      <c r="L16" s="34" t="s">
        <v>34</v>
      </c>
    </row>
    <row r="17" spans="1:12" ht="18.75" customHeight="1" x14ac:dyDescent="0.25">
      <c r="A17" s="17">
        <v>9</v>
      </c>
      <c r="B17" s="18" t="s">
        <v>50</v>
      </c>
      <c r="C17" s="19" t="s">
        <v>23</v>
      </c>
      <c r="D17" s="19" t="s">
        <v>51</v>
      </c>
      <c r="E17" s="20" t="s">
        <v>52</v>
      </c>
      <c r="F17" s="18" t="s">
        <v>26</v>
      </c>
      <c r="G17" s="21">
        <v>38</v>
      </c>
      <c r="H17" s="22">
        <v>0.3</v>
      </c>
      <c r="I17" s="23">
        <f t="shared" si="0"/>
        <v>11.4</v>
      </c>
      <c r="J17" s="24">
        <v>5.5</v>
      </c>
      <c r="K17" s="23">
        <f t="shared" si="1"/>
        <v>16.899999999999999</v>
      </c>
      <c r="L17" s="25" t="s">
        <v>27</v>
      </c>
    </row>
    <row r="18" spans="1:12" ht="18.75" customHeight="1" x14ac:dyDescent="0.25">
      <c r="A18" s="26">
        <v>10</v>
      </c>
      <c r="B18" s="27" t="s">
        <v>53</v>
      </c>
      <c r="C18" s="28" t="s">
        <v>23</v>
      </c>
      <c r="D18" s="28" t="s">
        <v>54</v>
      </c>
      <c r="E18" s="29" t="s">
        <v>55</v>
      </c>
      <c r="F18" s="27" t="s">
        <v>26</v>
      </c>
      <c r="G18" s="30">
        <v>92</v>
      </c>
      <c r="H18" s="31">
        <v>0.3</v>
      </c>
      <c r="I18" s="32">
        <f t="shared" si="0"/>
        <v>27.599999999999998</v>
      </c>
      <c r="J18" s="33">
        <v>0</v>
      </c>
      <c r="K18" s="32">
        <f t="shared" si="1"/>
        <v>27.599999999999998</v>
      </c>
      <c r="L18" s="34" t="s">
        <v>34</v>
      </c>
    </row>
    <row r="19" spans="1:12" ht="18.75" customHeight="1" x14ac:dyDescent="0.25">
      <c r="A19" s="17">
        <v>11</v>
      </c>
      <c r="B19" s="35"/>
      <c r="C19" s="36"/>
      <c r="D19" s="36"/>
      <c r="E19" s="37"/>
      <c r="F19" s="35"/>
      <c r="G19" s="38"/>
      <c r="H19" s="39"/>
      <c r="I19" s="23">
        <f t="shared" si="0"/>
        <v>0</v>
      </c>
      <c r="J19" s="40"/>
      <c r="K19" s="23">
        <f t="shared" si="1"/>
        <v>0</v>
      </c>
      <c r="L19" s="25"/>
    </row>
    <row r="20" spans="1:12" ht="18.75" customHeight="1" x14ac:dyDescent="0.25">
      <c r="A20" s="26">
        <v>12</v>
      </c>
      <c r="B20" s="35"/>
      <c r="C20" s="36"/>
      <c r="D20" s="36"/>
      <c r="E20" s="37"/>
      <c r="F20" s="35"/>
      <c r="G20" s="38"/>
      <c r="H20" s="39"/>
      <c r="I20" s="32">
        <f t="shared" si="0"/>
        <v>0</v>
      </c>
      <c r="J20" s="40"/>
      <c r="K20" s="32">
        <f t="shared" si="1"/>
        <v>0</v>
      </c>
      <c r="L20" s="34"/>
    </row>
    <row r="21" spans="1:12" ht="18.75" customHeight="1" x14ac:dyDescent="0.25">
      <c r="A21" s="17">
        <v>13</v>
      </c>
      <c r="B21" s="35"/>
      <c r="C21" s="36"/>
      <c r="D21" s="36"/>
      <c r="E21" s="37"/>
      <c r="F21" s="35"/>
      <c r="G21" s="38"/>
      <c r="H21" s="39"/>
      <c r="I21" s="23">
        <f t="shared" si="0"/>
        <v>0</v>
      </c>
      <c r="J21" s="40"/>
      <c r="K21" s="23">
        <f t="shared" si="1"/>
        <v>0</v>
      </c>
      <c r="L21" s="25"/>
    </row>
    <row r="22" spans="1:12" ht="18.75" customHeight="1" x14ac:dyDescent="0.25">
      <c r="A22" s="26">
        <v>14</v>
      </c>
      <c r="B22" s="35"/>
      <c r="C22" s="36"/>
      <c r="D22" s="36"/>
      <c r="E22" s="37"/>
      <c r="F22" s="35"/>
      <c r="G22" s="38"/>
      <c r="H22" s="39"/>
      <c r="I22" s="32">
        <f t="shared" si="0"/>
        <v>0</v>
      </c>
      <c r="J22" s="40"/>
      <c r="K22" s="32">
        <f t="shared" si="1"/>
        <v>0</v>
      </c>
      <c r="L22" s="34"/>
    </row>
    <row r="23" spans="1:12" ht="18.75" customHeight="1" x14ac:dyDescent="0.25">
      <c r="A23" s="17">
        <v>15</v>
      </c>
      <c r="B23" s="35"/>
      <c r="C23" s="36"/>
      <c r="D23" s="36"/>
      <c r="E23" s="37"/>
      <c r="F23" s="35"/>
      <c r="G23" s="38"/>
      <c r="H23" s="39"/>
      <c r="I23" s="23">
        <f t="shared" si="0"/>
        <v>0</v>
      </c>
      <c r="J23" s="40"/>
      <c r="K23" s="23">
        <f t="shared" si="1"/>
        <v>0</v>
      </c>
      <c r="L23" s="25"/>
    </row>
    <row r="24" spans="1:12" ht="18.75" customHeight="1" x14ac:dyDescent="0.25">
      <c r="A24" s="26">
        <v>16</v>
      </c>
      <c r="B24" s="35"/>
      <c r="C24" s="36"/>
      <c r="D24" s="36"/>
      <c r="E24" s="37"/>
      <c r="F24" s="35"/>
      <c r="G24" s="38"/>
      <c r="H24" s="39"/>
      <c r="I24" s="32">
        <f t="shared" si="0"/>
        <v>0</v>
      </c>
      <c r="J24" s="40"/>
      <c r="K24" s="32">
        <f t="shared" si="1"/>
        <v>0</v>
      </c>
      <c r="L24" s="34"/>
    </row>
    <row r="25" spans="1:12" ht="18.75" customHeight="1" x14ac:dyDescent="0.25">
      <c r="A25" s="17">
        <v>17</v>
      </c>
      <c r="B25" s="35"/>
      <c r="C25" s="36"/>
      <c r="D25" s="36"/>
      <c r="E25" s="37"/>
      <c r="F25" s="35"/>
      <c r="G25" s="38"/>
      <c r="H25" s="39"/>
      <c r="I25" s="23">
        <f t="shared" si="0"/>
        <v>0</v>
      </c>
      <c r="J25" s="40"/>
      <c r="K25" s="23">
        <f t="shared" si="1"/>
        <v>0</v>
      </c>
      <c r="L25" s="25"/>
    </row>
    <row r="26" spans="1:12" ht="18.75" customHeight="1" x14ac:dyDescent="0.25">
      <c r="A26" s="26">
        <v>18</v>
      </c>
      <c r="B26" s="35"/>
      <c r="C26" s="36"/>
      <c r="D26" s="36"/>
      <c r="E26" s="37"/>
      <c r="F26" s="35"/>
      <c r="G26" s="38"/>
      <c r="H26" s="39"/>
      <c r="I26" s="32">
        <f t="shared" si="0"/>
        <v>0</v>
      </c>
      <c r="J26" s="40"/>
      <c r="K26" s="32">
        <f t="shared" si="1"/>
        <v>0</v>
      </c>
      <c r="L26" s="34"/>
    </row>
    <row r="27" spans="1:12" ht="18.75" customHeight="1" x14ac:dyDescent="0.25">
      <c r="A27" s="17">
        <v>19</v>
      </c>
      <c r="B27" s="35"/>
      <c r="C27" s="36"/>
      <c r="D27" s="36"/>
      <c r="E27" s="37"/>
      <c r="F27" s="35"/>
      <c r="G27" s="38"/>
      <c r="H27" s="39"/>
      <c r="I27" s="23">
        <f t="shared" si="0"/>
        <v>0</v>
      </c>
      <c r="J27" s="40"/>
      <c r="K27" s="23">
        <f t="shared" si="1"/>
        <v>0</v>
      </c>
      <c r="L27" s="25"/>
    </row>
    <row r="28" spans="1:12" ht="18.75" customHeight="1" x14ac:dyDescent="0.25">
      <c r="A28" s="26">
        <v>20</v>
      </c>
      <c r="B28" s="35"/>
      <c r="C28" s="36"/>
      <c r="D28" s="36"/>
      <c r="E28" s="37"/>
      <c r="F28" s="35"/>
      <c r="G28" s="38"/>
      <c r="H28" s="39"/>
      <c r="I28" s="32">
        <f t="shared" si="0"/>
        <v>0</v>
      </c>
      <c r="J28" s="40"/>
      <c r="K28" s="32">
        <f t="shared" si="1"/>
        <v>0</v>
      </c>
      <c r="L28" s="34"/>
    </row>
    <row r="29" spans="1:12" ht="18.75" customHeight="1" x14ac:dyDescent="0.25">
      <c r="A29" s="17">
        <v>21</v>
      </c>
      <c r="B29" s="35"/>
      <c r="C29" s="36"/>
      <c r="D29" s="36"/>
      <c r="E29" s="37"/>
      <c r="F29" s="35"/>
      <c r="G29" s="38"/>
      <c r="H29" s="39"/>
      <c r="I29" s="23">
        <f t="shared" si="0"/>
        <v>0</v>
      </c>
      <c r="J29" s="40"/>
      <c r="K29" s="23">
        <f t="shared" si="1"/>
        <v>0</v>
      </c>
      <c r="L29" s="25"/>
    </row>
    <row r="30" spans="1:12" ht="18.75" customHeight="1" x14ac:dyDescent="0.25">
      <c r="A30" s="26">
        <v>22</v>
      </c>
      <c r="B30" s="35"/>
      <c r="C30" s="36"/>
      <c r="D30" s="36"/>
      <c r="E30" s="37"/>
      <c r="F30" s="35"/>
      <c r="G30" s="38"/>
      <c r="H30" s="39"/>
      <c r="I30" s="32">
        <f t="shared" si="0"/>
        <v>0</v>
      </c>
      <c r="J30" s="40"/>
      <c r="K30" s="32">
        <f t="shared" si="1"/>
        <v>0</v>
      </c>
      <c r="L30" s="34"/>
    </row>
    <row r="31" spans="1:12" ht="18.75" customHeight="1" x14ac:dyDescent="0.25">
      <c r="A31" s="17">
        <v>23</v>
      </c>
      <c r="B31" s="35"/>
      <c r="C31" s="36"/>
      <c r="D31" s="36"/>
      <c r="E31" s="37"/>
      <c r="F31" s="35"/>
      <c r="G31" s="38"/>
      <c r="H31" s="39"/>
      <c r="I31" s="23">
        <f t="shared" si="0"/>
        <v>0</v>
      </c>
      <c r="J31" s="40"/>
      <c r="K31" s="23">
        <f t="shared" si="1"/>
        <v>0</v>
      </c>
      <c r="L31" s="25"/>
    </row>
    <row r="32" spans="1:12" ht="18.75" customHeight="1" x14ac:dyDescent="0.25">
      <c r="A32" s="26">
        <v>24</v>
      </c>
      <c r="B32" s="35"/>
      <c r="C32" s="36"/>
      <c r="D32" s="36"/>
      <c r="E32" s="37"/>
      <c r="F32" s="35"/>
      <c r="G32" s="38"/>
      <c r="H32" s="39"/>
      <c r="I32" s="32">
        <f t="shared" si="0"/>
        <v>0</v>
      </c>
      <c r="J32" s="40"/>
      <c r="K32" s="32">
        <f t="shared" si="1"/>
        <v>0</v>
      </c>
      <c r="L32" s="34"/>
    </row>
    <row r="33" spans="1:12" ht="18.75" customHeight="1" x14ac:dyDescent="0.25">
      <c r="A33" s="17">
        <v>25</v>
      </c>
      <c r="B33" s="35"/>
      <c r="C33" s="36"/>
      <c r="D33" s="36"/>
      <c r="E33" s="37"/>
      <c r="F33" s="35"/>
      <c r="G33" s="38"/>
      <c r="H33" s="39"/>
      <c r="I33" s="23">
        <f t="shared" si="0"/>
        <v>0</v>
      </c>
      <c r="J33" s="40"/>
      <c r="K33" s="23">
        <f t="shared" si="1"/>
        <v>0</v>
      </c>
      <c r="L33" s="25"/>
    </row>
    <row r="34" spans="1:12" ht="18.75" customHeight="1" x14ac:dyDescent="0.25">
      <c r="A34" s="26">
        <v>26</v>
      </c>
      <c r="B34" s="35"/>
      <c r="C34" s="36"/>
      <c r="D34" s="36"/>
      <c r="E34" s="37"/>
      <c r="F34" s="35"/>
      <c r="G34" s="38"/>
      <c r="H34" s="39"/>
      <c r="I34" s="32">
        <f t="shared" si="0"/>
        <v>0</v>
      </c>
      <c r="J34" s="40"/>
      <c r="K34" s="32">
        <f t="shared" si="1"/>
        <v>0</v>
      </c>
      <c r="L34" s="34"/>
    </row>
    <row r="35" spans="1:12" ht="21.75" customHeight="1" x14ac:dyDescent="0.25">
      <c r="A35" s="11" t="s">
        <v>56</v>
      </c>
      <c r="B35" s="11"/>
      <c r="C35" s="11"/>
      <c r="D35" s="11"/>
      <c r="E35" s="11"/>
      <c r="F35" s="11"/>
      <c r="G35" s="41">
        <f>SUM(G9:G34)</f>
        <v>867</v>
      </c>
      <c r="H35" s="42">
        <f>IFERROR(I35/G35,0)</f>
        <v>0.30000000000000004</v>
      </c>
      <c r="I35" s="42">
        <f>SUM(I9:I34)</f>
        <v>260.10000000000002</v>
      </c>
      <c r="J35" s="42">
        <f>SUM(J9:J34)</f>
        <v>41</v>
      </c>
      <c r="K35" s="42">
        <f>SUM(K9:K34)</f>
        <v>301.10000000000002</v>
      </c>
      <c r="L35" s="43" t="str">
        <f>COUNTIF(L9:L34,"Freigegeben")&amp;" / "&amp;COUNTA(L9:L34)&amp;" Fhrtn."</f>
        <v>5 / 10 Fhrtn.</v>
      </c>
    </row>
    <row r="36" spans="1:12" ht="9.75" customHeight="1" x14ac:dyDescent="0.25"/>
    <row r="37" spans="1:12" ht="18" customHeight="1" x14ac:dyDescent="0.25">
      <c r="A37" s="10" t="s">
        <v>57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ht="18" customHeight="1" x14ac:dyDescent="0.25"/>
    <row r="39" spans="1:12" ht="18" customHeight="1" x14ac:dyDescent="0.25"/>
    <row r="40" spans="1:12" ht="18" customHeight="1" x14ac:dyDescent="0.25"/>
    <row r="41" spans="1:12" ht="18" customHeight="1" x14ac:dyDescent="0.25"/>
    <row r="42" spans="1:12" ht="18" customHeight="1" x14ac:dyDescent="0.25"/>
    <row r="43" spans="1:12" ht="18" customHeight="1" x14ac:dyDescent="0.25"/>
    <row r="44" spans="1:12" ht="18" customHeight="1" x14ac:dyDescent="0.25"/>
    <row r="45" spans="1:12" ht="18" customHeight="1" x14ac:dyDescent="0.25"/>
    <row r="46" spans="1:12" ht="18" customHeight="1" x14ac:dyDescent="0.25"/>
    <row r="47" spans="1:12" ht="18" customHeight="1" x14ac:dyDescent="0.25"/>
    <row r="48" spans="1:12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9">
    <mergeCell ref="A35:F35"/>
    <mergeCell ref="A37:L37"/>
    <mergeCell ref="A2:L2"/>
    <mergeCell ref="A3:L3"/>
    <mergeCell ref="B6:C6"/>
    <mergeCell ref="D6:E6"/>
    <mergeCell ref="F6:G6"/>
    <mergeCell ref="H6:I6"/>
    <mergeCell ref="J6:K6"/>
  </mergeCells>
  <conditionalFormatting sqref="L9:L34">
    <cfRule type="expression" dxfId="2" priority="2">
      <formula>L9="Freigegeben"</formula>
    </cfRule>
    <cfRule type="expression" dxfId="1" priority="3">
      <formula>L9="Abgelehnt"</formula>
    </cfRule>
    <cfRule type="expression" dxfId="0" priority="4">
      <formula>L9="Ausstehend"</formula>
    </cfRule>
  </conditionalFormatting>
  <dataValidations count="1">
    <dataValidation type="list" allowBlank="1" sqref="L9:L34" xr:uid="{00000000-0002-0000-0000-000000000000}">
      <formula1>"Freigegeben,Ausstehend,Abgelehnt"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zoomScaleNormal="100" workbookViewId="0"/>
  </sheetViews>
  <sheetFormatPr baseColWidth="10" defaultColWidth="8.7109375" defaultRowHeight="15" x14ac:dyDescent="0.25"/>
  <cols>
    <col min="1" max="1" width="5" customWidth="1"/>
    <col min="2" max="2" width="22" customWidth="1"/>
    <col min="3" max="7" width="14" customWidth="1"/>
    <col min="8" max="8" width="5" customWidth="1"/>
  </cols>
  <sheetData>
    <row r="1" spans="1:8" ht="7.5" customHeight="1" x14ac:dyDescent="0.25">
      <c r="A1" s="9"/>
      <c r="B1" s="9"/>
      <c r="C1" s="9"/>
      <c r="D1" s="9"/>
      <c r="E1" s="9"/>
      <c r="F1" s="9"/>
      <c r="G1" s="9"/>
      <c r="H1" s="9"/>
    </row>
    <row r="2" spans="1:8" ht="48" customHeight="1" x14ac:dyDescent="0.25">
      <c r="A2" s="8" t="s">
        <v>58</v>
      </c>
      <c r="B2" s="8"/>
      <c r="C2" s="8"/>
      <c r="D2" s="8"/>
      <c r="E2" s="8"/>
      <c r="F2" s="8"/>
      <c r="G2" s="8"/>
      <c r="H2" s="8"/>
    </row>
    <row r="3" spans="1:8" ht="21.75" customHeight="1" x14ac:dyDescent="0.25">
      <c r="A3" s="7" t="s">
        <v>59</v>
      </c>
      <c r="B3" s="7"/>
      <c r="C3" s="7"/>
      <c r="D3" s="7"/>
      <c r="E3" s="7"/>
      <c r="F3" s="7"/>
      <c r="G3" s="7"/>
      <c r="H3" s="7"/>
    </row>
    <row r="5" spans="1:8" ht="24" customHeight="1" x14ac:dyDescent="0.25">
      <c r="B5" s="16" t="s">
        <v>60</v>
      </c>
      <c r="C5" s="16" t="s">
        <v>61</v>
      </c>
      <c r="D5" s="16" t="s">
        <v>62</v>
      </c>
      <c r="E5" s="16" t="s">
        <v>18</v>
      </c>
      <c r="F5" s="16" t="s">
        <v>19</v>
      </c>
      <c r="G5" s="16" t="s">
        <v>63</v>
      </c>
    </row>
    <row r="6" spans="1:8" ht="18.75" customHeight="1" x14ac:dyDescent="0.25">
      <c r="B6" s="44" t="s">
        <v>64</v>
      </c>
      <c r="C6" s="45">
        <v>12</v>
      </c>
      <c r="D6" s="45">
        <v>890</v>
      </c>
      <c r="E6" s="46">
        <v>267</v>
      </c>
      <c r="F6" s="46">
        <v>22.5</v>
      </c>
      <c r="G6" s="46">
        <v>289.5</v>
      </c>
    </row>
    <row r="7" spans="1:8" ht="18.75" customHeight="1" x14ac:dyDescent="0.25">
      <c r="B7" s="47" t="s">
        <v>65</v>
      </c>
      <c r="C7" s="48">
        <v>9</v>
      </c>
      <c r="D7" s="48">
        <v>640</v>
      </c>
      <c r="E7" s="49">
        <v>192</v>
      </c>
      <c r="F7" s="49">
        <v>8</v>
      </c>
      <c r="G7" s="49">
        <v>200</v>
      </c>
    </row>
    <row r="8" spans="1:8" ht="18.75" customHeight="1" x14ac:dyDescent="0.25">
      <c r="B8" s="44" t="s">
        <v>66</v>
      </c>
      <c r="C8" s="45">
        <v>14</v>
      </c>
      <c r="D8" s="45">
        <v>1120</v>
      </c>
      <c r="E8" s="46">
        <v>336</v>
      </c>
      <c r="F8" s="46">
        <v>35</v>
      </c>
      <c r="G8" s="46">
        <v>371</v>
      </c>
    </row>
    <row r="9" spans="1:8" ht="18.75" customHeight="1" x14ac:dyDescent="0.25">
      <c r="B9" s="47" t="s">
        <v>67</v>
      </c>
      <c r="C9" s="48">
        <v>11</v>
      </c>
      <c r="D9" s="48">
        <v>780</v>
      </c>
      <c r="E9" s="49">
        <v>234</v>
      </c>
      <c r="F9" s="49">
        <v>12</v>
      </c>
      <c r="G9" s="49">
        <v>246</v>
      </c>
    </row>
    <row r="10" spans="1:8" ht="18.75" customHeight="1" x14ac:dyDescent="0.25">
      <c r="B10" s="44" t="s">
        <v>68</v>
      </c>
      <c r="C10" s="45">
        <v>16</v>
      </c>
      <c r="D10" s="45">
        <v>1340</v>
      </c>
      <c r="E10" s="46">
        <v>402</v>
      </c>
      <c r="F10" s="46">
        <v>45.5</v>
      </c>
      <c r="G10" s="46">
        <v>447.5</v>
      </c>
    </row>
    <row r="11" spans="1:8" ht="18.75" customHeight="1" x14ac:dyDescent="0.25">
      <c r="B11" s="47" t="s">
        <v>69</v>
      </c>
      <c r="C11" s="48">
        <v>13</v>
      </c>
      <c r="D11" s="48">
        <v>980</v>
      </c>
      <c r="E11" s="49">
        <v>294</v>
      </c>
      <c r="F11" s="49">
        <v>18</v>
      </c>
      <c r="G11" s="49">
        <v>312</v>
      </c>
    </row>
    <row r="12" spans="1:8" ht="18.75" customHeight="1" x14ac:dyDescent="0.25">
      <c r="B12" s="44" t="s">
        <v>70</v>
      </c>
      <c r="C12" s="45">
        <v>8</v>
      </c>
      <c r="D12" s="45">
        <v>520</v>
      </c>
      <c r="E12" s="46">
        <v>156</v>
      </c>
      <c r="F12" s="46">
        <v>0</v>
      </c>
      <c r="G12" s="46">
        <v>156</v>
      </c>
    </row>
    <row r="13" spans="1:8" ht="18.75" customHeight="1" x14ac:dyDescent="0.25">
      <c r="B13" s="50" t="s">
        <v>9</v>
      </c>
      <c r="C13" s="51">
        <v>10</v>
      </c>
      <c r="D13" s="51">
        <v>867</v>
      </c>
      <c r="E13" s="52">
        <v>260.10000000000002</v>
      </c>
      <c r="F13" s="52">
        <v>41</v>
      </c>
      <c r="G13" s="52">
        <v>301.10000000000002</v>
      </c>
    </row>
    <row r="14" spans="1:8" ht="18.75" customHeight="1" x14ac:dyDescent="0.25">
      <c r="B14" s="44" t="s">
        <v>71</v>
      </c>
      <c r="C14" s="45">
        <v>0</v>
      </c>
      <c r="D14" s="45">
        <v>0</v>
      </c>
      <c r="E14" s="46">
        <v>0</v>
      </c>
      <c r="F14" s="46">
        <v>0</v>
      </c>
      <c r="G14" s="46">
        <v>0</v>
      </c>
    </row>
    <row r="15" spans="1:8" ht="18.75" customHeight="1" x14ac:dyDescent="0.25">
      <c r="B15" s="47" t="s">
        <v>72</v>
      </c>
      <c r="C15" s="48">
        <v>0</v>
      </c>
      <c r="D15" s="48">
        <v>0</v>
      </c>
      <c r="E15" s="49">
        <v>0</v>
      </c>
      <c r="F15" s="49">
        <v>0</v>
      </c>
      <c r="G15" s="49">
        <v>0</v>
      </c>
    </row>
    <row r="16" spans="1:8" ht="18.75" customHeight="1" x14ac:dyDescent="0.25">
      <c r="B16" s="44" t="s">
        <v>73</v>
      </c>
      <c r="C16" s="45">
        <v>0</v>
      </c>
      <c r="D16" s="45">
        <v>0</v>
      </c>
      <c r="E16" s="46">
        <v>0</v>
      </c>
      <c r="F16" s="46">
        <v>0</v>
      </c>
      <c r="G16" s="46">
        <v>0</v>
      </c>
    </row>
    <row r="17" spans="2:7" ht="18.75" customHeight="1" x14ac:dyDescent="0.25">
      <c r="B17" s="47" t="s">
        <v>74</v>
      </c>
      <c r="C17" s="48">
        <v>0</v>
      </c>
      <c r="D17" s="48">
        <v>0</v>
      </c>
      <c r="E17" s="49">
        <v>0</v>
      </c>
      <c r="F17" s="49">
        <v>0</v>
      </c>
      <c r="G17" s="49">
        <v>0</v>
      </c>
    </row>
    <row r="18" spans="2:7" ht="21.75" customHeight="1" x14ac:dyDescent="0.25">
      <c r="B18" s="53" t="s">
        <v>75</v>
      </c>
      <c r="C18" s="41">
        <f>SUM(C6:C17)</f>
        <v>93</v>
      </c>
      <c r="D18" s="41">
        <f>SUM(D6:D17)</f>
        <v>7137</v>
      </c>
      <c r="E18" s="42">
        <f>SUM(E6:E17)</f>
        <v>2141.1</v>
      </c>
      <c r="F18" s="42">
        <f>SUM(F6:F17)</f>
        <v>182</v>
      </c>
      <c r="G18" s="42">
        <f>SUM(G6:G17)</f>
        <v>2323.1</v>
      </c>
    </row>
    <row r="20" spans="2:7" ht="12" customHeight="1" x14ac:dyDescent="0.25">
      <c r="B20" s="6" t="s">
        <v>76</v>
      </c>
      <c r="C20" s="6"/>
      <c r="D20" s="6"/>
      <c r="E20" s="6"/>
      <c r="F20" s="6"/>
      <c r="G20" s="6"/>
    </row>
    <row r="21" spans="2:7" ht="19.5" customHeight="1" x14ac:dyDescent="0.25">
      <c r="B21" s="5" t="s">
        <v>77</v>
      </c>
      <c r="C21" s="5"/>
      <c r="D21" s="5"/>
      <c r="E21" s="4">
        <f>IFERROR(D18/C18,0)</f>
        <v>76.741935483870961</v>
      </c>
      <c r="F21" s="4"/>
      <c r="G21" s="4"/>
    </row>
    <row r="22" spans="2:7" ht="21.75" customHeight="1" x14ac:dyDescent="0.25">
      <c r="B22" s="5" t="s">
        <v>78</v>
      </c>
      <c r="C22" s="5"/>
      <c r="D22" s="5"/>
      <c r="E22" s="3">
        <f>IFERROR(E18/C18,0)</f>
        <v>23.022580645161291</v>
      </c>
      <c r="F22" s="3"/>
      <c r="G22" s="3"/>
    </row>
    <row r="23" spans="2:7" ht="21.75" customHeight="1" x14ac:dyDescent="0.25">
      <c r="B23" s="5" t="s">
        <v>79</v>
      </c>
      <c r="C23" s="5"/>
      <c r="D23" s="5"/>
      <c r="E23" s="2">
        <f>IFERROR(F18/G18,0)</f>
        <v>7.8343592613318414E-2</v>
      </c>
      <c r="F23" s="2"/>
      <c r="G23" s="2"/>
    </row>
    <row r="24" spans="2:7" ht="21.75" customHeight="1" x14ac:dyDescent="0.25">
      <c r="B24" s="5" t="s">
        <v>80</v>
      </c>
      <c r="C24" s="5"/>
      <c r="D24" s="5"/>
      <c r="E24" s="3">
        <f>G18</f>
        <v>2323.1</v>
      </c>
      <c r="F24" s="3"/>
      <c r="G24" s="3"/>
    </row>
    <row r="25" spans="2:7" ht="21.75" customHeight="1" x14ac:dyDescent="0.25"/>
  </sheetData>
  <mergeCells count="12">
    <mergeCell ref="B22:D22"/>
    <mergeCell ref="E22:G22"/>
    <mergeCell ref="B23:D23"/>
    <mergeCell ref="E23:G23"/>
    <mergeCell ref="B24:D24"/>
    <mergeCell ref="E24:G24"/>
    <mergeCell ref="A1:H1"/>
    <mergeCell ref="A2:H2"/>
    <mergeCell ref="A3:H3"/>
    <mergeCell ref="B20:G20"/>
    <mergeCell ref="B21:D21"/>
    <mergeCell ref="E21:G2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showGridLines="0" zoomScaleNormal="100" workbookViewId="0"/>
  </sheetViews>
  <sheetFormatPr baseColWidth="10" defaultColWidth="8.7109375" defaultRowHeight="15" x14ac:dyDescent="0.25"/>
  <cols>
    <col min="1" max="1" width="5" customWidth="1"/>
    <col min="2" max="2" width="32" customWidth="1"/>
    <col min="3" max="3" width="18" customWidth="1"/>
    <col min="4" max="4" width="24" customWidth="1"/>
    <col min="5" max="5" width="5" customWidth="1"/>
  </cols>
  <sheetData>
    <row r="1" spans="1:5" ht="7.5" customHeight="1" x14ac:dyDescent="0.25">
      <c r="A1" s="9"/>
      <c r="B1" s="9"/>
      <c r="C1" s="9"/>
      <c r="D1" s="9"/>
      <c r="E1" s="9"/>
    </row>
    <row r="2" spans="1:5" ht="48" customHeight="1" x14ac:dyDescent="0.25">
      <c r="A2" s="8" t="s">
        <v>81</v>
      </c>
      <c r="B2" s="8"/>
      <c r="C2" s="8"/>
      <c r="D2" s="8"/>
      <c r="E2" s="8"/>
    </row>
    <row r="3" spans="1:5" ht="21.75" customHeight="1" x14ac:dyDescent="0.25">
      <c r="A3" s="7" t="s">
        <v>82</v>
      </c>
      <c r="B3" s="7"/>
      <c r="C3" s="7"/>
      <c r="D3" s="7"/>
      <c r="E3" s="7"/>
    </row>
    <row r="5" spans="1:5" ht="19.5" customHeight="1" x14ac:dyDescent="0.25">
      <c r="B5" s="1" t="s">
        <v>83</v>
      </c>
      <c r="C5" s="1"/>
      <c r="D5" s="1"/>
    </row>
    <row r="6" spans="1:5" ht="18.75" customHeight="1" x14ac:dyDescent="0.25">
      <c r="B6" s="19" t="s">
        <v>84</v>
      </c>
      <c r="C6" s="54" t="s">
        <v>85</v>
      </c>
      <c r="D6" s="19" t="s">
        <v>86</v>
      </c>
    </row>
    <row r="7" spans="1:5" ht="18.75" customHeight="1" x14ac:dyDescent="0.25">
      <c r="B7" s="28" t="s">
        <v>87</v>
      </c>
      <c r="C7" s="55" t="s">
        <v>88</v>
      </c>
      <c r="D7" s="28" t="s">
        <v>86</v>
      </c>
    </row>
    <row r="8" spans="1:5" ht="18.75" customHeight="1" x14ac:dyDescent="0.25">
      <c r="B8" s="19" t="s">
        <v>89</v>
      </c>
      <c r="C8" s="54" t="s">
        <v>90</v>
      </c>
      <c r="D8" s="19" t="s">
        <v>86</v>
      </c>
    </row>
    <row r="9" spans="1:5" ht="18.75" customHeight="1" x14ac:dyDescent="0.25">
      <c r="B9" s="28" t="s">
        <v>91</v>
      </c>
      <c r="C9" s="55" t="s">
        <v>92</v>
      </c>
      <c r="D9" s="28" t="s">
        <v>93</v>
      </c>
    </row>
    <row r="11" spans="1:5" ht="12" customHeight="1" x14ac:dyDescent="0.25"/>
    <row r="12" spans="1:5" ht="19.5" customHeight="1" x14ac:dyDescent="0.25">
      <c r="B12" s="1" t="s">
        <v>94</v>
      </c>
      <c r="C12" s="1"/>
      <c r="D12" s="1"/>
    </row>
    <row r="13" spans="1:5" ht="18" customHeight="1" x14ac:dyDescent="0.25">
      <c r="B13" s="19" t="s">
        <v>26</v>
      </c>
    </row>
    <row r="14" spans="1:5" ht="18" customHeight="1" x14ac:dyDescent="0.25">
      <c r="B14" s="28" t="s">
        <v>95</v>
      </c>
    </row>
    <row r="15" spans="1:5" ht="18" customHeight="1" x14ac:dyDescent="0.25">
      <c r="B15" s="19" t="s">
        <v>96</v>
      </c>
    </row>
    <row r="16" spans="1:5" ht="18" customHeight="1" x14ac:dyDescent="0.25">
      <c r="B16" s="28" t="s">
        <v>97</v>
      </c>
    </row>
    <row r="17" spans="2:4" ht="18" customHeight="1" x14ac:dyDescent="0.25">
      <c r="B17" s="19" t="s">
        <v>98</v>
      </c>
    </row>
    <row r="18" spans="2:4" ht="18" customHeight="1" x14ac:dyDescent="0.25">
      <c r="B18" s="28" t="s">
        <v>99</v>
      </c>
    </row>
    <row r="20" spans="2:4" ht="12" customHeight="1" x14ac:dyDescent="0.25"/>
    <row r="21" spans="2:4" ht="19.5" customHeight="1" x14ac:dyDescent="0.25">
      <c r="B21" s="1" t="s">
        <v>100</v>
      </c>
      <c r="C21" s="1"/>
      <c r="D21" s="1"/>
    </row>
    <row r="22" spans="2:4" ht="19.5" customHeight="1" x14ac:dyDescent="0.25">
      <c r="B22" s="56" t="s">
        <v>101</v>
      </c>
      <c r="C22" s="56"/>
      <c r="D22" s="56"/>
    </row>
    <row r="23" spans="2:4" ht="19.5" customHeight="1" x14ac:dyDescent="0.25">
      <c r="B23" s="57" t="s">
        <v>102</v>
      </c>
      <c r="C23" s="57"/>
      <c r="D23" s="57"/>
    </row>
    <row r="24" spans="2:4" ht="19.5" customHeight="1" x14ac:dyDescent="0.25">
      <c r="B24" s="56" t="s">
        <v>103</v>
      </c>
      <c r="C24" s="56"/>
      <c r="D24" s="56"/>
    </row>
    <row r="25" spans="2:4" ht="19.5" customHeight="1" x14ac:dyDescent="0.25">
      <c r="B25" s="57" t="s">
        <v>104</v>
      </c>
      <c r="C25" s="57"/>
      <c r="D25" s="57"/>
    </row>
    <row r="26" spans="2:4" ht="19.5" customHeight="1" x14ac:dyDescent="0.25">
      <c r="B26" s="56" t="s">
        <v>105</v>
      </c>
      <c r="C26" s="56"/>
      <c r="D26" s="56"/>
    </row>
  </sheetData>
  <mergeCells count="11">
    <mergeCell ref="B26:D26"/>
    <mergeCell ref="B21:D21"/>
    <mergeCell ref="B22:D22"/>
    <mergeCell ref="B23:D23"/>
    <mergeCell ref="B24:D24"/>
    <mergeCell ref="B25:D25"/>
    <mergeCell ref="A1:E1"/>
    <mergeCell ref="A2:E2"/>
    <mergeCell ref="A3:E3"/>
    <mergeCell ref="B5:D5"/>
    <mergeCell ref="B12:D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Fahrtenerfassung</vt:lpstr>
      <vt:lpstr>Monatsübersicht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2026-08-12T05:09:12Z</dcterms:created>
  <dcterms:modified xsi:type="dcterms:W3CDTF">2026-08-12T06:57:49Z</dcterms:modified>
  <dc:language>en-US</dc:language>
</cp:coreProperties>
</file>