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isekostenabrechnung" sheetId="1" state="visible" r:id="rId3"/>
    <sheet name="Sätze &amp; Hinweise" sheetId="2" state="visible" r:id="rId4"/>
  </sheets>
  <definedNames>
    <definedName function="false" hidden="false" localSheetId="0" name="_xlnm.Print_Area" vbProcedure="false">Reisekostenabrechnung!$A$1:$H$60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<sst xmlns="http://schemas.openxmlformats.org/spreadsheetml/2006/main" count="117" uniqueCount="103">
  <si>
    <t xml:space="preserve">REISEKOSTENABRECHNUNG</t>
  </si>
  <si>
    <t xml:space="preserve">Auratech Systems GmbH  ·  Dienstreise im Inland  ·  Abrechnungsjahr 2026</t>
  </si>
  <si>
    <t xml:space="preserve">Angaben zur Person und Reise</t>
  </si>
  <si>
    <t xml:space="preserve">Arbeitgeber</t>
  </si>
  <si>
    <t xml:space="preserve">Auratech Systems GmbH</t>
  </si>
  <si>
    <t xml:space="preserve">Reisezweck</t>
  </si>
  <si>
    <t xml:space="preserve">Kundentermin &amp; Fachmesse</t>
  </si>
  <si>
    <t xml:space="preserve">Anschrift</t>
  </si>
  <si>
    <t xml:space="preserve">Konrad-Zuse-Ring 4, 40468 Düsseldorf</t>
  </si>
  <si>
    <t xml:space="preserve">Reiseziel</t>
  </si>
  <si>
    <t xml:space="preserve">Nürnberg</t>
  </si>
  <si>
    <t xml:space="preserve">Reisende/r</t>
  </si>
  <si>
    <t xml:space="preserve">Julia Hoffmann</t>
  </si>
  <si>
    <t xml:space="preserve">Reisebeginn</t>
  </si>
  <si>
    <t xml:space="preserve">Uhrzeit</t>
  </si>
  <si>
    <t xml:space="preserve">Personalnr. / Abt.</t>
  </si>
  <si>
    <t xml:space="preserve">PN-20834 · Vertrieb</t>
  </si>
  <si>
    <t xml:space="preserve">Reiseende</t>
  </si>
  <si>
    <t xml:space="preserve">Kostenstelle</t>
  </si>
  <si>
    <t xml:space="preserve">KST 4200</t>
  </si>
  <si>
    <t xml:space="preserve">Reisedauer</t>
  </si>
  <si>
    <t xml:space="preserve">Abwesenheit</t>
  </si>
  <si>
    <t xml:space="preserve">1  ·  Fahrt- und Transportkosten</t>
  </si>
  <si>
    <t xml:space="preserve">Datum</t>
  </si>
  <si>
    <t xml:space="preserve">Beschreibung / Strecke</t>
  </si>
  <si>
    <t xml:space="preserve">Verkehrsmittel</t>
  </si>
  <si>
    <t xml:space="preserve">km</t>
  </si>
  <si>
    <t xml:space="preserve">€/km</t>
  </si>
  <si>
    <t xml:space="preserve">Ticket / Beleg (€)</t>
  </si>
  <si>
    <t xml:space="preserve">Betrag (€)</t>
  </si>
  <si>
    <t xml:space="preserve">PKW Hinfahrt Düsseldorf – Nürnberg</t>
  </si>
  <si>
    <t xml:space="preserve">PKW</t>
  </si>
  <si>
    <t xml:space="preserve">PKW Rückfahrt Nürnberg – Düsseldorf</t>
  </si>
  <si>
    <t xml:space="preserve">Taxi Hotel – Messegelände (2 Fahrten)</t>
  </si>
  <si>
    <t xml:space="preserve">Taxi</t>
  </si>
  <si>
    <t xml:space="preserve">ÖPNV Tagesticket Nürnberg</t>
  </si>
  <si>
    <t xml:space="preserve">ÖPNV</t>
  </si>
  <si>
    <t xml:space="preserve">Zwischensumme Fahrt- und Transportkosten</t>
  </si>
  <si>
    <t xml:space="preserve">2  ·  Übernachtungskosten</t>
  </si>
  <si>
    <t xml:space="preserve">Datum von</t>
  </si>
  <si>
    <t xml:space="preserve">Ort / Hotel</t>
  </si>
  <si>
    <t xml:space="preserve">Datum bis</t>
  </si>
  <si>
    <t xml:space="preserve">Nächte</t>
  </si>
  <si>
    <t xml:space="preserve">Kosten lt. Beleg / Pauschale</t>
  </si>
  <si>
    <t xml:space="preserve">Businesshotel Nürnberg-Messe</t>
  </si>
  <si>
    <t xml:space="preserve">Zwischensumme Übernachtungskosten</t>
  </si>
  <si>
    <t xml:space="preserve">3  ·  Verpflegungsmehraufwand (Pauschale)</t>
  </si>
  <si>
    <t xml:space="preserve">Art des Tages</t>
  </si>
  <si>
    <t xml:space="preserve">Grund-pauschale (€)</t>
  </si>
  <si>
    <t xml:space="preserve">Frühstück</t>
  </si>
  <si>
    <t xml:space="preserve">Mittag-essen</t>
  </si>
  <si>
    <t xml:space="preserve">Abend-essen</t>
  </si>
  <si>
    <t xml:space="preserve">Kürzung (€)</t>
  </si>
  <si>
    <t xml:space="preserve">Tages-pauschale (€)</t>
  </si>
  <si>
    <t xml:space="preserve">Anreisetag</t>
  </si>
  <si>
    <t xml:space="preserve">Nein</t>
  </si>
  <si>
    <t xml:space="preserve">Zwischentag (voller Tag)</t>
  </si>
  <si>
    <t xml:space="preserve">Ja</t>
  </si>
  <si>
    <t xml:space="preserve">Abreisetag</t>
  </si>
  <si>
    <t xml:space="preserve">Zwischensumme Verpflegungsmehraufwand</t>
  </si>
  <si>
    <t xml:space="preserve">Sätze 2026:  28 € voller Tag · 14 € An-/Abreisetag &amp; über 8 Std.  |  Kürzung: Frühstück 5,60 € · Mittag- &amp; Abendessen je 11,20 €.</t>
  </si>
  <si>
    <t xml:space="preserve">4  ·  Reisenebenkosten</t>
  </si>
  <si>
    <t xml:space="preserve">Art / Beschreibung</t>
  </si>
  <si>
    <t xml:space="preserve">Beleg-Nr.</t>
  </si>
  <si>
    <t xml:space="preserve">Parkgebühr Hotel</t>
  </si>
  <si>
    <t xml:space="preserve">07</t>
  </si>
  <si>
    <t xml:space="preserve">Kopien &amp; Messematerial</t>
  </si>
  <si>
    <t xml:space="preserve">08</t>
  </si>
  <si>
    <t xml:space="preserve">Telefon / mobiles Internet</t>
  </si>
  <si>
    <t xml:space="preserve">09</t>
  </si>
  <si>
    <t xml:space="preserve">Zwischensumme Reisenebenkosten</t>
  </si>
  <si>
    <t xml:space="preserve">Zusammenfassung &amp; Erstattung</t>
  </si>
  <si>
    <t xml:space="preserve">Fahrt- und Transportkosten</t>
  </si>
  <si>
    <t xml:space="preserve">Übernachtungskosten</t>
  </si>
  <si>
    <t xml:space="preserve">Verpflegungsmehraufwand</t>
  </si>
  <si>
    <t xml:space="preserve">Reisenebenkosten</t>
  </si>
  <si>
    <t xml:space="preserve">Gesamtaufwand</t>
  </si>
  <si>
    <t xml:space="preserve">abzüglich erhaltener Reisekostenvorschuss</t>
  </si>
  <si>
    <t xml:space="preserve">abzüglich vom Arbeitgeber direkt bezahlt</t>
  </si>
  <si>
    <t xml:space="preserve">ERSTATTUNGSBETRAG</t>
  </si>
  <si>
    <t xml:space="preserve">Bestätigung &amp; Unterschriften</t>
  </si>
  <si>
    <t xml:space="preserve">Ort, Datum</t>
  </si>
  <si>
    <t xml:space="preserve">Sachliche &amp; rechnerische Prüfung</t>
  </si>
  <si>
    <t xml:space="preserve">SÄTZE &amp; AUSFÜLLHINWEISE</t>
  </si>
  <si>
    <t xml:space="preserve">Pauschbeträge für Inlandsreisen 2026  ·  Werte zentral hier pflegen – die Abrechnung rechnet automatisch damit.</t>
  </si>
  <si>
    <t xml:space="preserve">Pauschalen 2026 (Inland)</t>
  </si>
  <si>
    <t xml:space="preserve">Verpflegung – voller Kalendertag (24 Std.)</t>
  </si>
  <si>
    <t xml:space="preserve">Verpflegung – An-/Abreisetag &amp; über 8 Std.</t>
  </si>
  <si>
    <t xml:space="preserve">Kürzung Frühstück (20 % vom Tagessatz)</t>
  </si>
  <si>
    <t xml:space="preserve">Kürzung Mittagessen (40 % vom Tagessatz)</t>
  </si>
  <si>
    <t xml:space="preserve">Kürzung Abendessen (40 % vom Tagessatz)</t>
  </si>
  <si>
    <t xml:space="preserve">Kilometerpauschale PKW</t>
  </si>
  <si>
    <t xml:space="preserve">Kilometerpauschale Motorrad / Moped</t>
  </si>
  <si>
    <t xml:space="preserve">Zuschlag je Mitfahrer (PKW)</t>
  </si>
  <si>
    <t xml:space="preserve">Übernachtungspauschale (ohne Beleg)</t>
  </si>
  <si>
    <t xml:space="preserve">Ausfüllhinweise</t>
  </si>
  <si>
    <t xml:space="preserve">•  Nur die warm (creme) hinterlegten Felder ausfüllen – alle übrigen Werte berechnet die Vorlage automatisch.</t>
  </si>
  <si>
    <t xml:space="preserve">•  Ablauf: Kopfdaten der Reise eintragen, dann die Blöcke 1–4 erfassen; die Zusammenfassung ergibt den Erstattungsbetrag.</t>
  </si>
  <si>
    <t xml:space="preserve">•  Verpflegung: je Reisetag die »Art des Tages« wählen; gestellte Mahlzeiten mit »Ja« markieren – die Kürzung erfolgt automatisch.</t>
  </si>
  <si>
    <t xml:space="preserve">•  Fahrtkosten PKW: km und €/km eintragen. Für Bahn, Flug, Taxi oder ÖPNV den Belegbetrag in die Spalte »Ticket/Beleg« setzen.</t>
  </si>
  <si>
    <t xml:space="preserve">•  Belege lückenlos aufbewahren; nur vollständige Abrechnungen werden erstattet.</t>
  </si>
  <si>
    <t xml:space="preserve">•  Auslandsreisen: statt der Inlandssätze die länderspezifischen BMF-Pauschbeträge verwenden.</t>
  </si>
  <si>
    <t xml:space="preserve">•  Erstattungsbetrag positiv = Auszahlung an die reisende Person, negativ = Rückzahlung an den Arbeitgeber.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</si>
</sst>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.mm\.yyyy"/>
    <numFmt numFmtId="166" formatCode="hh:mm"/>
    <numFmt numFmtId="167" formatCode="0&quot; Tage&quot;"/>
    <numFmt numFmtId="168" formatCode="0.0&quot; Std.&quot;"/>
    <numFmt numFmtId="169" formatCode="#,##0&quot; km&quot;"/>
    <numFmt numFmtId="170" formatCode="0.00&quot; €&quot;"/>
    <numFmt numFmtId="171" formatCode="#,##0.00&quot; €&quot;"/>
    <numFmt numFmtId="172" formatCode="#,##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.5"/>
      <color rgb="FF35507A"/>
      <name val="Calibri"/>
      <family val="0"/>
      <charset val="1"/>
    </font>
    <font>
      <sz val="10.5"/>
      <color rgb="FF1C2536"/>
      <name val="Calibri"/>
      <family val="0"/>
      <charset val="1"/>
    </font>
    <font>
      <b val="true"/>
      <sz val="10.5"/>
      <color rgb="FF35507A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color rgb="FF1C2536"/>
      <name val="Calibri"/>
      <family val="0"/>
      <charset val="1"/>
    </font>
    <font>
      <b val="true"/>
      <sz val="10.5"/>
      <color rgb="FF1C2536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9"/>
      <color rgb="FF5A6683"/>
      <name val="Calibri"/>
      <family val="0"/>
      <charset val="1"/>
    </font>
    <font>
      <b val="true"/>
      <sz val="11"/>
      <color rgb="FF1C2536"/>
      <name val="Calibri"/>
      <family val="0"/>
      <charset val="1"/>
    </font>
    <font>
      <b val="true"/>
      <sz val="12"/>
      <color rgb="FF1C2536"/>
      <name val="Calibri"/>
      <family val="0"/>
      <charset val="1"/>
    </font>
    <font>
      <b val="true"/>
      <sz val="12"/>
      <color rgb="FF1E2A44"/>
      <name val="Calibri"/>
      <family val="0"/>
      <charset val="1"/>
    </font>
    <font>
      <b val="true"/>
      <sz val="14"/>
      <color rgb="FFC07C1F"/>
      <name val="Calibri"/>
      <family val="0"/>
      <charset val="1"/>
    </font>
    <font>
      <sz val="9"/>
      <color rgb="FF5A6683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9.5"/>
      <color rgb="FF5A6683"/>
      <name val="Calibri"/>
      <family val="0"/>
      <charset val="1"/>
    </font>
    <font>
      <b val="true"/>
      <sz val="11.5"/>
      <color rgb="FFFFFFFF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E2A44"/>
        <bgColor rgb="FF1C2536"/>
      </patternFill>
    </fill>
    <fill>
      <patternFill patternType="solid">
        <fgColor rgb="FF35507A"/>
        <bgColor rgb="FF5A6683"/>
      </patternFill>
    </fill>
    <fill>
      <patternFill patternType="solid">
        <fgColor rgb="FFFCF5E8"/>
        <bgColor rgb="FFF7F9FC"/>
      </patternFill>
    </fill>
    <fill>
      <patternFill patternType="solid">
        <fgColor rgb="FFEDF0F6"/>
        <bgColor rgb="FFF7F9FC"/>
      </patternFill>
    </fill>
    <fill>
      <patternFill patternType="solid">
        <fgColor rgb="FFF7F9FC"/>
        <bgColor rgb="FFFFFFFF"/>
      </patternFill>
    </fill>
    <fill>
      <patternFill patternType="solid">
        <fgColor rgb="FFFFFFFF"/>
        <bgColor rgb="FFF7F9FC"/>
      </patternFill>
    </fill>
    <fill>
      <patternFill patternType="solid">
        <fgColor rgb="FFF6E9D0"/>
        <bgColor rgb="FFF6E4E1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C07C1F"/>
      </bottom>
      <diagonal/>
    </border>
    <border diagonalUp="false" diagonalDown="false">
      <left style="thin">
        <color rgb="FFC3CBDA"/>
      </left>
      <right style="thin">
        <color rgb="FFC3CBDA"/>
      </right>
      <top style="thin">
        <color rgb="FFC3CBDA"/>
      </top>
      <bottom style="thin">
        <color rgb="FFC3CBDA"/>
      </bottom>
      <diagonal/>
    </border>
    <border diagonalUp="false" diagonalDown="false">
      <left/>
      <right/>
      <top style="thin">
        <color rgb="FF1C2536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12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8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7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9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0"/>
        <b val="1"/>
        <color rgb="FFB23A2E"/>
      </font>
      <fill>
        <patternFill>
          <bgColor rgb="FFF6E4E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07C1F"/>
      <rgbColor rgb="FF800080"/>
      <rgbColor rgb="FF008080"/>
      <rgbColor rgb="FFC3CBDA"/>
      <rgbColor rgb="FF808080"/>
      <rgbColor rgb="FF9999FF"/>
      <rgbColor rgb="FF993366"/>
      <rgbColor rgb="FFFCF5E8"/>
      <rgbColor rgb="FFEDF0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C"/>
      <rgbColor rgb="FFCCFFCC"/>
      <rgbColor rgb="FFF6E9D0"/>
      <rgbColor rgb="FF99CCFF"/>
      <rgbColor rgb="FFFF99CC"/>
      <rgbColor rgb="FFCC99FF"/>
      <rgbColor rgb="FFF6E4E1"/>
      <rgbColor rgb="FF3366FF"/>
      <rgbColor rgb="FF33CCCC"/>
      <rgbColor rgb="FF99CC00"/>
      <rgbColor rgb="FFFFCC00"/>
      <rgbColor rgb="FFFF9900"/>
      <rgbColor rgb="FFFF6600"/>
      <rgbColor rgb="FF5A6683"/>
      <rgbColor rgb="FF969696"/>
      <rgbColor rgb="FF003366"/>
      <rgbColor rgb="FF339966"/>
      <rgbColor rgb="FF003300"/>
      <rgbColor rgb="FF1C2536"/>
      <rgbColor rgb="FFB23A2E"/>
      <rgbColor rgb="FF993366"/>
      <rgbColor rgb="FF35507A"/>
      <rgbColor rgb="FF1E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8"/>
    <col collapsed="false" customWidth="true" hidden="false" outlineLevel="0" max="3" min="3" style="0" width="15"/>
    <col collapsed="false" customWidth="true" hidden="false" outlineLevel="0" max="5" min="4" style="0" width="11"/>
    <col collapsed="false" customWidth="true" hidden="false" outlineLevel="0" max="7" min="6" style="0" width="14"/>
    <col collapsed="false" customWidth="true" hidden="false" outlineLevel="0" max="8" min="8" style="0" width="15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21.7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</row>
    <row r="5" customFormat="false" ht="18.75" hidden="false" customHeight="true" outlineLevel="0" collapsed="false">
      <c r="A5" s="4" t="s">
        <v>3</v>
      </c>
      <c r="B5" s="5" t="s">
        <v>4</v>
      </c>
      <c r="C5" s="5"/>
      <c r="D5" s="5"/>
      <c r="E5" s="4" t="s">
        <v>5</v>
      </c>
      <c r="F5" s="5" t="s">
        <v>6</v>
      </c>
      <c r="G5" s="5"/>
      <c r="H5" s="5"/>
    </row>
    <row r="6" customFormat="false" ht="18.75" hidden="false" customHeight="true" outlineLevel="0" collapsed="false">
      <c r="A6" s="4" t="s">
        <v>7</v>
      </c>
      <c r="B6" s="5" t="s">
        <v>8</v>
      </c>
      <c r="C6" s="5"/>
      <c r="D6" s="5"/>
      <c r="E6" s="4" t="s">
        <v>9</v>
      </c>
      <c r="F6" s="5" t="s">
        <v>10</v>
      </c>
      <c r="G6" s="5"/>
      <c r="H6" s="5"/>
    </row>
    <row r="7" customFormat="false" ht="18.75" hidden="false" customHeight="true" outlineLevel="0" collapsed="false">
      <c r="A7" s="4" t="s">
        <v>11</v>
      </c>
      <c r="B7" s="5" t="s">
        <v>12</v>
      </c>
      <c r="C7" s="5"/>
      <c r="D7" s="5"/>
      <c r="E7" s="4" t="s">
        <v>13</v>
      </c>
      <c r="F7" s="6" t="n">
        <v>46084</v>
      </c>
      <c r="G7" s="4" t="s">
        <v>14</v>
      </c>
      <c r="H7" s="7" t="n">
        <v>0.3125</v>
      </c>
    </row>
    <row r="8" customFormat="false" ht="18.75" hidden="false" customHeight="true" outlineLevel="0" collapsed="false">
      <c r="A8" s="4" t="s">
        <v>15</v>
      </c>
      <c r="B8" s="5" t="s">
        <v>16</v>
      </c>
      <c r="C8" s="5"/>
      <c r="D8" s="5"/>
      <c r="E8" s="4" t="s">
        <v>17</v>
      </c>
      <c r="F8" s="6" t="n">
        <v>46086</v>
      </c>
      <c r="G8" s="4" t="s">
        <v>14</v>
      </c>
      <c r="H8" s="7" t="n">
        <v>0.760416666666667</v>
      </c>
    </row>
    <row r="9" customFormat="false" ht="18.75" hidden="false" customHeight="true" outlineLevel="0" collapsed="false">
      <c r="A9" s="4" t="s">
        <v>18</v>
      </c>
      <c r="B9" s="5" t="s">
        <v>19</v>
      </c>
      <c r="C9" s="5"/>
      <c r="D9" s="5"/>
      <c r="E9" s="4" t="s">
        <v>20</v>
      </c>
      <c r="F9" s="8" t="n">
        <f aca="false">F8-F7+1</f>
        <v>3</v>
      </c>
      <c r="G9" s="4" t="s">
        <v>21</v>
      </c>
      <c r="H9" s="9" t="n">
        <f aca="false">((F8+H8)-(F7+H7))*24</f>
        <v>58.75</v>
      </c>
    </row>
    <row r="10" customFormat="false" ht="6" hidden="false" customHeight="true" outlineLevel="0" collapsed="false"/>
    <row r="11" customFormat="false" ht="21.75" hidden="false" customHeight="true" outlineLevel="0" collapsed="false">
      <c r="A11" s="3" t="s">
        <v>22</v>
      </c>
      <c r="B11" s="3"/>
      <c r="C11" s="3"/>
      <c r="D11" s="3"/>
      <c r="E11" s="3"/>
      <c r="F11" s="3"/>
      <c r="G11" s="3"/>
      <c r="H11" s="3"/>
    </row>
    <row r="12" customFormat="false" ht="30" hidden="false" customHeight="true" outlineLevel="0" collapsed="false">
      <c r="A12" s="10" t="s">
        <v>23</v>
      </c>
      <c r="B12" s="10" t="s">
        <v>24</v>
      </c>
      <c r="C12" s="10" t="s">
        <v>25</v>
      </c>
      <c r="D12" s="10" t="s">
        <v>26</v>
      </c>
      <c r="E12" s="10" t="s">
        <v>27</v>
      </c>
      <c r="F12" s="10" t="s">
        <v>28</v>
      </c>
      <c r="G12" s="10" t="s">
        <v>29</v>
      </c>
      <c r="H12" s="10"/>
    </row>
    <row r="13" customFormat="false" ht="18.75" hidden="false" customHeight="true" outlineLevel="0" collapsed="false">
      <c r="A13" s="11" t="n">
        <v>46084</v>
      </c>
      <c r="B13" s="5" t="s">
        <v>30</v>
      </c>
      <c r="C13" s="12" t="s">
        <v>31</v>
      </c>
      <c r="D13" s="13" t="n">
        <v>400</v>
      </c>
      <c r="E13" s="14" t="n">
        <f aca="false">'Sätze &amp; Hinweise'!$B$9</f>
        <v>0.3</v>
      </c>
      <c r="F13" s="15"/>
      <c r="G13" s="16" t="n">
        <f aca="false">IF(AND(D13="",E13="",F13=""),"",ROUND(N(D13)*N(E13),2)+N(F13))</f>
        <v>120</v>
      </c>
      <c r="H13" s="16"/>
    </row>
    <row r="14" customFormat="false" ht="18.75" hidden="false" customHeight="true" outlineLevel="0" collapsed="false">
      <c r="A14" s="11" t="n">
        <v>46086</v>
      </c>
      <c r="B14" s="5" t="s">
        <v>32</v>
      </c>
      <c r="C14" s="12" t="s">
        <v>31</v>
      </c>
      <c r="D14" s="13" t="n">
        <v>400</v>
      </c>
      <c r="E14" s="14" t="n">
        <f aca="false">'Sätze &amp; Hinweise'!$B$9</f>
        <v>0.3</v>
      </c>
      <c r="F14" s="15"/>
      <c r="G14" s="16" t="n">
        <f aca="false">IF(AND(D14="",E14="",F14=""),"",ROUND(N(D14)*N(E14),2)+N(F14))</f>
        <v>120</v>
      </c>
      <c r="H14" s="16"/>
    </row>
    <row r="15" customFormat="false" ht="18.75" hidden="false" customHeight="true" outlineLevel="0" collapsed="false">
      <c r="A15" s="11" t="n">
        <v>46085</v>
      </c>
      <c r="B15" s="5" t="s">
        <v>33</v>
      </c>
      <c r="C15" s="12" t="s">
        <v>34</v>
      </c>
      <c r="D15" s="13"/>
      <c r="E15" s="14"/>
      <c r="F15" s="15" t="n">
        <v>24.5</v>
      </c>
      <c r="G15" s="16" t="n">
        <f aca="false">IF(AND(D15="",E15="",F15=""),"",ROUND(N(D15)*N(E15),2)+N(F15))</f>
        <v>24.5</v>
      </c>
      <c r="H15" s="16"/>
    </row>
    <row r="16" customFormat="false" ht="18.75" hidden="false" customHeight="true" outlineLevel="0" collapsed="false">
      <c r="A16" s="11" t="n">
        <v>46085</v>
      </c>
      <c r="B16" s="5" t="s">
        <v>35</v>
      </c>
      <c r="C16" s="12" t="s">
        <v>36</v>
      </c>
      <c r="D16" s="13"/>
      <c r="E16" s="14"/>
      <c r="F16" s="15" t="n">
        <v>8.6</v>
      </c>
      <c r="G16" s="16" t="n">
        <f aca="false">IF(AND(D16="",E16="",F16=""),"",ROUND(N(D16)*N(E16),2)+N(F16))</f>
        <v>8.6</v>
      </c>
      <c r="H16" s="16"/>
    </row>
    <row r="17" customFormat="false" ht="18.75" hidden="false" customHeight="true" outlineLevel="0" collapsed="false">
      <c r="A17" s="11"/>
      <c r="B17" s="5"/>
      <c r="C17" s="12"/>
      <c r="D17" s="13"/>
      <c r="E17" s="14"/>
      <c r="F17" s="15"/>
      <c r="G17" s="16" t="str">
        <f aca="false">IF(AND(D17="",E17="",F17=""),"",ROUND(N(D17)*N(E17),2)+N(F17))</f>
        <v/>
      </c>
      <c r="H17" s="16"/>
    </row>
    <row r="18" customFormat="false" ht="18.75" hidden="false" customHeight="true" outlineLevel="0" collapsed="false">
      <c r="A18" s="11"/>
      <c r="B18" s="5"/>
      <c r="C18" s="12"/>
      <c r="D18" s="13"/>
      <c r="E18" s="14"/>
      <c r="F18" s="15"/>
      <c r="G18" s="16" t="str">
        <f aca="false">IF(AND(D18="",E18="",F18=""),"",ROUND(N(D18)*N(E18),2)+N(F18))</f>
        <v/>
      </c>
      <c r="H18" s="16"/>
    </row>
    <row r="19" customFormat="false" ht="19.5" hidden="false" customHeight="true" outlineLevel="0" collapsed="false">
      <c r="A19" s="17" t="s">
        <v>37</v>
      </c>
      <c r="B19" s="17"/>
      <c r="C19" s="17"/>
      <c r="D19" s="17"/>
      <c r="E19" s="17"/>
      <c r="F19" s="17"/>
      <c r="G19" s="18" t="n">
        <f aca="false">SUM(G13:G18)</f>
        <v>273.1</v>
      </c>
      <c r="H19" s="18"/>
    </row>
    <row r="20" customFormat="false" ht="6" hidden="false" customHeight="true" outlineLevel="0" collapsed="false"/>
    <row r="21" customFormat="false" ht="21.75" hidden="false" customHeight="true" outlineLevel="0" collapsed="false">
      <c r="A21" s="3" t="s">
        <v>38</v>
      </c>
      <c r="B21" s="3"/>
      <c r="C21" s="3"/>
      <c r="D21" s="3"/>
      <c r="E21" s="3"/>
      <c r="F21" s="3"/>
      <c r="G21" s="3"/>
      <c r="H21" s="3"/>
    </row>
    <row r="22" customFormat="false" ht="30" hidden="false" customHeight="true" outlineLevel="0" collapsed="false">
      <c r="A22" s="10" t="s">
        <v>39</v>
      </c>
      <c r="B22" s="10" t="s">
        <v>40</v>
      </c>
      <c r="C22" s="10" t="s">
        <v>41</v>
      </c>
      <c r="D22" s="10" t="s">
        <v>42</v>
      </c>
      <c r="E22" s="10" t="s">
        <v>43</v>
      </c>
      <c r="F22" s="10"/>
      <c r="G22" s="10" t="s">
        <v>29</v>
      </c>
      <c r="H22" s="10"/>
    </row>
    <row r="23" customFormat="false" ht="18.75" hidden="false" customHeight="true" outlineLevel="0" collapsed="false">
      <c r="A23" s="11" t="n">
        <v>46084</v>
      </c>
      <c r="B23" s="5" t="s">
        <v>44</v>
      </c>
      <c r="C23" s="11" t="n">
        <v>46086</v>
      </c>
      <c r="D23" s="19" t="n">
        <v>2</v>
      </c>
      <c r="E23" s="20" t="n">
        <v>190</v>
      </c>
      <c r="F23" s="20"/>
      <c r="G23" s="16" t="n">
        <f aca="false">IF(E23="","",E23)</f>
        <v>190</v>
      </c>
      <c r="H23" s="16"/>
    </row>
    <row r="24" customFormat="false" ht="18.75" hidden="false" customHeight="true" outlineLevel="0" collapsed="false">
      <c r="A24" s="11"/>
      <c r="B24" s="5"/>
      <c r="C24" s="11"/>
      <c r="D24" s="19"/>
      <c r="E24" s="20"/>
      <c r="F24" s="20"/>
      <c r="G24" s="16" t="str">
        <f aca="false">IF(E24="","",E24)</f>
        <v/>
      </c>
      <c r="H24" s="16"/>
    </row>
    <row r="25" customFormat="false" ht="18.75" hidden="false" customHeight="true" outlineLevel="0" collapsed="false">
      <c r="A25" s="11"/>
      <c r="B25" s="5"/>
      <c r="C25" s="11"/>
      <c r="D25" s="19"/>
      <c r="E25" s="20"/>
      <c r="F25" s="20"/>
      <c r="G25" s="16" t="str">
        <f aca="false">IF(E25="","",E25)</f>
        <v/>
      </c>
      <c r="H25" s="16"/>
    </row>
    <row r="26" customFormat="false" ht="19.5" hidden="false" customHeight="true" outlineLevel="0" collapsed="false">
      <c r="A26" s="17" t="s">
        <v>45</v>
      </c>
      <c r="B26" s="17"/>
      <c r="C26" s="17"/>
      <c r="D26" s="17"/>
      <c r="E26" s="17"/>
      <c r="F26" s="17"/>
      <c r="G26" s="18" t="n">
        <f aca="false">SUM(G23:G25)</f>
        <v>190</v>
      </c>
      <c r="H26" s="18"/>
    </row>
    <row r="27" customFormat="false" ht="6" hidden="false" customHeight="true" outlineLevel="0" collapsed="false"/>
    <row r="28" customFormat="false" ht="21.75" hidden="false" customHeight="true" outlineLevel="0" collapsed="false">
      <c r="A28" s="3" t="s">
        <v>46</v>
      </c>
      <c r="B28" s="3"/>
      <c r="C28" s="3"/>
      <c r="D28" s="3"/>
      <c r="E28" s="3"/>
      <c r="F28" s="3"/>
      <c r="G28" s="3"/>
      <c r="H28" s="3"/>
    </row>
    <row r="29" customFormat="false" ht="33.75" hidden="false" customHeight="true" outlineLevel="0" collapsed="false">
      <c r="A29" s="10" t="s">
        <v>23</v>
      </c>
      <c r="B29" s="10" t="s">
        <v>47</v>
      </c>
      <c r="C29" s="10" t="s">
        <v>48</v>
      </c>
      <c r="D29" s="10" t="s">
        <v>49</v>
      </c>
      <c r="E29" s="10" t="s">
        <v>50</v>
      </c>
      <c r="F29" s="10" t="s">
        <v>51</v>
      </c>
      <c r="G29" s="10" t="s">
        <v>52</v>
      </c>
      <c r="H29" s="10" t="s">
        <v>53</v>
      </c>
    </row>
    <row r="30" customFormat="false" ht="18.75" hidden="false" customHeight="true" outlineLevel="0" collapsed="false">
      <c r="A30" s="11" t="n">
        <v>46084</v>
      </c>
      <c r="B30" s="21" t="s">
        <v>54</v>
      </c>
      <c r="C30" s="22" t="n">
        <f aca="false">IF($B30="","",IF($B30="Zwischentag (voller Tag)",'Sätze &amp; Hinweise'!$B$4,IF(OR($B30="Anreisetag",$B30="Abreisetag",$B30="Eintägig über 8 Std."),'Sätze &amp; Hinweise'!$B$5,0)))</f>
        <v>14</v>
      </c>
      <c r="D30" s="12" t="s">
        <v>55</v>
      </c>
      <c r="E30" s="12" t="s">
        <v>55</v>
      </c>
      <c r="F30" s="12" t="s">
        <v>55</v>
      </c>
      <c r="G30" s="23" t="n">
        <f aca="false">IF($B30="","",IF(D30="Ja",'Sätze &amp; Hinweise'!$B$6,0)+IF(E30="Ja",'Sätze &amp; Hinweise'!$B$7,0)+IF(F30="Ja",'Sätze &amp; Hinweise'!$B$8,0))</f>
        <v>0</v>
      </c>
      <c r="H30" s="16" t="n">
        <f aca="false">IF($B30="","",MAX(0,C30-G30))</f>
        <v>14</v>
      </c>
    </row>
    <row r="31" customFormat="false" ht="18.75" hidden="false" customHeight="true" outlineLevel="0" collapsed="false">
      <c r="A31" s="11" t="n">
        <v>46085</v>
      </c>
      <c r="B31" s="21" t="s">
        <v>56</v>
      </c>
      <c r="C31" s="22" t="n">
        <f aca="false">IF($B31="","",IF($B31="Zwischentag (voller Tag)",'Sätze &amp; Hinweise'!$B$4,IF(OR($B31="Anreisetag",$B31="Abreisetag",$B31="Eintägig über 8 Std."),'Sätze &amp; Hinweise'!$B$5,0)))</f>
        <v>28</v>
      </c>
      <c r="D31" s="12" t="s">
        <v>57</v>
      </c>
      <c r="E31" s="12" t="s">
        <v>57</v>
      </c>
      <c r="F31" s="12" t="s">
        <v>55</v>
      </c>
      <c r="G31" s="23" t="n">
        <f aca="false">IF($B31="","",IF(D31="Ja",'Sätze &amp; Hinweise'!$B$6,0)+IF(E31="Ja",'Sätze &amp; Hinweise'!$B$7,0)+IF(F31="Ja",'Sätze &amp; Hinweise'!$B$8,0))</f>
        <v>16.8</v>
      </c>
      <c r="H31" s="16" t="n">
        <f aca="false">IF($B31="","",MAX(0,C31-G31))</f>
        <v>11.2</v>
      </c>
    </row>
    <row r="32" customFormat="false" ht="18.75" hidden="false" customHeight="true" outlineLevel="0" collapsed="false">
      <c r="A32" s="11" t="n">
        <v>46086</v>
      </c>
      <c r="B32" s="21" t="s">
        <v>58</v>
      </c>
      <c r="C32" s="22" t="n">
        <f aca="false">IF($B32="","",IF($B32="Zwischentag (voller Tag)",'Sätze &amp; Hinweise'!$B$4,IF(OR($B32="Anreisetag",$B32="Abreisetag",$B32="Eintägig über 8 Std."),'Sätze &amp; Hinweise'!$B$5,0)))</f>
        <v>14</v>
      </c>
      <c r="D32" s="12" t="s">
        <v>57</v>
      </c>
      <c r="E32" s="12" t="s">
        <v>55</v>
      </c>
      <c r="F32" s="12" t="s">
        <v>55</v>
      </c>
      <c r="G32" s="23" t="n">
        <f aca="false">IF($B32="","",IF(D32="Ja",'Sätze &amp; Hinweise'!$B$6,0)+IF(E32="Ja",'Sätze &amp; Hinweise'!$B$7,0)+IF(F32="Ja",'Sätze &amp; Hinweise'!$B$8,0))</f>
        <v>5.6</v>
      </c>
      <c r="H32" s="16" t="n">
        <f aca="false">IF($B32="","",MAX(0,C32-G32))</f>
        <v>8.4</v>
      </c>
    </row>
    <row r="33" customFormat="false" ht="18.75" hidden="false" customHeight="true" outlineLevel="0" collapsed="false">
      <c r="A33" s="11"/>
      <c r="B33" s="21"/>
      <c r="C33" s="22" t="str">
        <f aca="false">IF($B33="","",IF($B33="Zwischentag (voller Tag)",'Sätze &amp; Hinweise'!$B$4,IF(OR($B33="Anreisetag",$B33="Abreisetag",$B33="Eintägig über 8 Std."),'Sätze &amp; Hinweise'!$B$5,0)))</f>
        <v/>
      </c>
      <c r="D33" s="12"/>
      <c r="E33" s="12"/>
      <c r="F33" s="12"/>
      <c r="G33" s="23" t="str">
        <f aca="false">IF($B33="","",IF(D33="Ja",'Sätze &amp; Hinweise'!$B$6,0)+IF(E33="Ja",'Sätze &amp; Hinweise'!$B$7,0)+IF(F33="Ja",'Sätze &amp; Hinweise'!$B$8,0))</f>
        <v/>
      </c>
      <c r="H33" s="16" t="str">
        <f aca="false">IF($B33="","",MAX(0,C33-G33))</f>
        <v/>
      </c>
    </row>
    <row r="34" customFormat="false" ht="19.5" hidden="false" customHeight="true" outlineLevel="0" collapsed="false">
      <c r="A34" s="17" t="s">
        <v>59</v>
      </c>
      <c r="B34" s="17"/>
      <c r="C34" s="17"/>
      <c r="D34" s="17"/>
      <c r="E34" s="17"/>
      <c r="F34" s="17"/>
      <c r="G34" s="17"/>
      <c r="H34" s="18" t="n">
        <f aca="false">SUM(H30:H33)</f>
        <v>33.6</v>
      </c>
    </row>
    <row r="35" customFormat="false" ht="15.75" hidden="false" customHeight="true" outlineLevel="0" collapsed="false">
      <c r="A35" s="24" t="s">
        <v>60</v>
      </c>
      <c r="B35" s="24"/>
      <c r="C35" s="24"/>
      <c r="D35" s="24"/>
      <c r="E35" s="24"/>
      <c r="F35" s="24"/>
      <c r="G35" s="24"/>
      <c r="H35" s="24"/>
    </row>
    <row r="36" customFormat="false" ht="6" hidden="false" customHeight="true" outlineLevel="0" collapsed="false"/>
    <row r="37" customFormat="false" ht="21.75" hidden="false" customHeight="true" outlineLevel="0" collapsed="false">
      <c r="A37" s="3" t="s">
        <v>61</v>
      </c>
      <c r="B37" s="3"/>
      <c r="C37" s="3"/>
      <c r="D37" s="3"/>
      <c r="E37" s="3"/>
      <c r="F37" s="3"/>
      <c r="G37" s="3"/>
      <c r="H37" s="3"/>
    </row>
    <row r="38" customFormat="false" ht="30" hidden="false" customHeight="true" outlineLevel="0" collapsed="false">
      <c r="A38" s="10" t="s">
        <v>23</v>
      </c>
      <c r="B38" s="10" t="s">
        <v>62</v>
      </c>
      <c r="C38" s="10"/>
      <c r="D38" s="10"/>
      <c r="E38" s="10"/>
      <c r="F38" s="10" t="s">
        <v>63</v>
      </c>
      <c r="G38" s="10" t="s">
        <v>29</v>
      </c>
      <c r="H38" s="10"/>
    </row>
    <row r="39" customFormat="false" ht="18.75" hidden="false" customHeight="true" outlineLevel="0" collapsed="false">
      <c r="A39" s="11" t="n">
        <v>46084</v>
      </c>
      <c r="B39" s="5" t="s">
        <v>64</v>
      </c>
      <c r="C39" s="5"/>
      <c r="D39" s="5"/>
      <c r="E39" s="5"/>
      <c r="F39" s="12" t="s">
        <v>65</v>
      </c>
      <c r="G39" s="25" t="n">
        <v>16</v>
      </c>
      <c r="H39" s="25"/>
    </row>
    <row r="40" customFormat="false" ht="18.75" hidden="false" customHeight="true" outlineLevel="0" collapsed="false">
      <c r="A40" s="11" t="n">
        <v>46085</v>
      </c>
      <c r="B40" s="5" t="s">
        <v>66</v>
      </c>
      <c r="C40" s="5"/>
      <c r="D40" s="5"/>
      <c r="E40" s="5"/>
      <c r="F40" s="12" t="s">
        <v>67</v>
      </c>
      <c r="G40" s="25" t="n">
        <v>9.5</v>
      </c>
      <c r="H40" s="25"/>
    </row>
    <row r="41" customFormat="false" ht="18.75" hidden="false" customHeight="true" outlineLevel="0" collapsed="false">
      <c r="A41" s="11" t="n">
        <v>46086</v>
      </c>
      <c r="B41" s="5" t="s">
        <v>68</v>
      </c>
      <c r="C41" s="5"/>
      <c r="D41" s="5"/>
      <c r="E41" s="5"/>
      <c r="F41" s="12" t="s">
        <v>69</v>
      </c>
      <c r="G41" s="25" t="n">
        <v>6.9</v>
      </c>
      <c r="H41" s="25"/>
    </row>
    <row r="42" customFormat="false" ht="18.75" hidden="false" customHeight="true" outlineLevel="0" collapsed="false">
      <c r="A42" s="11"/>
      <c r="B42" s="5"/>
      <c r="C42" s="5"/>
      <c r="D42" s="5"/>
      <c r="E42" s="5"/>
      <c r="F42" s="12"/>
      <c r="G42" s="25"/>
      <c r="H42" s="25"/>
    </row>
    <row r="43" customFormat="false" ht="18.75" hidden="false" customHeight="true" outlineLevel="0" collapsed="false">
      <c r="A43" s="11"/>
      <c r="B43" s="5"/>
      <c r="C43" s="5"/>
      <c r="D43" s="5"/>
      <c r="E43" s="5"/>
      <c r="F43" s="12"/>
      <c r="G43" s="25"/>
      <c r="H43" s="25"/>
    </row>
    <row r="44" customFormat="false" ht="19.5" hidden="false" customHeight="true" outlineLevel="0" collapsed="false">
      <c r="A44" s="17" t="s">
        <v>70</v>
      </c>
      <c r="B44" s="17"/>
      <c r="C44" s="17"/>
      <c r="D44" s="17"/>
      <c r="E44" s="17"/>
      <c r="F44" s="17"/>
      <c r="G44" s="18" t="n">
        <f aca="false">SUM(G39:G43)</f>
        <v>32.4</v>
      </c>
      <c r="H44" s="18"/>
    </row>
    <row r="45" customFormat="false" ht="6" hidden="false" customHeight="true" outlineLevel="0" collapsed="false"/>
    <row r="46" customFormat="false" ht="21.75" hidden="false" customHeight="true" outlineLevel="0" collapsed="false">
      <c r="A46" s="3" t="s">
        <v>71</v>
      </c>
      <c r="B46" s="3"/>
      <c r="C46" s="3"/>
      <c r="D46" s="3"/>
      <c r="E46" s="3"/>
      <c r="F46" s="3"/>
      <c r="G46" s="3"/>
      <c r="H46" s="3"/>
    </row>
    <row r="47" customFormat="false" ht="19.5" hidden="false" customHeight="true" outlineLevel="0" collapsed="false">
      <c r="A47" s="26" t="s">
        <v>72</v>
      </c>
      <c r="B47" s="26"/>
      <c r="C47" s="26"/>
      <c r="D47" s="26"/>
      <c r="E47" s="26"/>
      <c r="F47" s="26"/>
      <c r="G47" s="27" t="n">
        <f aca="false">G19</f>
        <v>273.1</v>
      </c>
      <c r="H47" s="27"/>
    </row>
    <row r="48" customFormat="false" ht="19.5" hidden="false" customHeight="true" outlineLevel="0" collapsed="false">
      <c r="A48" s="26" t="s">
        <v>73</v>
      </c>
      <c r="B48" s="26"/>
      <c r="C48" s="26"/>
      <c r="D48" s="26"/>
      <c r="E48" s="26"/>
      <c r="F48" s="26"/>
      <c r="G48" s="27" t="n">
        <f aca="false">G26</f>
        <v>190</v>
      </c>
      <c r="H48" s="27"/>
    </row>
    <row r="49" customFormat="false" ht="19.5" hidden="false" customHeight="true" outlineLevel="0" collapsed="false">
      <c r="A49" s="26" t="s">
        <v>74</v>
      </c>
      <c r="B49" s="26"/>
      <c r="C49" s="26"/>
      <c r="D49" s="26"/>
      <c r="E49" s="26"/>
      <c r="F49" s="26"/>
      <c r="G49" s="27" t="n">
        <f aca="false">H34</f>
        <v>33.6</v>
      </c>
      <c r="H49" s="27"/>
    </row>
    <row r="50" customFormat="false" ht="19.5" hidden="false" customHeight="true" outlineLevel="0" collapsed="false">
      <c r="A50" s="26" t="s">
        <v>75</v>
      </c>
      <c r="B50" s="26"/>
      <c r="C50" s="26"/>
      <c r="D50" s="26"/>
      <c r="E50" s="26"/>
      <c r="F50" s="26"/>
      <c r="G50" s="27" t="n">
        <f aca="false">G44</f>
        <v>32.4</v>
      </c>
      <c r="H50" s="27"/>
    </row>
    <row r="51" customFormat="false" ht="24" hidden="false" customHeight="true" outlineLevel="0" collapsed="false">
      <c r="A51" s="28" t="s">
        <v>76</v>
      </c>
      <c r="B51" s="28"/>
      <c r="C51" s="28"/>
      <c r="D51" s="28"/>
      <c r="E51" s="28"/>
      <c r="F51" s="28"/>
      <c r="G51" s="29" t="n">
        <f aca="false">SUM(G47:G50)</f>
        <v>529.1</v>
      </c>
      <c r="H51" s="29"/>
    </row>
    <row r="52" customFormat="false" ht="19.5" hidden="false" customHeight="true" outlineLevel="0" collapsed="false">
      <c r="A52" s="26" t="s">
        <v>77</v>
      </c>
      <c r="B52" s="26"/>
      <c r="C52" s="26"/>
      <c r="D52" s="26"/>
      <c r="E52" s="26"/>
      <c r="F52" s="26"/>
      <c r="G52" s="20" t="n">
        <v>150</v>
      </c>
      <c r="H52" s="20"/>
    </row>
    <row r="53" customFormat="false" ht="19.5" hidden="false" customHeight="true" outlineLevel="0" collapsed="false">
      <c r="A53" s="26" t="s">
        <v>78</v>
      </c>
      <c r="B53" s="26"/>
      <c r="C53" s="26"/>
      <c r="D53" s="26"/>
      <c r="E53" s="26"/>
      <c r="F53" s="26"/>
      <c r="G53" s="20" t="n">
        <v>0</v>
      </c>
      <c r="H53" s="20"/>
    </row>
    <row r="54" customFormat="false" ht="24" hidden="false" customHeight="true" outlineLevel="0" collapsed="false">
      <c r="A54" s="30" t="s">
        <v>79</v>
      </c>
      <c r="B54" s="30"/>
      <c r="C54" s="30"/>
      <c r="D54" s="30"/>
      <c r="E54" s="30"/>
      <c r="F54" s="30"/>
      <c r="G54" s="31" t="n">
        <f aca="false">G51-G52-G53</f>
        <v>379.1</v>
      </c>
      <c r="H54" s="31"/>
    </row>
    <row r="55" customFormat="false" ht="18" hidden="false" customHeight="true" outlineLevel="0" collapsed="false">
      <c r="A55" s="32" t="str">
        <f aca="false">IF(G54&gt;0,"→ Auszahlung an die reisende Person",IF(G54&lt;0,"→ Rückzahlung an den Arbeitgeber","→ ausgeglichen"))</f>
        <v>→ Auszahlung an die reisende Person</v>
      </c>
      <c r="B55" s="32"/>
      <c r="C55" s="32"/>
      <c r="D55" s="32"/>
      <c r="E55" s="32"/>
      <c r="F55" s="32"/>
      <c r="G55" s="32"/>
      <c r="H55" s="32"/>
    </row>
    <row r="57" customFormat="false" ht="21.75" hidden="false" customHeight="true" outlineLevel="0" collapsed="false">
      <c r="A57" s="3" t="s">
        <v>80</v>
      </c>
      <c r="B57" s="3"/>
      <c r="C57" s="3"/>
      <c r="D57" s="3"/>
      <c r="E57" s="3"/>
      <c r="F57" s="3"/>
      <c r="G57" s="3"/>
      <c r="H57" s="3"/>
    </row>
    <row r="58" customFormat="false" ht="25.5" hidden="false" customHeight="true" outlineLevel="0" collapsed="false"/>
    <row r="59" customFormat="false" ht="6" hidden="false" customHeight="true" outlineLevel="0" collapsed="false">
      <c r="A59" s="33"/>
      <c r="B59" s="33"/>
      <c r="C59" s="33"/>
      <c r="D59" s="33"/>
      <c r="E59" s="33"/>
      <c r="F59" s="33"/>
      <c r="G59" s="33"/>
      <c r="H59" s="33"/>
    </row>
    <row r="60" customFormat="false" ht="15" hidden="false" customHeight="false" outlineLevel="0" collapsed="false">
      <c r="A60" s="34" t="s">
        <v>81</v>
      </c>
      <c r="B60" s="34"/>
      <c r="C60" s="34"/>
      <c r="D60" s="34" t="s">
        <v>11</v>
      </c>
      <c r="E60" s="34"/>
      <c r="F60" s="34" t="s">
        <v>82</v>
      </c>
      <c r="G60" s="34"/>
      <c r="H60" s="34"/>
    </row>
  </sheetData>
  <mergeCells count="74">
    <mergeCell ref="A1:H1"/>
    <mergeCell ref="A2:H2"/>
    <mergeCell ref="A4:H4"/>
    <mergeCell ref="B5:D5"/>
    <mergeCell ref="F5:H5"/>
    <mergeCell ref="B6:D6"/>
    <mergeCell ref="F6:H6"/>
    <mergeCell ref="B7:D7"/>
    <mergeCell ref="B8:D8"/>
    <mergeCell ref="B9:D9"/>
    <mergeCell ref="A11:H11"/>
    <mergeCell ref="G12:H12"/>
    <mergeCell ref="G13:H13"/>
    <mergeCell ref="G14:H14"/>
    <mergeCell ref="G15:H15"/>
    <mergeCell ref="G16:H16"/>
    <mergeCell ref="G17:H17"/>
    <mergeCell ref="G18:H18"/>
    <mergeCell ref="A19:F19"/>
    <mergeCell ref="G19:H19"/>
    <mergeCell ref="A21:H21"/>
    <mergeCell ref="E22:F22"/>
    <mergeCell ref="G22:H22"/>
    <mergeCell ref="E23:F23"/>
    <mergeCell ref="G23:H23"/>
    <mergeCell ref="E24:F24"/>
    <mergeCell ref="G24:H24"/>
    <mergeCell ref="E25:F25"/>
    <mergeCell ref="G25:H25"/>
    <mergeCell ref="A26:F26"/>
    <mergeCell ref="G26:H26"/>
    <mergeCell ref="A28:H28"/>
    <mergeCell ref="A34:G34"/>
    <mergeCell ref="A35:H35"/>
    <mergeCell ref="A37:H37"/>
    <mergeCell ref="B38:E38"/>
    <mergeCell ref="G38:H38"/>
    <mergeCell ref="B39:E39"/>
    <mergeCell ref="G39:H39"/>
    <mergeCell ref="B40:E40"/>
    <mergeCell ref="G40:H40"/>
    <mergeCell ref="B41:E41"/>
    <mergeCell ref="G41:H41"/>
    <mergeCell ref="B42:E42"/>
    <mergeCell ref="G42:H42"/>
    <mergeCell ref="B43:E43"/>
    <mergeCell ref="G43:H43"/>
    <mergeCell ref="A44:F44"/>
    <mergeCell ref="G44:H44"/>
    <mergeCell ref="A46:H46"/>
    <mergeCell ref="A47:F47"/>
    <mergeCell ref="G47:H47"/>
    <mergeCell ref="A48:F48"/>
    <mergeCell ref="G48:H48"/>
    <mergeCell ref="A49:F49"/>
    <mergeCell ref="G49:H49"/>
    <mergeCell ref="A50:F50"/>
    <mergeCell ref="G50:H50"/>
    <mergeCell ref="A51:F51"/>
    <mergeCell ref="G51:H51"/>
    <mergeCell ref="A52:F52"/>
    <mergeCell ref="G52:H52"/>
    <mergeCell ref="A53:F53"/>
    <mergeCell ref="G53:H53"/>
    <mergeCell ref="A54:F54"/>
    <mergeCell ref="G54:H54"/>
    <mergeCell ref="A55:H55"/>
    <mergeCell ref="A57:H57"/>
    <mergeCell ref="A59:C59"/>
    <mergeCell ref="D59:E59"/>
    <mergeCell ref="F59:H59"/>
    <mergeCell ref="A60:C60"/>
    <mergeCell ref="D60:E60"/>
    <mergeCell ref="F60:H60"/>
  </mergeCells>
  <conditionalFormatting sqref="G54:H54">
    <cfRule type="cellIs" priority="2" operator="lessThan" aboveAverage="0" equalAverage="0" bottom="0" percent="0" rank="0" text="" dxfId="0">
      <formula>0</formula>
    </cfRule>
  </conditionalFormatting>
  <dataValidations count="3">
    <dataValidation allowBlank="true" errorStyle="stop" operator="between" showDropDown="false" showErrorMessage="false" showInputMessage="false" sqref="B30:B33" type="list">
      <formula1>"Anreisetag,Abreisetag,Zwischentag (voller Tag),Eintägig über 8 Std.,Unter 8 Std. / entfällt"</formula1>
      <formula2>0</formula2>
    </dataValidation>
    <dataValidation allowBlank="true" errorStyle="stop" operator="between" showDropDown="false" showErrorMessage="false" showInputMessage="false" sqref="D30:F33" type="list">
      <formula1>"Ja,Nein"</formula1>
      <formula2>0</formula2>
    </dataValidation>
    <dataValidation allowBlank="true" errorStyle="stop" operator="between" showDropDown="false" showErrorMessage="false" showInputMessage="false" sqref="C13:C18" type="list">
      <formula1>"PKW,Bahn,Flug,ÖPNV,Taxi,Mietwagen,Sonstiges"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2"/>
    <col collapsed="false" customWidth="true" hidden="false" outlineLevel="0" max="4" min="4" style="0" width="60"/>
  </cols>
  <sheetData>
    <row r="1" customFormat="false" ht="30" hidden="false" customHeight="true" outlineLevel="0" collapsed="false">
      <c r="A1" s="35" t="s">
        <v>83</v>
      </c>
      <c r="B1" s="35"/>
      <c r="C1" s="35"/>
      <c r="D1" s="35"/>
    </row>
    <row r="2" customFormat="false" ht="15" hidden="false" customHeight="true" outlineLevel="0" collapsed="false">
      <c r="A2" s="36" t="s">
        <v>84</v>
      </c>
      <c r="B2" s="36"/>
      <c r="C2" s="36"/>
      <c r="D2" s="36"/>
    </row>
    <row r="3" customFormat="false" ht="15" hidden="false" customHeight="false" outlineLevel="0" collapsed="false">
      <c r="A3" s="37" t="s">
        <v>85</v>
      </c>
      <c r="B3" s="37"/>
      <c r="C3" s="38"/>
      <c r="D3" s="38"/>
    </row>
    <row r="4" customFormat="false" ht="18.75" hidden="false" customHeight="true" outlineLevel="0" collapsed="false">
      <c r="A4" s="39" t="s">
        <v>86</v>
      </c>
      <c r="B4" s="40" t="n">
        <v>28</v>
      </c>
    </row>
    <row r="5" customFormat="false" ht="18.75" hidden="false" customHeight="true" outlineLevel="0" collapsed="false">
      <c r="A5" s="41" t="s">
        <v>87</v>
      </c>
      <c r="B5" s="40" t="n">
        <v>14</v>
      </c>
    </row>
    <row r="6" customFormat="false" ht="18.75" hidden="false" customHeight="true" outlineLevel="0" collapsed="false">
      <c r="A6" s="39" t="s">
        <v>88</v>
      </c>
      <c r="B6" s="40" t="n">
        <f aca="false">B4*0.2</f>
        <v>5.6</v>
      </c>
    </row>
    <row r="7" customFormat="false" ht="18.75" hidden="false" customHeight="true" outlineLevel="0" collapsed="false">
      <c r="A7" s="41" t="s">
        <v>89</v>
      </c>
      <c r="B7" s="40" t="n">
        <f aca="false">B4*0.4</f>
        <v>11.2</v>
      </c>
    </row>
    <row r="8" customFormat="false" ht="18.75" hidden="false" customHeight="true" outlineLevel="0" collapsed="false">
      <c r="A8" s="39" t="s">
        <v>90</v>
      </c>
      <c r="B8" s="40" t="n">
        <f aca="false">B4*0.4</f>
        <v>11.2</v>
      </c>
    </row>
    <row r="9" customFormat="false" ht="18.75" hidden="false" customHeight="true" outlineLevel="0" collapsed="false">
      <c r="A9" s="41" t="s">
        <v>91</v>
      </c>
      <c r="B9" s="42" t="n">
        <v>0.3</v>
      </c>
    </row>
    <row r="10" customFormat="false" ht="18.75" hidden="false" customHeight="true" outlineLevel="0" collapsed="false">
      <c r="A10" s="39" t="s">
        <v>92</v>
      </c>
      <c r="B10" s="42" t="n">
        <v>0.2</v>
      </c>
    </row>
    <row r="11" customFormat="false" ht="18.75" hidden="false" customHeight="true" outlineLevel="0" collapsed="false">
      <c r="A11" s="41" t="s">
        <v>93</v>
      </c>
      <c r="B11" s="42" t="n">
        <v>0.02</v>
      </c>
    </row>
    <row r="12" customFormat="false" ht="18.75" hidden="false" customHeight="true" outlineLevel="0" collapsed="false">
      <c r="A12" s="39" t="s">
        <v>94</v>
      </c>
      <c r="B12" s="40" t="n">
        <v>20</v>
      </c>
    </row>
    <row r="14" customFormat="false" ht="15" hidden="false" customHeight="false" outlineLevel="0" collapsed="false">
      <c r="A14" s="37" t="s">
        <v>95</v>
      </c>
      <c r="B14" s="37"/>
      <c r="C14" s="37"/>
      <c r="D14" s="37"/>
    </row>
    <row r="15" customFormat="false" ht="30" hidden="false" customHeight="true" outlineLevel="0" collapsed="false">
      <c r="A15" s="43" t="s">
        <v>96</v>
      </c>
      <c r="B15" s="43"/>
      <c r="C15" s="43"/>
      <c r="D15" s="43"/>
    </row>
    <row r="16" customFormat="false" ht="30" hidden="false" customHeight="true" outlineLevel="0" collapsed="false">
      <c r="A16" s="44" t="s">
        <v>97</v>
      </c>
      <c r="B16" s="44"/>
      <c r="C16" s="44"/>
      <c r="D16" s="44"/>
    </row>
    <row r="17" customFormat="false" ht="30" hidden="false" customHeight="true" outlineLevel="0" collapsed="false">
      <c r="A17" s="43" t="s">
        <v>98</v>
      </c>
      <c r="B17" s="43"/>
      <c r="C17" s="43"/>
      <c r="D17" s="43"/>
    </row>
    <row r="18" customFormat="false" ht="30" hidden="false" customHeight="true" outlineLevel="0" collapsed="false">
      <c r="A18" s="44" t="s">
        <v>99</v>
      </c>
      <c r="B18" s="44"/>
      <c r="C18" s="44"/>
      <c r="D18" s="44"/>
    </row>
    <row r="19" customFormat="false" ht="30" hidden="false" customHeight="true" outlineLevel="0" collapsed="false">
      <c r="A19" s="43" t="s">
        <v>100</v>
      </c>
      <c r="B19" s="43"/>
      <c r="C19" s="43"/>
      <c r="D19" s="43"/>
    </row>
    <row r="20" customFormat="false" ht="30" hidden="false" customHeight="true" outlineLevel="0" collapsed="false">
      <c r="A20" s="44" t="s">
        <v>101</v>
      </c>
      <c r="B20" s="44"/>
      <c r="C20" s="44"/>
      <c r="D20" s="44"/>
    </row>
    <row r="21" customFormat="false" ht="30" hidden="false" customHeight="true" outlineLevel="0" collapsed="false">
      <c r="A21" s="43" t="s">
        <v>102</v>
      </c>
      <c r="B21" s="43"/>
      <c r="C21" s="43"/>
      <c r="D21" s="43"/>
    </row>
  </sheetData>
  <mergeCells count="11">
    <mergeCell ref="A1:D1"/>
    <mergeCell ref="A2:D2"/>
    <mergeCell ref="A3:B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2026-08-10T11:01:44Z</dcterms:created>
  <dc:creator>openpyxl</dc:creator>
  <dc:description/>
  <dc:language>en-US</dc:language>
  <cp:lastModifiedBy/>
  <dcterms:modified xsi:type="dcterms:W3CDTF">2026-08-10T11:01:44Z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