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isekostenabrechnung" sheetId="1" state="visible" r:id="rId3"/>
    <sheet name="Pauschalen 2026" sheetId="2" state="visible" r:id="rId4"/>
  </sheets>
  <definedNames>
    <definedName function="false" hidden="false" localSheetId="1" name="_xlnm.Print_Area" vbProcedure="false">'Pauschalen 2026'!$A$1:$E$26</definedName>
    <definedName function="false" hidden="false" localSheetId="0" name="_xlnm.Print_Area" vbProcedure="false">Reisekostenabrechnung!$A$1:$J$72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<sst xmlns="http://schemas.openxmlformats.org/spreadsheetml/2006/main" count="135" uniqueCount="119">
  <si>
    <t xml:space="preserve">Reisekostenabrechnung</t>
  </si>
  <si>
    <t xml:space="preserve">Nordweg Consulting GmbH
Musterstraße 12 · 20095 Hamburg
Abrechnung Nr.: RK-2026-0042</t>
  </si>
  <si>
    <t xml:space="preserve">Spesen- und Reisekostenaufstellung  ·  Geschäftsjahr 2026</t>
  </si>
  <si>
    <t xml:space="preserve">Legende:</t>
  </si>
  <si>
    <t xml:space="preserve">Eingabe</t>
  </si>
  <si>
    <t xml:space="preserve">›  von Ihnen auszufüllen</t>
  </si>
  <si>
    <t xml:space="preserve">Berechnet</t>
  </si>
  <si>
    <t xml:space="preserve">›  automatisch, bitte nicht ändern</t>
  </si>
  <si>
    <t xml:space="preserve">1  ·  Angaben zur reisenden Person</t>
  </si>
  <si>
    <t xml:space="preserve">Name, Vorname</t>
  </si>
  <si>
    <t xml:space="preserve">Brandt, Julia</t>
  </si>
  <si>
    <t xml:space="preserve">Personalnummer</t>
  </si>
  <si>
    <t xml:space="preserve">Abteilung</t>
  </si>
  <si>
    <t xml:space="preserve">Vertrieb</t>
  </si>
  <si>
    <t xml:space="preserve">Kostenstelle</t>
  </si>
  <si>
    <t xml:space="preserve">IBAN (Erstattung)</t>
  </si>
  <si>
    <t xml:space="preserve">DE12 3456 7890 1234 5678 90</t>
  </si>
  <si>
    <t xml:space="preserve">Genehmigt durch</t>
  </si>
  <si>
    <t xml:space="preserve">Thomas Keller</t>
  </si>
  <si>
    <t xml:space="preserve">2  ·  Angaben zur Reise</t>
  </si>
  <si>
    <t xml:space="preserve">Reisezweck / Anlass</t>
  </si>
  <si>
    <t xml:space="preserve">Kundentermin und Projektabstimmung</t>
  </si>
  <si>
    <t xml:space="preserve">Reiseziel (Ort, Land)</t>
  </si>
  <si>
    <t xml:space="preserve">München, Deutschland</t>
  </si>
  <si>
    <t xml:space="preserve">Reiseart</t>
  </si>
  <si>
    <t xml:space="preserve">Inland</t>
  </si>
  <si>
    <t xml:space="preserve">Abreise</t>
  </si>
  <si>
    <t xml:space="preserve">Rückkehr</t>
  </si>
  <si>
    <t xml:space="preserve">Reisetage</t>
  </si>
  <si>
    <t xml:space="preserve">Gesamtabwesenheit</t>
  </si>
  <si>
    <t xml:space="preserve">3  ·  Fahrtkosten</t>
  </si>
  <si>
    <t xml:space="preserve">Datum</t>
  </si>
  <si>
    <t xml:space="preserve">Strecke / Beschreibung</t>
  </si>
  <si>
    <t xml:space="preserve">Verkehrs-
mittel</t>
  </si>
  <si>
    <t xml:space="preserve">Kilometer</t>
  </si>
  <si>
    <t xml:space="preserve">Satz (€/km)</t>
  </si>
  <si>
    <t xml:space="preserve">Einzel-/
Ticketkosten</t>
  </si>
  <si>
    <t xml:space="preserve">Erstattung (€)</t>
  </si>
  <si>
    <t xml:space="preserve">Pkw: Wohnung → Hauptbahnhof Hamburg</t>
  </si>
  <si>
    <t xml:space="preserve">Pkw</t>
  </si>
  <si>
    <t xml:space="preserve">Bahn: Hamburg → München (Hin + Rück)</t>
  </si>
  <si>
    <t xml:space="preserve">Bahn</t>
  </si>
  <si>
    <t xml:space="preserve">ÖPNV München (Tageskarte)</t>
  </si>
  <si>
    <t xml:space="preserve">ÖPNV</t>
  </si>
  <si>
    <t xml:space="preserve">Taxi: Kunde → Hauptbahnhof München</t>
  </si>
  <si>
    <t xml:space="preserve">Taxi</t>
  </si>
  <si>
    <t xml:space="preserve">Summe Fahrtkosten</t>
  </si>
  <si>
    <t xml:space="preserve">4  ·  Verpflegungsmehraufwand</t>
  </si>
  <si>
    <t xml:space="preserve">Reisetag / Art</t>
  </si>
  <si>
    <t xml:space="preserve">Grund-
pauschale (€)</t>
  </si>
  <si>
    <t xml:space="preserve">Frühstück
gestellt</t>
  </si>
  <si>
    <t xml:space="preserve">Mittagessen
gestellt</t>
  </si>
  <si>
    <t xml:space="preserve">Abendessen
gestellt</t>
  </si>
  <si>
    <t xml:space="preserve">Kürzung (€)</t>
  </si>
  <si>
    <t xml:space="preserve">An- oder Abreisetag</t>
  </si>
  <si>
    <t xml:space="preserve">Nein</t>
  </si>
  <si>
    <t xml:space="preserve">Voller Reisetag (24 Std.)</t>
  </si>
  <si>
    <t xml:space="preserve">Ja</t>
  </si>
  <si>
    <t xml:space="preserve">Summe Verpflegungsmehraufwand</t>
  </si>
  <si>
    <t xml:space="preserve">5  ·  Übernachtungskosten</t>
  </si>
  <si>
    <t xml:space="preserve">Zeitraum</t>
  </si>
  <si>
    <t xml:space="preserve">Unterkunft / Ort</t>
  </si>
  <si>
    <t xml:space="preserve">Anzahl
Nächte</t>
  </si>
  <si>
    <t xml:space="preserve">Kosten lt.
Beleg (€)</t>
  </si>
  <si>
    <t xml:space="preserve">09.03. – 11.03.2026</t>
  </si>
  <si>
    <t xml:space="preserve">Hotel Beispielhof, München (Beispiel)</t>
  </si>
  <si>
    <t xml:space="preserve">Summe Übernachtungskosten</t>
  </si>
  <si>
    <t xml:space="preserve">6  ·  Reisenebenkosten</t>
  </si>
  <si>
    <t xml:space="preserve">Art / Beschreibung  (Parken, Maut, Telefon, Trinkgeld …)</t>
  </si>
  <si>
    <t xml:space="preserve">Beleg-Nr.</t>
  </si>
  <si>
    <t xml:space="preserve">Betrag (€)</t>
  </si>
  <si>
    <t xml:space="preserve">Parkgebühr Parkhaus Hauptbahnhof (3 Tage)</t>
  </si>
  <si>
    <t xml:space="preserve">BL-118</t>
  </si>
  <si>
    <t xml:space="preserve">Geschäftliches Telefonat / WLAN-Tagespass</t>
  </si>
  <si>
    <t xml:space="preserve">BL-119</t>
  </si>
  <si>
    <t xml:space="preserve">Gepäckaufbewahrung / Trinkgeld</t>
  </si>
  <si>
    <t xml:space="preserve">BL-120</t>
  </si>
  <si>
    <t xml:space="preserve">Summe Reisenebenkosten</t>
  </si>
  <si>
    <t xml:space="preserve">7  ·  Zusammenstellung der Kosten</t>
  </si>
  <si>
    <t xml:space="preserve">Fahrtkosten</t>
  </si>
  <si>
    <t xml:space="preserve">Verpflegungsmehraufwand</t>
  </si>
  <si>
    <t xml:space="preserve">Übernachtungskosten</t>
  </si>
  <si>
    <t xml:space="preserve">Reisenebenkosten</t>
  </si>
  <si>
    <t xml:space="preserve">Zwischensumme (Gesamtaufwand)</t>
  </si>
  <si>
    <t xml:space="preserve">abzüglich bereits erhaltener Reisevorschuss</t>
  </si>
  <si>
    <t xml:space="preserve">Erstattungsbetrag (auszuzahlen)</t>
  </si>
  <si>
    <t xml:space="preserve">Bestätigung</t>
  </si>
  <si>
    <t xml:space="preserve">Ort, Datum  ·  Unterschrift Reisende:r</t>
  </si>
  <si>
    <t xml:space="preserve">Datum  ·  Unterschrift Genehmigung / Vorgesetzte:r</t>
  </si>
  <si>
    <t xml:space="preserve">Hinweise</t>
  </si>
  <si>
    <t xml:space="preserve">•  Alle Beträge in Euro. Hell hinterlegte Felder ausfüllen – weiße Felder werden automatisch berechnet.
•  Für jeden Posten einen Beleg beifügen; ohne Nachweis ist keine Erstattung möglich.
•  Verpflegung: Bei gestellten Mahlzeiten „Ja“ wählen – die Kürzung erfolgt automatisch (Frühstück −5,60 €, Mittag- und Abendessen je −11,20 €).
•  Fahrtkosten: Für Pkw-Fahrten Kilometer + Satz eintragen; für Tickets nur den Betrag unter „Einzel-/Ticketkosten“.
•  Übernachtung: Feld „Kosten lt. Beleg“ leer lassen, um automatisch die Pauschale von 20 € pro Nacht anzusetzen.
•  Alle Sätze sind zentral im Blatt „Pauschalen 2026“ hinterlegt und dort anpassbar.</t>
  </si>
  <si>
    <t xml:space="preserve">Pauschalen &amp; Sätze 2026</t>
  </si>
  <si>
    <t xml:space="preserve">Zentrale Rechengrundlage – automatisch verwendet.</t>
  </si>
  <si>
    <t xml:space="preserve">Verpflegungsmehraufwand Inland  ·  Stand 2026</t>
  </si>
  <si>
    <t xml:space="preserve">€ pro Kalendertag</t>
  </si>
  <si>
    <t xml:space="preserve">€ pro Kalendertag  ·  mehrtägig</t>
  </si>
  <si>
    <t xml:space="preserve">Eintägig über 8 Std.</t>
  </si>
  <si>
    <t xml:space="preserve">€ pro Kalendertag  ·  eintägig</t>
  </si>
  <si>
    <t xml:space="preserve">Eintägig bis 8 Std.</t>
  </si>
  <si>
    <t xml:space="preserve">€  –  kein Anspruch</t>
  </si>
  <si>
    <t xml:space="preserve">Kürzung bei gestellten Mahlzeiten</t>
  </si>
  <si>
    <t xml:space="preserve">Frühstück</t>
  </si>
  <si>
    <t xml:space="preserve">€  ·  20 % vom Tagessatz (28 €)</t>
  </si>
  <si>
    <t xml:space="preserve">Mittagessen</t>
  </si>
  <si>
    <t xml:space="preserve">€  ·  40 % vom Tagessatz (28 €)</t>
  </si>
  <si>
    <t xml:space="preserve">Abendessen</t>
  </si>
  <si>
    <t xml:space="preserve">Fahrtkosten  ·  Kilometerpauschale</t>
  </si>
  <si>
    <t xml:space="preserve">Pkw (eigenes Fahrzeug)</t>
  </si>
  <si>
    <t xml:space="preserve">€ pro gefahrenem Kilometer</t>
  </si>
  <si>
    <t xml:space="preserve">Motorrad / Moped / Roller</t>
  </si>
  <si>
    <t xml:space="preserve">Zuschlag je Mitfahrer:in</t>
  </si>
  <si>
    <t xml:space="preserve">€ pro Kilometer</t>
  </si>
  <si>
    <t xml:space="preserve">Übernachtung Inland</t>
  </si>
  <si>
    <t xml:space="preserve">Übernachtungspauschale (ohne Beleg)</t>
  </si>
  <si>
    <t xml:space="preserve">€ pro Nacht</t>
  </si>
  <si>
    <t xml:space="preserve">Alternative</t>
  </si>
  <si>
    <t xml:space="preserve">Beleg</t>
  </si>
  <si>
    <t xml:space="preserve">tatsächliche Kosten laut Rechnung</t>
  </si>
  <si>
    <t xml:space="preserve">Hinweis: Gesetzliche Inlands-Pauschbeträge 2026. Für Auslandsreisen gelten abweichende, länderspezifische Sätze. Werte bitte nur in der hell hinterlegten Spalte ändern – die Abrechnung übernimmt sie automatisch.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</si>
</sst>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dd\.mm\.yyyy"/>
    <numFmt numFmtId="166" formatCode="hh:mm&quot; Uhr&quot;"/>
    <numFmt numFmtId="167" formatCode="0&quot; Tage&quot;"/>
    <numFmt numFmtId="168" formatCode="0.0&quot; Std.&quot;"/>
    <numFmt numFmtId="169" formatCode="0&quot; km&quot;"/>
    <numFmt numFmtId="170" formatCode="0.00&quot; €&quot;"/>
    <numFmt numFmtId="171" formatCode="#,##0.00&quot; €&quot;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6"/>
      <color rgb="FFFFFFFF"/>
      <name val="Calibri"/>
      <family val="0"/>
      <charset val="1"/>
    </font>
    <font>
      <sz val="10"/>
      <color rgb="FF1D2B2A"/>
      <name val="Calibri"/>
      <family val="0"/>
      <charset val="1"/>
    </font>
    <font>
      <sz val="10"/>
      <color rgb="FFFFFFFF"/>
      <name val="Calibri"/>
      <family val="0"/>
      <charset val="1"/>
    </font>
    <font>
      <sz val="11"/>
      <color rgb="FFB9D4CF"/>
      <name val="Calibri"/>
      <family val="0"/>
      <charset val="1"/>
    </font>
    <font>
      <b val="true"/>
      <sz val="9"/>
      <color rgb="FF1D2B2A"/>
      <name val="Calibri"/>
      <family val="0"/>
      <charset val="1"/>
    </font>
    <font>
      <sz val="9"/>
      <color rgb="FF1D2B2A"/>
      <name val="Calibri"/>
      <family val="0"/>
      <charset val="1"/>
    </font>
    <font>
      <sz val="9"/>
      <color rgb="FF5E6E6C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b val="true"/>
      <sz val="9"/>
      <color rgb="FF5E6E6C"/>
      <name val="Calibri"/>
      <family val="0"/>
      <charset val="1"/>
    </font>
    <font>
      <b val="true"/>
      <sz val="10"/>
      <color rgb="FF0F4C4A"/>
      <name val="Calibri"/>
      <family val="0"/>
      <charset val="1"/>
    </font>
    <font>
      <b val="true"/>
      <sz val="10"/>
      <color rgb="FF1D2B2A"/>
      <name val="Calibri"/>
      <family val="0"/>
      <charset val="1"/>
    </font>
    <font>
      <b val="true"/>
      <sz val="10"/>
      <color rgb="FFB7892F"/>
      <name val="Calibri"/>
      <family val="0"/>
      <charset val="1"/>
    </font>
    <font>
      <b val="true"/>
      <sz val="13"/>
      <color rgb="FFFFFFFF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7"/>
      <color rgb="FFFFFFFF"/>
      <name val="Calibri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0F4C4A"/>
        <bgColor rgb="FF1D2B2A"/>
      </patternFill>
    </fill>
    <fill>
      <patternFill patternType="solid">
        <fgColor rgb="FFB7892F"/>
        <bgColor rgb="FF808080"/>
      </patternFill>
    </fill>
    <fill>
      <patternFill patternType="solid">
        <fgColor rgb="FFFFF8E7"/>
        <bgColor rgb="FFFFFFFF"/>
      </patternFill>
    </fill>
    <fill>
      <patternFill patternType="solid">
        <fgColor rgb="FFFFFFFF"/>
        <bgColor rgb="FFFFF8E7"/>
      </patternFill>
    </fill>
    <fill>
      <patternFill patternType="solid">
        <fgColor rgb="FFCBE0DD"/>
        <bgColor rgb="FFBFD3D0"/>
      </patternFill>
    </fill>
    <fill>
      <patternFill patternType="solid">
        <fgColor rgb="FFF6EBCE"/>
        <bgColor rgb="FFFFF8E7"/>
      </patternFill>
    </fill>
    <fill>
      <patternFill patternType="solid">
        <fgColor rgb="FFEAF3F1"/>
        <bgColor rgb="FFFFF8E7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8FB2AE"/>
      </left>
      <right style="thin">
        <color rgb="FF8FB2AE"/>
      </right>
      <top style="thin">
        <color rgb="FF8FB2AE"/>
      </top>
      <bottom style="thin">
        <color rgb="FF8FB2AE"/>
      </bottom>
      <diagonal/>
    </border>
    <border diagonalUp="false" diagonalDown="false">
      <left/>
      <right/>
      <top/>
      <bottom style="medium">
        <color rgb="FFB7892F"/>
      </bottom>
      <diagonal/>
    </border>
    <border diagonalUp="false" diagonalDown="false">
      <left style="thin">
        <color rgb="FFBFD3D0"/>
      </left>
      <right style="thin">
        <color rgb="FFBFD3D0"/>
      </right>
      <top style="thin">
        <color rgb="FFBFD3D0"/>
      </top>
      <bottom style="thin">
        <color rgb="FFBFD3D0"/>
      </bottom>
      <diagonal/>
    </border>
    <border diagonalUp="false" diagonalDown="false">
      <left/>
      <right/>
      <top/>
      <bottom style="thin">
        <color rgb="FF1D2B2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3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3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5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5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5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5" fillId="5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4" fillId="7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1" fontId="15" fillId="7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5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5" fillId="4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5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4" fillId="8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1" fontId="14" fillId="8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1" fontId="16" fillId="3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7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8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8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5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13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7892F"/>
      <rgbColor rgb="FF800080"/>
      <rgbColor rgb="FF008080"/>
      <rgbColor rgb="FFBFD3D0"/>
      <rgbColor rgb="FF808080"/>
      <rgbColor rgb="FF9999FF"/>
      <rgbColor rgb="FF993366"/>
      <rgbColor rgb="FFFFF8E7"/>
      <rgbColor rgb="FFEAF3F1"/>
      <rgbColor rgb="FF660066"/>
      <rgbColor rgb="FFFF8080"/>
      <rgbColor rgb="FF0066CC"/>
      <rgbColor rgb="FFCBE0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6EBCE"/>
      <rgbColor rgb="FFB9D4C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E6E6C"/>
      <rgbColor rgb="FF8FB2AE"/>
      <rgbColor rgb="FF0F4C4A"/>
      <rgbColor rgb="FF339966"/>
      <rgbColor rgb="FF003300"/>
      <rgbColor rgb="FF333300"/>
      <rgbColor rgb="FF993300"/>
      <rgbColor rgb="FF993366"/>
      <rgbColor rgb="FF333399"/>
      <rgbColor rgb="FF1D2B2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I7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13"/>
    <col collapsed="false" customWidth="true" hidden="false" outlineLevel="0" max="3" min="3" style="0" width="26"/>
    <col collapsed="false" customWidth="true" hidden="false" outlineLevel="0" max="4" min="4" style="0" width="16"/>
    <col collapsed="false" customWidth="true" hidden="false" outlineLevel="0" max="5" min="5" style="0" width="13"/>
    <col collapsed="false" customWidth="true" hidden="false" outlineLevel="0" max="8" min="6" style="0" width="13.5"/>
    <col collapsed="false" customWidth="true" hidden="false" outlineLevel="0" max="9" min="9" style="0" width="14"/>
    <col collapsed="false" customWidth="true" hidden="false" outlineLevel="0" max="10" min="10" style="0" width="2.5"/>
  </cols>
  <sheetData>
    <row r="2" customFormat="false" ht="21.75" hidden="false" customHeight="true" outlineLevel="0" collapsed="false">
      <c r="B2" s="1" t="s">
        <v>0</v>
      </c>
      <c r="C2" s="2"/>
      <c r="D2" s="2"/>
      <c r="E2" s="2"/>
      <c r="F2" s="3" t="s">
        <v>1</v>
      </c>
      <c r="G2" s="3"/>
      <c r="H2" s="3"/>
      <c r="I2" s="3"/>
    </row>
    <row r="3" customFormat="false" ht="21.75" hidden="false" customHeight="true" outlineLevel="0" collapsed="false">
      <c r="B3" s="2"/>
      <c r="C3" s="2"/>
      <c r="D3" s="2"/>
      <c r="E3" s="2"/>
      <c r="F3" s="3"/>
      <c r="G3" s="3"/>
      <c r="H3" s="3"/>
      <c r="I3" s="3"/>
    </row>
    <row r="4" customFormat="false" ht="21.75" hidden="false" customHeight="true" outlineLevel="0" collapsed="false">
      <c r="B4" s="4" t="s">
        <v>2</v>
      </c>
      <c r="C4" s="2"/>
      <c r="D4" s="2"/>
      <c r="E4" s="2"/>
      <c r="F4" s="3"/>
      <c r="G4" s="3"/>
      <c r="H4" s="3"/>
      <c r="I4" s="3"/>
    </row>
    <row r="5" customFormat="false" ht="4.5" hidden="false" customHeight="true" outlineLevel="0" collapsed="false">
      <c r="B5" s="5"/>
      <c r="C5" s="5"/>
      <c r="D5" s="5"/>
      <c r="E5" s="5"/>
      <c r="F5" s="5"/>
      <c r="G5" s="5"/>
      <c r="H5" s="5"/>
      <c r="I5" s="5"/>
    </row>
    <row r="6" customFormat="false" ht="6" hidden="false" customHeight="true" outlineLevel="0" collapsed="false"/>
    <row r="7" customFormat="false" ht="19.5" hidden="false" customHeight="true" outlineLevel="0" collapsed="false">
      <c r="B7" s="6" t="s">
        <v>3</v>
      </c>
      <c r="C7" s="7" t="s">
        <v>4</v>
      </c>
      <c r="D7" s="8" t="s">
        <v>5</v>
      </c>
      <c r="E7" s="8"/>
      <c r="F7" s="9" t="s">
        <v>6</v>
      </c>
      <c r="G7" s="8" t="s">
        <v>7</v>
      </c>
      <c r="H7" s="8"/>
      <c r="I7" s="8"/>
    </row>
    <row r="8" customFormat="false" ht="6" hidden="false" customHeight="true" outlineLevel="0" collapsed="false"/>
    <row r="9" customFormat="false" ht="24" hidden="false" customHeight="true" outlineLevel="0" collapsed="false">
      <c r="B9" s="10" t="s">
        <v>8</v>
      </c>
      <c r="C9" s="10"/>
      <c r="D9" s="10"/>
      <c r="E9" s="10"/>
      <c r="F9" s="10"/>
      <c r="G9" s="10"/>
      <c r="H9" s="10"/>
      <c r="I9" s="10"/>
    </row>
    <row r="10" customFormat="false" ht="19.5" hidden="false" customHeight="true" outlineLevel="0" collapsed="false">
      <c r="B10" s="11" t="s">
        <v>9</v>
      </c>
      <c r="C10" s="11"/>
      <c r="D10" s="12" t="s">
        <v>10</v>
      </c>
      <c r="E10" s="12"/>
      <c r="F10" s="11" t="s">
        <v>11</v>
      </c>
      <c r="G10" s="11"/>
      <c r="H10" s="12" t="n">
        <v>10574</v>
      </c>
      <c r="I10" s="12"/>
    </row>
    <row r="11" customFormat="false" ht="19.5" hidden="false" customHeight="true" outlineLevel="0" collapsed="false">
      <c r="B11" s="11" t="s">
        <v>12</v>
      </c>
      <c r="C11" s="11"/>
      <c r="D11" s="12" t="s">
        <v>13</v>
      </c>
      <c r="E11" s="12"/>
      <c r="F11" s="11" t="s">
        <v>14</v>
      </c>
      <c r="G11" s="11"/>
      <c r="H11" s="12" t="n">
        <v>4200</v>
      </c>
      <c r="I11" s="12"/>
    </row>
    <row r="12" customFormat="false" ht="19.5" hidden="false" customHeight="true" outlineLevel="0" collapsed="false">
      <c r="B12" s="11" t="s">
        <v>15</v>
      </c>
      <c r="C12" s="11"/>
      <c r="D12" s="12" t="s">
        <v>16</v>
      </c>
      <c r="E12" s="12"/>
      <c r="F12" s="11" t="s">
        <v>17</v>
      </c>
      <c r="G12" s="11"/>
      <c r="H12" s="12" t="s">
        <v>18</v>
      </c>
      <c r="I12" s="12"/>
    </row>
    <row r="13" customFormat="false" ht="6" hidden="false" customHeight="true" outlineLevel="0" collapsed="false"/>
    <row r="14" customFormat="false" ht="24" hidden="false" customHeight="true" outlineLevel="0" collapsed="false">
      <c r="B14" s="10" t="s">
        <v>19</v>
      </c>
      <c r="C14" s="10"/>
      <c r="D14" s="10"/>
      <c r="E14" s="10"/>
      <c r="F14" s="10"/>
      <c r="G14" s="10"/>
      <c r="H14" s="10"/>
      <c r="I14" s="10"/>
    </row>
    <row r="15" customFormat="false" ht="19.5" hidden="false" customHeight="true" outlineLevel="0" collapsed="false">
      <c r="B15" s="11" t="s">
        <v>20</v>
      </c>
      <c r="C15" s="11"/>
      <c r="D15" s="12" t="s">
        <v>21</v>
      </c>
      <c r="E15" s="12"/>
      <c r="F15" s="12"/>
      <c r="G15" s="12"/>
      <c r="H15" s="12"/>
      <c r="I15" s="12"/>
    </row>
    <row r="16" customFormat="false" ht="19.5" hidden="false" customHeight="true" outlineLevel="0" collapsed="false">
      <c r="B16" s="11" t="s">
        <v>22</v>
      </c>
      <c r="C16" s="11"/>
      <c r="D16" s="12" t="s">
        <v>23</v>
      </c>
      <c r="E16" s="12"/>
      <c r="F16" s="11" t="s">
        <v>24</v>
      </c>
      <c r="G16" s="11"/>
      <c r="H16" s="12" t="s">
        <v>25</v>
      </c>
      <c r="I16" s="12"/>
    </row>
    <row r="17" customFormat="false" ht="19.5" hidden="false" customHeight="true" outlineLevel="0" collapsed="false">
      <c r="B17" s="11" t="s">
        <v>26</v>
      </c>
      <c r="C17" s="11"/>
      <c r="D17" s="13" t="n">
        <v>46090</v>
      </c>
      <c r="E17" s="14" t="n">
        <v>0.302083333333333</v>
      </c>
      <c r="F17" s="11" t="s">
        <v>27</v>
      </c>
      <c r="G17" s="11"/>
      <c r="H17" s="13" t="n">
        <v>46092</v>
      </c>
      <c r="I17" s="14" t="n">
        <v>0.777777777777778</v>
      </c>
    </row>
    <row r="18" customFormat="false" ht="19.5" hidden="false" customHeight="true" outlineLevel="0" collapsed="false">
      <c r="B18" s="11" t="s">
        <v>28</v>
      </c>
      <c r="C18" s="11"/>
      <c r="D18" s="15" t="n">
        <f aca="false">H17-D17+1</f>
        <v>3</v>
      </c>
      <c r="E18" s="15"/>
      <c r="F18" s="11" t="s">
        <v>29</v>
      </c>
      <c r="G18" s="11"/>
      <c r="H18" s="16" t="n">
        <f aca="false">((H17+I17)-(D17+E17))*24</f>
        <v>59.4166666666667</v>
      </c>
      <c r="I18" s="16"/>
    </row>
    <row r="19" customFormat="false" ht="7.5" hidden="false" customHeight="true" outlineLevel="0" collapsed="false"/>
    <row r="20" customFormat="false" ht="24" hidden="false" customHeight="true" outlineLevel="0" collapsed="false">
      <c r="B20" s="10" t="s">
        <v>30</v>
      </c>
      <c r="C20" s="10"/>
      <c r="D20" s="10"/>
      <c r="E20" s="10"/>
      <c r="F20" s="10"/>
      <c r="G20" s="10"/>
      <c r="H20" s="10"/>
      <c r="I20" s="10"/>
    </row>
    <row r="21" customFormat="false" ht="30" hidden="false" customHeight="true" outlineLevel="0" collapsed="false">
      <c r="B21" s="17" t="s">
        <v>31</v>
      </c>
      <c r="C21" s="17" t="s">
        <v>32</v>
      </c>
      <c r="D21" s="17"/>
      <c r="E21" s="17" t="s">
        <v>33</v>
      </c>
      <c r="F21" s="17" t="s">
        <v>34</v>
      </c>
      <c r="G21" s="17" t="s">
        <v>35</v>
      </c>
      <c r="H21" s="17" t="s">
        <v>36</v>
      </c>
      <c r="I21" s="17" t="s">
        <v>37</v>
      </c>
    </row>
    <row r="22" customFormat="false" ht="18.75" hidden="false" customHeight="true" outlineLevel="0" collapsed="false">
      <c r="B22" s="13" t="n">
        <v>46090</v>
      </c>
      <c r="C22" s="12" t="s">
        <v>38</v>
      </c>
      <c r="D22" s="12"/>
      <c r="E22" s="18" t="s">
        <v>39</v>
      </c>
      <c r="F22" s="19" t="n">
        <v>14</v>
      </c>
      <c r="G22" s="20" t="n">
        <f aca="false">'Pauschalen 2026'!$C$17</f>
        <v>0.3</v>
      </c>
      <c r="H22" s="21"/>
      <c r="I22" s="22" t="n">
        <f aca="false">IF(AND(F22="",H22=""),"",IF(F22="",H22,F22*G22))</f>
        <v>4.2</v>
      </c>
    </row>
    <row r="23" customFormat="false" ht="18.75" hidden="false" customHeight="true" outlineLevel="0" collapsed="false">
      <c r="B23" s="13" t="n">
        <v>46090</v>
      </c>
      <c r="C23" s="12" t="s">
        <v>40</v>
      </c>
      <c r="D23" s="12"/>
      <c r="E23" s="18" t="s">
        <v>41</v>
      </c>
      <c r="F23" s="19"/>
      <c r="G23" s="20"/>
      <c r="H23" s="21" t="n">
        <v>258</v>
      </c>
      <c r="I23" s="22" t="n">
        <f aca="false">IF(AND(F23="",H23=""),"",IF(F23="",H23,F23*G23))</f>
        <v>258</v>
      </c>
    </row>
    <row r="24" customFormat="false" ht="18.75" hidden="false" customHeight="true" outlineLevel="0" collapsed="false">
      <c r="B24" s="13" t="n">
        <v>46091</v>
      </c>
      <c r="C24" s="12" t="s">
        <v>42</v>
      </c>
      <c r="D24" s="12"/>
      <c r="E24" s="18" t="s">
        <v>43</v>
      </c>
      <c r="F24" s="19"/>
      <c r="G24" s="20"/>
      <c r="H24" s="21" t="n">
        <v>8.8</v>
      </c>
      <c r="I24" s="22" t="n">
        <f aca="false">IF(AND(F24="",H24=""),"",IF(F24="",H24,F24*G24))</f>
        <v>8.8</v>
      </c>
    </row>
    <row r="25" customFormat="false" ht="18.75" hidden="false" customHeight="true" outlineLevel="0" collapsed="false">
      <c r="B25" s="13" t="n">
        <v>46092</v>
      </c>
      <c r="C25" s="12" t="s">
        <v>44</v>
      </c>
      <c r="D25" s="12"/>
      <c r="E25" s="18" t="s">
        <v>45</v>
      </c>
      <c r="F25" s="19"/>
      <c r="G25" s="20"/>
      <c r="H25" s="21" t="n">
        <v>16.5</v>
      </c>
      <c r="I25" s="22" t="n">
        <f aca="false">IF(AND(F25="",H25=""),"",IF(F25="",H25,F25*G25))</f>
        <v>16.5</v>
      </c>
    </row>
    <row r="26" customFormat="false" ht="18.75" hidden="false" customHeight="true" outlineLevel="0" collapsed="false">
      <c r="B26" s="13"/>
      <c r="C26" s="12"/>
      <c r="D26" s="12"/>
      <c r="E26" s="18"/>
      <c r="F26" s="19"/>
      <c r="G26" s="20"/>
      <c r="H26" s="21"/>
      <c r="I26" s="22" t="str">
        <f aca="false">IF(AND(F26="",H26=""),"",IF(F26="",H26,F26*G26))</f>
        <v/>
      </c>
    </row>
    <row r="27" customFormat="false" ht="18.75" hidden="false" customHeight="true" outlineLevel="0" collapsed="false">
      <c r="B27" s="13"/>
      <c r="C27" s="12"/>
      <c r="D27" s="12"/>
      <c r="E27" s="18"/>
      <c r="F27" s="19"/>
      <c r="G27" s="20"/>
      <c r="H27" s="21"/>
      <c r="I27" s="22" t="str">
        <f aca="false">IF(AND(F27="",H27=""),"",IF(F27="",H27,F27*G27))</f>
        <v/>
      </c>
    </row>
    <row r="28" customFormat="false" ht="18.75" hidden="false" customHeight="true" outlineLevel="0" collapsed="false">
      <c r="B28" s="13"/>
      <c r="C28" s="12"/>
      <c r="D28" s="12"/>
      <c r="E28" s="18"/>
      <c r="F28" s="19"/>
      <c r="G28" s="20"/>
      <c r="H28" s="21"/>
      <c r="I28" s="22" t="str">
        <f aca="false">IF(AND(F28="",H28=""),"",IF(F28="",H28,F28*G28))</f>
        <v/>
      </c>
    </row>
    <row r="29" customFormat="false" ht="21.75" hidden="false" customHeight="true" outlineLevel="0" collapsed="false">
      <c r="B29" s="23" t="s">
        <v>46</v>
      </c>
      <c r="C29" s="23"/>
      <c r="D29" s="23"/>
      <c r="E29" s="23"/>
      <c r="F29" s="23"/>
      <c r="G29" s="23"/>
      <c r="H29" s="23"/>
      <c r="I29" s="24" t="n">
        <f aca="false">SUM(I22:I28)</f>
        <v>287.5</v>
      </c>
    </row>
    <row r="30" customFormat="false" ht="7.5" hidden="false" customHeight="true" outlineLevel="0" collapsed="false"/>
    <row r="31" customFormat="false" ht="24" hidden="false" customHeight="true" outlineLevel="0" collapsed="false">
      <c r="B31" s="10" t="s">
        <v>47</v>
      </c>
      <c r="C31" s="10"/>
      <c r="D31" s="10"/>
      <c r="E31" s="10"/>
      <c r="F31" s="10"/>
      <c r="G31" s="10"/>
      <c r="H31" s="10"/>
      <c r="I31" s="10"/>
    </row>
    <row r="32" customFormat="false" ht="30" hidden="false" customHeight="true" outlineLevel="0" collapsed="false">
      <c r="B32" s="17" t="s">
        <v>31</v>
      </c>
      <c r="C32" s="17" t="s">
        <v>48</v>
      </c>
      <c r="D32" s="17" t="s">
        <v>49</v>
      </c>
      <c r="E32" s="17" t="s">
        <v>50</v>
      </c>
      <c r="F32" s="17" t="s">
        <v>51</v>
      </c>
      <c r="G32" s="17" t="s">
        <v>52</v>
      </c>
      <c r="H32" s="17" t="s">
        <v>53</v>
      </c>
      <c r="I32" s="17" t="s">
        <v>37</v>
      </c>
    </row>
    <row r="33" customFormat="false" ht="18.75" hidden="false" customHeight="true" outlineLevel="0" collapsed="false">
      <c r="B33" s="13" t="n">
        <v>46090</v>
      </c>
      <c r="C33" s="25" t="s">
        <v>54</v>
      </c>
      <c r="D33" s="26" t="n">
        <f aca="false">IF(C33="","",INDEX('Pauschalen 2026'!$C$6:$C$9,MATCH(C33,'Pauschalen 2026'!$B$6:$B$9,0)))</f>
        <v>14</v>
      </c>
      <c r="E33" s="18" t="s">
        <v>55</v>
      </c>
      <c r="F33" s="18" t="s">
        <v>55</v>
      </c>
      <c r="G33" s="18" t="s">
        <v>55</v>
      </c>
      <c r="H33" s="26" t="n">
        <f aca="false">IF(C33="","",IF(E33="Ja",'Pauschalen 2026'!$C$12,0)+IF(F33="Ja",'Pauschalen 2026'!$C$13,0)+IF(G33="Ja",'Pauschalen 2026'!$C$14,0))</f>
        <v>0</v>
      </c>
      <c r="I33" s="22" t="n">
        <f aca="false">IF(C33="","",MAX(0,D33-H33))</f>
        <v>14</v>
      </c>
    </row>
    <row r="34" customFormat="false" ht="18.75" hidden="false" customHeight="true" outlineLevel="0" collapsed="false">
      <c r="B34" s="13" t="n">
        <v>46091</v>
      </c>
      <c r="C34" s="25" t="s">
        <v>56</v>
      </c>
      <c r="D34" s="26" t="n">
        <f aca="false">IF(C34="","",INDEX('Pauschalen 2026'!$C$6:$C$9,MATCH(C34,'Pauschalen 2026'!$B$6:$B$9,0)))</f>
        <v>28</v>
      </c>
      <c r="E34" s="18" t="s">
        <v>57</v>
      </c>
      <c r="F34" s="18" t="s">
        <v>55</v>
      </c>
      <c r="G34" s="18" t="s">
        <v>55</v>
      </c>
      <c r="H34" s="26" t="n">
        <f aca="false">IF(C34="","",IF(E34="Ja",'Pauschalen 2026'!$C$12,0)+IF(F34="Ja",'Pauschalen 2026'!$C$13,0)+IF(G34="Ja",'Pauschalen 2026'!$C$14,0))</f>
        <v>5.6</v>
      </c>
      <c r="I34" s="22" t="n">
        <f aca="false">IF(C34="","",MAX(0,D34-H34))</f>
        <v>22.4</v>
      </c>
    </row>
    <row r="35" customFormat="false" ht="18.75" hidden="false" customHeight="true" outlineLevel="0" collapsed="false">
      <c r="B35" s="13" t="n">
        <v>46092</v>
      </c>
      <c r="C35" s="25" t="s">
        <v>54</v>
      </c>
      <c r="D35" s="26" t="n">
        <f aca="false">IF(C35="","",INDEX('Pauschalen 2026'!$C$6:$C$9,MATCH(C35,'Pauschalen 2026'!$B$6:$B$9,0)))</f>
        <v>14</v>
      </c>
      <c r="E35" s="18" t="s">
        <v>57</v>
      </c>
      <c r="F35" s="18" t="s">
        <v>55</v>
      </c>
      <c r="G35" s="18" t="s">
        <v>55</v>
      </c>
      <c r="H35" s="26" t="n">
        <f aca="false">IF(C35="","",IF(E35="Ja",'Pauschalen 2026'!$C$12,0)+IF(F35="Ja",'Pauschalen 2026'!$C$13,0)+IF(G35="Ja",'Pauschalen 2026'!$C$14,0))</f>
        <v>5.6</v>
      </c>
      <c r="I35" s="22" t="n">
        <f aca="false">IF(C35="","",MAX(0,D35-H35))</f>
        <v>8.4</v>
      </c>
    </row>
    <row r="36" customFormat="false" ht="18.75" hidden="false" customHeight="true" outlineLevel="0" collapsed="false">
      <c r="B36" s="13"/>
      <c r="C36" s="25"/>
      <c r="D36" s="26" t="str">
        <f aca="false">IF(C36="","",INDEX('Pauschalen 2026'!$C$6:$C$9,MATCH(C36,'Pauschalen 2026'!$B$6:$B$9,0)))</f>
        <v/>
      </c>
      <c r="E36" s="18"/>
      <c r="F36" s="18"/>
      <c r="G36" s="18"/>
      <c r="H36" s="26" t="str">
        <f aca="false">IF(C36="","",IF(E36="Ja",'Pauschalen 2026'!$C$12,0)+IF(F36="Ja",'Pauschalen 2026'!$C$13,0)+IF(G36="Ja",'Pauschalen 2026'!$C$14,0))</f>
        <v/>
      </c>
      <c r="I36" s="22" t="str">
        <f aca="false">IF(C36="","",MAX(0,D36-H36))</f>
        <v/>
      </c>
    </row>
    <row r="37" customFormat="false" ht="18.75" hidden="false" customHeight="true" outlineLevel="0" collapsed="false">
      <c r="B37" s="13"/>
      <c r="C37" s="25"/>
      <c r="D37" s="26" t="str">
        <f aca="false">IF(C37="","",INDEX('Pauschalen 2026'!$C$6:$C$9,MATCH(C37,'Pauschalen 2026'!$B$6:$B$9,0)))</f>
        <v/>
      </c>
      <c r="E37" s="18"/>
      <c r="F37" s="18"/>
      <c r="G37" s="18"/>
      <c r="H37" s="26" t="str">
        <f aca="false">IF(C37="","",IF(E37="Ja",'Pauschalen 2026'!$C$12,0)+IF(F37="Ja",'Pauschalen 2026'!$C$13,0)+IF(G37="Ja",'Pauschalen 2026'!$C$14,0))</f>
        <v/>
      </c>
      <c r="I37" s="22" t="str">
        <f aca="false">IF(C37="","",MAX(0,D37-H37))</f>
        <v/>
      </c>
    </row>
    <row r="38" customFormat="false" ht="21.75" hidden="false" customHeight="true" outlineLevel="0" collapsed="false">
      <c r="B38" s="23" t="s">
        <v>58</v>
      </c>
      <c r="C38" s="23"/>
      <c r="D38" s="23"/>
      <c r="E38" s="23"/>
      <c r="F38" s="23"/>
      <c r="G38" s="23"/>
      <c r="H38" s="23"/>
      <c r="I38" s="24" t="n">
        <f aca="false">SUM(I33:I37)</f>
        <v>44.8</v>
      </c>
    </row>
    <row r="39" customFormat="false" ht="7.5" hidden="false" customHeight="true" outlineLevel="0" collapsed="false"/>
    <row r="40" customFormat="false" ht="24" hidden="false" customHeight="true" outlineLevel="0" collapsed="false">
      <c r="B40" s="10" t="s">
        <v>59</v>
      </c>
      <c r="C40" s="10"/>
      <c r="D40" s="10"/>
      <c r="E40" s="10"/>
      <c r="F40" s="10"/>
      <c r="G40" s="10"/>
      <c r="H40" s="10"/>
      <c r="I40" s="10"/>
    </row>
    <row r="41" customFormat="false" ht="30" hidden="false" customHeight="true" outlineLevel="0" collapsed="false">
      <c r="B41" s="17" t="s">
        <v>60</v>
      </c>
      <c r="C41" s="17" t="s">
        <v>61</v>
      </c>
      <c r="D41" s="17"/>
      <c r="E41" s="17"/>
      <c r="F41" s="17"/>
      <c r="G41" s="17" t="s">
        <v>62</v>
      </c>
      <c r="H41" s="17" t="s">
        <v>63</v>
      </c>
      <c r="I41" s="17" t="s">
        <v>37</v>
      </c>
    </row>
    <row r="42" customFormat="false" ht="18.75" hidden="false" customHeight="true" outlineLevel="0" collapsed="false">
      <c r="B42" s="27" t="s">
        <v>64</v>
      </c>
      <c r="C42" s="12" t="s">
        <v>65</v>
      </c>
      <c r="D42" s="12"/>
      <c r="E42" s="12"/>
      <c r="F42" s="12"/>
      <c r="G42" s="18" t="n">
        <v>2</v>
      </c>
      <c r="H42" s="21" t="n">
        <v>178</v>
      </c>
      <c r="I42" s="22" t="n">
        <f aca="false">IF(AND(G42="",H42=""),"",IF(H42="",G42*'Pauschalen 2026'!$C$22,H42))</f>
        <v>178</v>
      </c>
    </row>
    <row r="43" customFormat="false" ht="18.75" hidden="false" customHeight="true" outlineLevel="0" collapsed="false">
      <c r="B43" s="27"/>
      <c r="C43" s="12"/>
      <c r="D43" s="12"/>
      <c r="E43" s="12"/>
      <c r="F43" s="12"/>
      <c r="G43" s="18"/>
      <c r="H43" s="21"/>
      <c r="I43" s="22" t="str">
        <f aca="false">IF(AND(G43="",H43=""),"",IF(H43="",G43*'Pauschalen 2026'!$C$22,H43))</f>
        <v/>
      </c>
    </row>
    <row r="44" customFormat="false" ht="18.75" hidden="false" customHeight="true" outlineLevel="0" collapsed="false">
      <c r="B44" s="27"/>
      <c r="C44" s="12"/>
      <c r="D44" s="12"/>
      <c r="E44" s="12"/>
      <c r="F44" s="12"/>
      <c r="G44" s="18"/>
      <c r="H44" s="21"/>
      <c r="I44" s="22" t="str">
        <f aca="false">IF(AND(G44="",H44=""),"",IF(H44="",G44*'Pauschalen 2026'!$C$22,H44))</f>
        <v/>
      </c>
    </row>
    <row r="45" customFormat="false" ht="21.75" hidden="false" customHeight="true" outlineLevel="0" collapsed="false">
      <c r="B45" s="23" t="s">
        <v>66</v>
      </c>
      <c r="C45" s="23"/>
      <c r="D45" s="23"/>
      <c r="E45" s="23"/>
      <c r="F45" s="23"/>
      <c r="G45" s="23"/>
      <c r="H45" s="23"/>
      <c r="I45" s="24" t="n">
        <f aca="false">SUM(I42:I44)</f>
        <v>178</v>
      </c>
    </row>
    <row r="46" customFormat="false" ht="7.5" hidden="false" customHeight="true" outlineLevel="0" collapsed="false"/>
    <row r="47" customFormat="false" ht="24" hidden="false" customHeight="true" outlineLevel="0" collapsed="false">
      <c r="B47" s="10" t="s">
        <v>67</v>
      </c>
      <c r="C47" s="10"/>
      <c r="D47" s="10"/>
      <c r="E47" s="10"/>
      <c r="F47" s="10"/>
      <c r="G47" s="10"/>
      <c r="H47" s="10"/>
      <c r="I47" s="10"/>
    </row>
    <row r="48" customFormat="false" ht="30" hidden="false" customHeight="true" outlineLevel="0" collapsed="false">
      <c r="B48" s="17" t="s">
        <v>31</v>
      </c>
      <c r="C48" s="17" t="s">
        <v>68</v>
      </c>
      <c r="D48" s="17"/>
      <c r="E48" s="17"/>
      <c r="F48" s="17"/>
      <c r="G48" s="17"/>
      <c r="H48" s="17" t="s">
        <v>69</v>
      </c>
      <c r="I48" s="17" t="s">
        <v>70</v>
      </c>
    </row>
    <row r="49" customFormat="false" ht="18.75" hidden="false" customHeight="true" outlineLevel="0" collapsed="false">
      <c r="B49" s="13" t="n">
        <v>46090</v>
      </c>
      <c r="C49" s="12" t="s">
        <v>71</v>
      </c>
      <c r="D49" s="12"/>
      <c r="E49" s="12"/>
      <c r="F49" s="12"/>
      <c r="G49" s="12"/>
      <c r="H49" s="18" t="s">
        <v>72</v>
      </c>
      <c r="I49" s="28" t="n">
        <v>24</v>
      </c>
    </row>
    <row r="50" customFormat="false" ht="18.75" hidden="false" customHeight="true" outlineLevel="0" collapsed="false">
      <c r="B50" s="13" t="n">
        <v>46091</v>
      </c>
      <c r="C50" s="12" t="s">
        <v>73</v>
      </c>
      <c r="D50" s="12"/>
      <c r="E50" s="12"/>
      <c r="F50" s="12"/>
      <c r="G50" s="12"/>
      <c r="H50" s="18" t="s">
        <v>74</v>
      </c>
      <c r="I50" s="28" t="n">
        <v>6.9</v>
      </c>
    </row>
    <row r="51" customFormat="false" ht="18.75" hidden="false" customHeight="true" outlineLevel="0" collapsed="false">
      <c r="B51" s="13" t="n">
        <v>46091</v>
      </c>
      <c r="C51" s="12" t="s">
        <v>75</v>
      </c>
      <c r="D51" s="12"/>
      <c r="E51" s="12"/>
      <c r="F51" s="12"/>
      <c r="G51" s="12"/>
      <c r="H51" s="18" t="s">
        <v>76</v>
      </c>
      <c r="I51" s="28" t="n">
        <v>5</v>
      </c>
    </row>
    <row r="52" customFormat="false" ht="18.75" hidden="false" customHeight="true" outlineLevel="0" collapsed="false">
      <c r="B52" s="13"/>
      <c r="C52" s="12"/>
      <c r="D52" s="12"/>
      <c r="E52" s="12"/>
      <c r="F52" s="12"/>
      <c r="G52" s="12"/>
      <c r="H52" s="18"/>
      <c r="I52" s="28"/>
    </row>
    <row r="53" customFormat="false" ht="18.75" hidden="false" customHeight="true" outlineLevel="0" collapsed="false">
      <c r="B53" s="13"/>
      <c r="C53" s="12"/>
      <c r="D53" s="12"/>
      <c r="E53" s="12"/>
      <c r="F53" s="12"/>
      <c r="G53" s="12"/>
      <c r="H53" s="18"/>
      <c r="I53" s="28"/>
    </row>
    <row r="54" customFormat="false" ht="21.75" hidden="false" customHeight="true" outlineLevel="0" collapsed="false">
      <c r="B54" s="23" t="s">
        <v>77</v>
      </c>
      <c r="C54" s="23"/>
      <c r="D54" s="23"/>
      <c r="E54" s="23"/>
      <c r="F54" s="23"/>
      <c r="G54" s="23"/>
      <c r="H54" s="23"/>
      <c r="I54" s="24" t="n">
        <f aca="false">SUM(I49:I53)</f>
        <v>35.9</v>
      </c>
    </row>
    <row r="55" customFormat="false" ht="7.5" hidden="false" customHeight="true" outlineLevel="0" collapsed="false"/>
    <row r="56" customFormat="false" ht="24" hidden="false" customHeight="true" outlineLevel="0" collapsed="false">
      <c r="B56" s="10" t="s">
        <v>78</v>
      </c>
      <c r="C56" s="10"/>
      <c r="D56" s="10"/>
      <c r="E56" s="10"/>
      <c r="F56" s="10"/>
      <c r="G56" s="10"/>
      <c r="H56" s="10"/>
      <c r="I56" s="10"/>
    </row>
    <row r="57" customFormat="false" ht="21" hidden="false" customHeight="true" outlineLevel="0" collapsed="false">
      <c r="B57" s="29" t="s">
        <v>79</v>
      </c>
      <c r="C57" s="29"/>
      <c r="D57" s="29"/>
      <c r="E57" s="29"/>
      <c r="F57" s="29"/>
      <c r="G57" s="29"/>
      <c r="H57" s="29"/>
      <c r="I57" s="22" t="n">
        <f aca="false">I29</f>
        <v>287.5</v>
      </c>
    </row>
    <row r="58" customFormat="false" ht="21" hidden="false" customHeight="true" outlineLevel="0" collapsed="false">
      <c r="B58" s="29" t="s">
        <v>80</v>
      </c>
      <c r="C58" s="29"/>
      <c r="D58" s="29"/>
      <c r="E58" s="29"/>
      <c r="F58" s="29"/>
      <c r="G58" s="29"/>
      <c r="H58" s="29"/>
      <c r="I58" s="22" t="n">
        <f aca="false">I38</f>
        <v>44.8</v>
      </c>
    </row>
    <row r="59" customFormat="false" ht="21" hidden="false" customHeight="true" outlineLevel="0" collapsed="false">
      <c r="B59" s="29" t="s">
        <v>81</v>
      </c>
      <c r="C59" s="29"/>
      <c r="D59" s="29"/>
      <c r="E59" s="29"/>
      <c r="F59" s="29"/>
      <c r="G59" s="29"/>
      <c r="H59" s="29"/>
      <c r="I59" s="22" t="n">
        <f aca="false">I45</f>
        <v>178</v>
      </c>
    </row>
    <row r="60" customFormat="false" ht="21" hidden="false" customHeight="true" outlineLevel="0" collapsed="false">
      <c r="B60" s="29" t="s">
        <v>82</v>
      </c>
      <c r="C60" s="29"/>
      <c r="D60" s="29"/>
      <c r="E60" s="29"/>
      <c r="F60" s="29"/>
      <c r="G60" s="29"/>
      <c r="H60" s="29"/>
      <c r="I60" s="22" t="n">
        <f aca="false">I54</f>
        <v>35.9</v>
      </c>
    </row>
    <row r="61" customFormat="false" ht="21" hidden="false" customHeight="true" outlineLevel="0" collapsed="false">
      <c r="B61" s="30" t="s">
        <v>83</v>
      </c>
      <c r="C61" s="30"/>
      <c r="D61" s="30"/>
      <c r="E61" s="30"/>
      <c r="F61" s="30"/>
      <c r="G61" s="30"/>
      <c r="H61" s="30"/>
      <c r="I61" s="31" t="n">
        <f aca="false">SUM(I57:I60)</f>
        <v>546.2</v>
      </c>
    </row>
    <row r="62" customFormat="false" ht="21" hidden="false" customHeight="true" outlineLevel="0" collapsed="false">
      <c r="B62" s="29" t="s">
        <v>84</v>
      </c>
      <c r="C62" s="29"/>
      <c r="D62" s="29"/>
      <c r="E62" s="29"/>
      <c r="F62" s="29"/>
      <c r="G62" s="29"/>
      <c r="H62" s="29"/>
      <c r="I62" s="28" t="n">
        <v>200</v>
      </c>
    </row>
    <row r="63" customFormat="false" ht="25.5" hidden="false" customHeight="true" outlineLevel="0" collapsed="false">
      <c r="B63" s="32" t="s">
        <v>85</v>
      </c>
      <c r="C63" s="32"/>
      <c r="D63" s="32"/>
      <c r="E63" s="32"/>
      <c r="F63" s="32"/>
      <c r="G63" s="32"/>
      <c r="H63" s="32"/>
      <c r="I63" s="33" t="n">
        <f aca="false">I61-I62</f>
        <v>346.2</v>
      </c>
    </row>
    <row r="64" customFormat="false" ht="12" hidden="false" customHeight="true" outlineLevel="0" collapsed="false"/>
    <row r="65" customFormat="false" ht="24" hidden="false" customHeight="true" outlineLevel="0" collapsed="false">
      <c r="B65" s="10" t="s">
        <v>86</v>
      </c>
      <c r="C65" s="10"/>
      <c r="D65" s="10"/>
      <c r="E65" s="10"/>
      <c r="F65" s="10"/>
      <c r="G65" s="10"/>
      <c r="H65" s="10"/>
      <c r="I65" s="10"/>
    </row>
    <row r="66" customFormat="false" ht="33.75" hidden="false" customHeight="true" outlineLevel="0" collapsed="false"/>
    <row r="67" customFormat="false" ht="3.75" hidden="false" customHeight="true" outlineLevel="0" collapsed="false">
      <c r="C67" s="34"/>
      <c r="D67" s="34"/>
      <c r="G67" s="34"/>
      <c r="H67" s="34"/>
    </row>
    <row r="68" customFormat="false" ht="15.75" hidden="false" customHeight="true" outlineLevel="0" collapsed="false">
      <c r="B68" s="35" t="s">
        <v>87</v>
      </c>
      <c r="C68" s="35"/>
      <c r="D68" s="35"/>
      <c r="E68" s="35"/>
      <c r="F68" s="35" t="s">
        <v>88</v>
      </c>
      <c r="G68" s="35"/>
      <c r="H68" s="35"/>
      <c r="I68" s="35"/>
    </row>
    <row r="69" customFormat="false" ht="7.5" hidden="false" customHeight="true" outlineLevel="0" collapsed="false"/>
    <row r="70" customFormat="false" ht="19.5" hidden="false" customHeight="true" outlineLevel="0" collapsed="false">
      <c r="B70" s="36" t="s">
        <v>89</v>
      </c>
      <c r="C70" s="36"/>
      <c r="D70" s="36"/>
      <c r="E70" s="36"/>
      <c r="F70" s="36"/>
      <c r="G70" s="36"/>
      <c r="H70" s="36"/>
      <c r="I70" s="36"/>
    </row>
    <row r="71" customFormat="false" ht="91.5" hidden="false" customHeight="true" outlineLevel="0" collapsed="false">
      <c r="B71" s="37" t="s">
        <v>90</v>
      </c>
      <c r="C71" s="37"/>
      <c r="D71" s="37"/>
      <c r="E71" s="37"/>
      <c r="F71" s="37"/>
      <c r="G71" s="37"/>
      <c r="H71" s="37"/>
      <c r="I71" s="37"/>
    </row>
  </sheetData>
  <mergeCells count="69">
    <mergeCell ref="F2:I4"/>
    <mergeCell ref="B5:I5"/>
    <mergeCell ref="D7:E7"/>
    <mergeCell ref="G7:I7"/>
    <mergeCell ref="B9:I9"/>
    <mergeCell ref="B10:C10"/>
    <mergeCell ref="D10:E10"/>
    <mergeCell ref="F10:G10"/>
    <mergeCell ref="H10:I10"/>
    <mergeCell ref="B11:C11"/>
    <mergeCell ref="D11:E11"/>
    <mergeCell ref="F11:G11"/>
    <mergeCell ref="H11:I11"/>
    <mergeCell ref="B12:C12"/>
    <mergeCell ref="D12:E12"/>
    <mergeCell ref="F12:G12"/>
    <mergeCell ref="H12:I12"/>
    <mergeCell ref="B14:I14"/>
    <mergeCell ref="B15:C15"/>
    <mergeCell ref="D15:I15"/>
    <mergeCell ref="B16:C16"/>
    <mergeCell ref="D16:E16"/>
    <mergeCell ref="F16:G16"/>
    <mergeCell ref="H16:I16"/>
    <mergeCell ref="B17:C17"/>
    <mergeCell ref="F17:G17"/>
    <mergeCell ref="B18:C18"/>
    <mergeCell ref="D18:E18"/>
    <mergeCell ref="F18:G18"/>
    <mergeCell ref="H18:I18"/>
    <mergeCell ref="B20:I20"/>
    <mergeCell ref="C21:D21"/>
    <mergeCell ref="C22:D22"/>
    <mergeCell ref="C23:D23"/>
    <mergeCell ref="C24:D24"/>
    <mergeCell ref="C25:D25"/>
    <mergeCell ref="C26:D26"/>
    <mergeCell ref="C27:D27"/>
    <mergeCell ref="C28:D28"/>
    <mergeCell ref="B29:H29"/>
    <mergeCell ref="B31:I31"/>
    <mergeCell ref="B38:H38"/>
    <mergeCell ref="B40:I40"/>
    <mergeCell ref="C41:F41"/>
    <mergeCell ref="C42:F42"/>
    <mergeCell ref="C43:F43"/>
    <mergeCell ref="C44:F44"/>
    <mergeCell ref="B45:H45"/>
    <mergeCell ref="B47:I47"/>
    <mergeCell ref="C48:G48"/>
    <mergeCell ref="C49:G49"/>
    <mergeCell ref="C50:G50"/>
    <mergeCell ref="C51:G51"/>
    <mergeCell ref="C52:G52"/>
    <mergeCell ref="C53:G53"/>
    <mergeCell ref="B54:H54"/>
    <mergeCell ref="B56:I56"/>
    <mergeCell ref="B57:H57"/>
    <mergeCell ref="B58:H58"/>
    <mergeCell ref="B59:H59"/>
    <mergeCell ref="B60:H60"/>
    <mergeCell ref="B61:H61"/>
    <mergeCell ref="B62:H62"/>
    <mergeCell ref="B63:H63"/>
    <mergeCell ref="B65:I65"/>
    <mergeCell ref="B68:E68"/>
    <mergeCell ref="F68:I68"/>
    <mergeCell ref="B70:I70"/>
    <mergeCell ref="B71:I71"/>
  </mergeCells>
  <dataValidations count="6">
    <dataValidation allowBlank="true" errorStyle="stop" operator="between" showDropDown="false" showErrorMessage="false" showInputMessage="false" sqref="E22:E28" type="list">
      <formula1>"Pkw,Bahn,Flug,ÖPNV,Taxi,Mietwagen,Motorrad,Sonstiges"</formula1>
      <formula2>0</formula2>
    </dataValidation>
    <dataValidation allowBlank="true" errorStyle="stop" operator="between" showDropDown="false" showErrorMessage="false" showInputMessage="false" sqref="C33:C37" type="list">
      <formula1>'Pauschalen 2026'!$B$6:$B$9</formula1>
      <formula2>0</formula2>
    </dataValidation>
    <dataValidation allowBlank="true" errorStyle="stop" operator="between" showDropDown="false" showErrorMessage="false" showInputMessage="false" sqref="E33:E37" type="list">
      <formula1>"Ja,Nein"</formula1>
      <formula2>0</formula2>
    </dataValidation>
    <dataValidation allowBlank="true" errorStyle="stop" operator="between" showDropDown="false" showErrorMessage="false" showInputMessage="false" sqref="F33:F37" type="list">
      <formula1>"Ja,Nein"</formula1>
      <formula2>0</formula2>
    </dataValidation>
    <dataValidation allowBlank="true" errorStyle="stop" operator="between" showDropDown="false" showErrorMessage="false" showInputMessage="false" sqref="G33:G37" type="list">
      <formula1>"Ja,Nein"</formula1>
      <formula2>0</formula2>
    </dataValidation>
    <dataValidation allowBlank="true" errorStyle="stop" operator="between" showDropDown="false" showErrorMessage="false" showInputMessage="false" sqref="H16:I16" type="list">
      <formula1>"Inland,Ausland"</formula1>
      <formula2>0</formula2>
    </dataValidation>
  </dataValidations>
  <printOptions headings="false" gridLines="false" gridLinesSet="true" horizontalCentered="false" verticalCentered="false"/>
  <pageMargins left="0.3" right="0.3" top="0.4" bottom="0.4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D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40"/>
    <col collapsed="false" customWidth="true" hidden="false" outlineLevel="0" max="3" min="3" style="0" width="14"/>
    <col collapsed="false" customWidth="true" hidden="false" outlineLevel="0" max="4" min="4" style="0" width="34"/>
    <col collapsed="false" customWidth="true" hidden="false" outlineLevel="0" max="5" min="5" style="0" width="2.5"/>
  </cols>
  <sheetData>
    <row r="2" customFormat="false" ht="30" hidden="false" customHeight="true" outlineLevel="0" collapsed="false">
      <c r="B2" s="38" t="s">
        <v>91</v>
      </c>
      <c r="C2" s="38"/>
      <c r="D2" s="38"/>
    </row>
    <row r="3" customFormat="false" ht="15" hidden="false" customHeight="false" outlineLevel="0" collapsed="false">
      <c r="B3" s="8" t="s">
        <v>92</v>
      </c>
      <c r="C3" s="8"/>
      <c r="D3" s="8"/>
    </row>
    <row r="5" customFormat="false" ht="21.75" hidden="false" customHeight="true" outlineLevel="0" collapsed="false">
      <c r="B5" s="36" t="s">
        <v>93</v>
      </c>
      <c r="C5" s="36"/>
      <c r="D5" s="36"/>
    </row>
    <row r="6" customFormat="false" ht="18" hidden="false" customHeight="true" outlineLevel="0" collapsed="false">
      <c r="B6" s="39" t="s">
        <v>56</v>
      </c>
      <c r="C6" s="40" t="n">
        <v>28</v>
      </c>
      <c r="D6" s="41" t="s">
        <v>94</v>
      </c>
    </row>
    <row r="7" customFormat="false" ht="18" hidden="false" customHeight="true" outlineLevel="0" collapsed="false">
      <c r="B7" s="39" t="s">
        <v>54</v>
      </c>
      <c r="C7" s="40" t="n">
        <v>14</v>
      </c>
      <c r="D7" s="41" t="s">
        <v>95</v>
      </c>
    </row>
    <row r="8" customFormat="false" ht="18" hidden="false" customHeight="true" outlineLevel="0" collapsed="false">
      <c r="B8" s="39" t="s">
        <v>96</v>
      </c>
      <c r="C8" s="40" t="n">
        <v>14</v>
      </c>
      <c r="D8" s="41" t="s">
        <v>97</v>
      </c>
    </row>
    <row r="9" customFormat="false" ht="18" hidden="false" customHeight="true" outlineLevel="0" collapsed="false">
      <c r="B9" s="39" t="s">
        <v>98</v>
      </c>
      <c r="C9" s="40" t="n">
        <v>0</v>
      </c>
      <c r="D9" s="41" t="s">
        <v>99</v>
      </c>
    </row>
    <row r="11" customFormat="false" ht="21.75" hidden="false" customHeight="true" outlineLevel="0" collapsed="false">
      <c r="B11" s="36" t="s">
        <v>100</v>
      </c>
      <c r="C11" s="36"/>
      <c r="D11" s="36"/>
    </row>
    <row r="12" customFormat="false" ht="18" hidden="false" customHeight="true" outlineLevel="0" collapsed="false">
      <c r="B12" s="39" t="s">
        <v>101</v>
      </c>
      <c r="C12" s="40" t="n">
        <v>5.6</v>
      </c>
      <c r="D12" s="41" t="s">
        <v>102</v>
      </c>
    </row>
    <row r="13" customFormat="false" ht="18" hidden="false" customHeight="true" outlineLevel="0" collapsed="false">
      <c r="B13" s="39" t="s">
        <v>103</v>
      </c>
      <c r="C13" s="40" t="n">
        <v>11.2</v>
      </c>
      <c r="D13" s="41" t="s">
        <v>104</v>
      </c>
    </row>
    <row r="14" customFormat="false" ht="18" hidden="false" customHeight="true" outlineLevel="0" collapsed="false">
      <c r="B14" s="39" t="s">
        <v>105</v>
      </c>
      <c r="C14" s="40" t="n">
        <v>11.2</v>
      </c>
      <c r="D14" s="41" t="s">
        <v>104</v>
      </c>
    </row>
    <row r="16" customFormat="false" ht="21.75" hidden="false" customHeight="true" outlineLevel="0" collapsed="false">
      <c r="B16" s="36" t="s">
        <v>106</v>
      </c>
      <c r="C16" s="36"/>
      <c r="D16" s="36"/>
    </row>
    <row r="17" customFormat="false" ht="18" hidden="false" customHeight="true" outlineLevel="0" collapsed="false">
      <c r="B17" s="39" t="s">
        <v>107</v>
      </c>
      <c r="C17" s="40" t="n">
        <v>0.3</v>
      </c>
      <c r="D17" s="41" t="s">
        <v>108</v>
      </c>
    </row>
    <row r="18" customFormat="false" ht="18" hidden="false" customHeight="true" outlineLevel="0" collapsed="false">
      <c r="B18" s="39" t="s">
        <v>109</v>
      </c>
      <c r="C18" s="40" t="n">
        <v>0.2</v>
      </c>
      <c r="D18" s="41" t="s">
        <v>108</v>
      </c>
    </row>
    <row r="19" customFormat="false" ht="18" hidden="false" customHeight="true" outlineLevel="0" collapsed="false">
      <c r="B19" s="39" t="s">
        <v>110</v>
      </c>
      <c r="C19" s="40" t="n">
        <v>0.02</v>
      </c>
      <c r="D19" s="41" t="s">
        <v>111</v>
      </c>
    </row>
    <row r="21" customFormat="false" ht="21.75" hidden="false" customHeight="true" outlineLevel="0" collapsed="false">
      <c r="B21" s="36" t="s">
        <v>112</v>
      </c>
      <c r="C21" s="36"/>
      <c r="D21" s="36"/>
    </row>
    <row r="22" customFormat="false" ht="18" hidden="false" customHeight="true" outlineLevel="0" collapsed="false">
      <c r="B22" s="39" t="s">
        <v>113</v>
      </c>
      <c r="C22" s="40" t="n">
        <v>20</v>
      </c>
      <c r="D22" s="41" t="s">
        <v>114</v>
      </c>
    </row>
    <row r="23" customFormat="false" ht="15" hidden="false" customHeight="false" outlineLevel="0" collapsed="false">
      <c r="B23" s="39" t="s">
        <v>115</v>
      </c>
      <c r="C23" s="42" t="s">
        <v>116</v>
      </c>
      <c r="D23" s="41" t="s">
        <v>117</v>
      </c>
    </row>
    <row r="25" customFormat="false" ht="61.5" hidden="false" customHeight="true" outlineLevel="0" collapsed="false">
      <c r="B25" s="37" t="s">
        <v>118</v>
      </c>
      <c r="C25" s="37"/>
      <c r="D25" s="37"/>
    </row>
  </sheetData>
  <mergeCells count="7">
    <mergeCell ref="B2:D2"/>
    <mergeCell ref="B3:D3"/>
    <mergeCell ref="B5:D5"/>
    <mergeCell ref="B11:D11"/>
    <mergeCell ref="B16:D16"/>
    <mergeCell ref="B21:D21"/>
    <mergeCell ref="B25:D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2026-08-10T13:58:14Z</dcterms:created>
  <dc:creator>openpyxl</dc:creator>
  <dc:description/>
  <dc:language>en-US</dc:language>
  <cp:lastModifiedBy/>
  <dcterms:modified xsi:type="dcterms:W3CDTF">2026-08-10T13:58:14Z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