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486CED3F-9874-47C7-92E9-DE1453548A37}" xr6:coauthVersionLast="47" xr6:coauthVersionMax="47" xr10:uidLastSave="{00000000-0000-0000-0000-000000000000}"/>
  <bookViews>
    <workbookView xWindow="2220" yWindow="1575" windowWidth="25500" windowHeight="13500" tabRatio="500" xr2:uid="{00000000-000D-0000-FFFF-FFFF00000000}"/>
  </bookViews>
  <sheets>
    <sheet name="Reisekostenabrechnung" sheetId="1" r:id="rId1"/>
    <sheet name="Pauschalen 2026" sheetId="2" r:id="rId2"/>
  </sheets>
  <definedNames>
    <definedName name="_xlnm.Print_Area" localSheetId="0">Reisekostenabrechnung!$A$1:$H$79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13" i="2" l="1"/>
  <c r="C12" i="2"/>
  <c r="C11" i="2"/>
  <c r="F58" i="1"/>
  <c r="F66" i="1" s="1"/>
  <c r="G46" i="1"/>
  <c r="G45" i="1"/>
  <c r="G44" i="1"/>
  <c r="G43" i="1"/>
  <c r="G47" i="1" s="1"/>
  <c r="F65" i="1" s="1"/>
  <c r="F36" i="1"/>
  <c r="F64" i="1" s="1"/>
  <c r="F26" i="1"/>
  <c r="F25" i="1"/>
  <c r="F23" i="1"/>
  <c r="E23" i="1"/>
  <c r="F22" i="1"/>
  <c r="F27" i="1" s="1"/>
  <c r="F63" i="1" s="1"/>
  <c r="F67" i="1" s="1"/>
  <c r="E22" i="1"/>
  <c r="C16" i="1"/>
</calcChain>
</file>

<file path=xl/sharedStrings.xml><?xml version="1.0" encoding="utf-8"?>
<sst xmlns="http://schemas.openxmlformats.org/spreadsheetml/2006/main" count="129" uniqueCount="112">
  <si>
    <t>REISEKOSTENABRECHNUNG</t>
  </si>
  <si>
    <t>Steuerjahr
2026</t>
  </si>
  <si>
    <t>Abrechnung von Reisekosten bei beruflich veranlasster Auswärtstätigkeit</t>
  </si>
  <si>
    <t>Formular RK-26</t>
  </si>
  <si>
    <t xml:space="preserve">   1   ANGABEN ZUR PERSON  /  ZUM UNTERNEHMEN</t>
  </si>
  <si>
    <t>Name, Vorname</t>
  </si>
  <si>
    <t>Kämpf, Annika</t>
  </si>
  <si>
    <t>Firma / Auftraggeber</t>
  </si>
  <si>
    <t>Nordlicht Consulting GmbH</t>
  </si>
  <si>
    <t>Abteilung / Funktion</t>
  </si>
  <si>
    <t>Vertrieb Außendienst</t>
  </si>
  <si>
    <t>Personal-/Freelancer-Nr.</t>
  </si>
  <si>
    <t>FL-2041</t>
  </si>
  <si>
    <t>Anschrift</t>
  </si>
  <si>
    <t>Deichstraße 12, 26122 Oldenburg</t>
  </si>
  <si>
    <t>E-Mail</t>
  </si>
  <si>
    <t>a.kaempf@nordlicht-consulting.de</t>
  </si>
  <si>
    <t xml:space="preserve">   2   REISEDATEN</t>
  </si>
  <si>
    <t>Reiseziel (Stadt / Land)</t>
  </si>
  <si>
    <t>Hamburg / Deutschland</t>
  </si>
  <si>
    <t>Reisezweck / Anlass</t>
  </si>
  <si>
    <t>Kundentermin &amp; Projektworkshop</t>
  </si>
  <si>
    <t>Reisebeginn (Datum / Uhrzeit)</t>
  </si>
  <si>
    <t>2026-04-13</t>
  </si>
  <si>
    <t>07:30</t>
  </si>
  <si>
    <t>Reiseende (Datum / Uhrzeit)</t>
  </si>
  <si>
    <t>2026-04-15</t>
  </si>
  <si>
    <t>18:45</t>
  </si>
  <si>
    <t>Reisedauer (automatisch)</t>
  </si>
  <si>
    <t>Verkehrsmittel</t>
  </si>
  <si>
    <t>Privat-Pkw + Bahn</t>
  </si>
  <si>
    <t xml:space="preserve">   3   FAHRTKOSTEN</t>
  </si>
  <si>
    <t>Datum</t>
  </si>
  <si>
    <t>Beschreibung / Strecke</t>
  </si>
  <si>
    <t>km</t>
  </si>
  <si>
    <t>Satz €/km</t>
  </si>
  <si>
    <t>Betrag (€)</t>
  </si>
  <si>
    <t>Beleg-Nr.</t>
  </si>
  <si>
    <t>Oldenburg → Hamburg (Privat-Pkw, Hinfahrt)</t>
  </si>
  <si>
    <t>Hamburg → Oldenburg (Privat-Pkw, Rückfahrt)</t>
  </si>
  <si>
    <t>2026-04-14</t>
  </si>
  <si>
    <t>Bahnticket Nahverkehr HVV (Tageskarte)</t>
  </si>
  <si>
    <t>B-04</t>
  </si>
  <si>
    <t>Zwischensumme Fahrtkosten</t>
  </si>
  <si>
    <t xml:space="preserve">   4   ÜBERNACHTUNGSKOSTEN</t>
  </si>
  <si>
    <t>Unterkunft / Ort</t>
  </si>
  <si>
    <t>Nächte</t>
  </si>
  <si>
    <t>Methode</t>
  </si>
  <si>
    <t>Hotel Elbblick, HH</t>
  </si>
  <si>
    <t>Tatsächl.</t>
  </si>
  <si>
    <t>B-01</t>
  </si>
  <si>
    <t>(Alternativ: Pauschale statt Beleg)</t>
  </si>
  <si>
    <t>Pauschale</t>
  </si>
  <si>
    <t>—</t>
  </si>
  <si>
    <t>Zwischensumme Übernachtung</t>
  </si>
  <si>
    <t xml:space="preserve">   5   VERPFLEGUNGSMEHRAUFWAND  (PAUSCHAL)</t>
  </si>
  <si>
    <t>Pauschale wählen (14 € Halbtag / 28 € Ganztag). Bei gestellten Mahlzeiten die Häkchen-Spalten auf 1 setzen — der Abzug (Frühstück −20 %, Mittag/Abend je −40 %) erfolgt automatisch.</t>
  </si>
  <si>
    <t>Pauschale-Typ</t>
  </si>
  <si>
    <t>Frühst.</t>
  </si>
  <si>
    <t>Mittag</t>
  </si>
  <si>
    <t>Abend</t>
  </si>
  <si>
    <t>Anreisetag (14 €)</t>
  </si>
  <si>
    <t>Ganztag (28 €)</t>
  </si>
  <si>
    <t>Abreisetag (14 €)</t>
  </si>
  <si>
    <t>Zwischensumme Verpflegung</t>
  </si>
  <si>
    <t xml:space="preserve">   6   REISENEBENKOSTEN</t>
  </si>
  <si>
    <t>Art der Nebenkosten</t>
  </si>
  <si>
    <t>Parkgebühren Parkhaus Hamburg City</t>
  </si>
  <si>
    <t>B-02</t>
  </si>
  <si>
    <t>Maut / Vignette (dienstl. Anteil)</t>
  </si>
  <si>
    <t>Berufliche Telefonate / Roaming</t>
  </si>
  <si>
    <t>B-03</t>
  </si>
  <si>
    <t>Zwischensumme Nebenkosten</t>
  </si>
  <si>
    <t xml:space="preserve">   7   ZUSAMMENFASSUNG</t>
  </si>
  <si>
    <t>Fahrtkosten</t>
  </si>
  <si>
    <t>Übernachtungskosten</t>
  </si>
  <si>
    <t>Verpflegungsmehraufwand</t>
  </si>
  <si>
    <t>Reisenebenkosten</t>
  </si>
  <si>
    <t xml:space="preserve">  ERSTATTUNGSBETRAG GESAMT</t>
  </si>
  <si>
    <t>Hinweis für Weiterberechnung an Auftraggeber: Werden die Reisekosten als Nebenleistung in Rechnung gestellt, teilen sie umsatzsteuerlich das Schicksal der Hauptleistung (i. d. R. 19 % USt). Kleinunternehmer nach § 19 UStG weisen keine USt aus.</t>
  </si>
  <si>
    <t xml:space="preserve">   8   BESTÄTIGUNG</t>
  </si>
  <si>
    <t>Ich versichere, dass die vorstehenden Angaben der Wahrheit entsprechen und die Reise ausschließlich beruflich veranlasst war. Alle Belege liegen bei.</t>
  </si>
  <si>
    <t>Ort, Datum</t>
  </si>
  <si>
    <t>Unterschrift Reisende/r</t>
  </si>
  <si>
    <t>Belege sind gemäß § 147 AO 10 Jahre aufzubewahren.  ·  Auslandsreisen: länderspezifische Pauschalen laut BMF-Schreiben beachten.  ·  Sätze hinterlegt im Blatt „Pauschalen 2026“.</t>
  </si>
  <si>
    <t>Hinterlegte Pauschalen &amp; Sätze — Steuerjahr 2026</t>
  </si>
  <si>
    <t>Diese Werte speisen die Formeln im Abrechnungsblatt. Nur hier ändern, wenn sich die gesetzlichen Sätze anpassen.</t>
  </si>
  <si>
    <t>Verpflegungsmehraufwand — Inland (§ 9 Abs. 4a EStG)</t>
  </si>
  <si>
    <t>Kleine Pauschale (&gt; 8 Std. bzw. An-/Abreisetag)</t>
  </si>
  <si>
    <t>Gilt seit 2020 unverändert</t>
  </si>
  <si>
    <t>Große Pauschale (volle 24 Std.)</t>
  </si>
  <si>
    <t>Ganztagespauschale</t>
  </si>
  <si>
    <t>Mindestabwesenheit für Anspruch</t>
  </si>
  <si>
    <t>Unter 8 Std. = 0 €</t>
  </si>
  <si>
    <t>Mahlzeitenkürzung (Basis: große Pauschale 28 €)</t>
  </si>
  <si>
    <t>Frühstück gestellt  (−20 %)</t>
  </si>
  <si>
    <t>Wird automatisch abgezogen</t>
  </si>
  <si>
    <t>Mittagessen gestellt (−40 %)</t>
  </si>
  <si>
    <t>Abendessen gestellt (−40 %)</t>
  </si>
  <si>
    <t>Fahrtkosten — Kilometerpauschale (Privatfahrzeug)</t>
  </si>
  <si>
    <t>Pkw — je gefahrenem km (hin &amp; zurück)</t>
  </si>
  <si>
    <t>Dienstreise: jeder tatsächlich gefahrene km</t>
  </si>
  <si>
    <t>Motorrad / Moped — je km</t>
  </si>
  <si>
    <t>Übernachtung — Inland</t>
  </si>
  <si>
    <t>Übernachtungspauschale je Nacht (ohne Beleg)</t>
  </si>
  <si>
    <t>Alternativ tatsächliche Kosten mit Beleg</t>
  </si>
  <si>
    <t>Sonstiges</t>
  </si>
  <si>
    <t>Umsatzsteuersatz (Regelsatz)</t>
  </si>
  <si>
    <t>Reisekosten als Nebenleistung: teilt den Satz der Hauptleistung</t>
  </si>
  <si>
    <t>Aufbewahrungsfrist Belege</t>
  </si>
  <si>
    <t>§ 147 AO</t>
  </si>
  <si>
    <t>Hinweis: Auslandsreisen unterliegen länderspezifischen Pauschalen laut BMF-Schreiben vom 05.12.2025. Diese sind hier nicht hinterlegt und ggf. manuell zu erfassen.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</si>
</sst>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dd\.mm\.yyyy"/>
    <numFmt numFmtId="165" formatCode="hh:mm"/>
    <numFmt numFmtId="166" formatCode="#,##0&quot; km&quot;"/>
    <numFmt numFmtId="167" formatCode="#,##0.00&quot; €&quot;"/>
    <numFmt numFmtId="168" formatCode="#,##0&quot; Std.&quot;"/>
    <numFmt numFmtId="169" formatCode="0\ %"/>
    <numFmt numFmtId="170" formatCode="#,##0&quot; Jahre&quot;"/>
  </numFmts>
  <fonts count="21" x14ac:knownFonts="1">
    <font>
      <sz val="11"/>
      <color theme="1"/>
      <name val="Calibri"/>
      <family val="2"/>
      <charset val="1"/>
    </font>
    <font>
      <b/>
      <sz val="22"/>
      <color rgb="FFFFFFFF"/>
      <name val="Calibri"/>
      <charset val="1"/>
    </font>
    <font>
      <b/>
      <sz val="13"/>
      <color rgb="FFE6A22C"/>
      <name val="Calibri"/>
      <charset val="1"/>
    </font>
    <font>
      <i/>
      <sz val="10.5"/>
      <color rgb="FFD7E9E7"/>
      <name val="Calibri"/>
      <charset val="1"/>
    </font>
    <font>
      <sz val="9.5"/>
      <color rgb="FF9CC4C1"/>
      <name val="Calibri"/>
      <charset val="1"/>
    </font>
    <font>
      <b/>
      <sz val="11.5"/>
      <color rgb="FFFFFFFF"/>
      <name val="Calibri"/>
      <charset val="1"/>
    </font>
    <font>
      <b/>
      <sz val="10.5"/>
      <color rgb="FF5A6B6B"/>
      <name val="Calibri"/>
      <charset val="1"/>
    </font>
    <font>
      <sz val="10.5"/>
      <color rgb="FF1A2B2B"/>
      <name val="Calibri"/>
      <charset val="1"/>
    </font>
    <font>
      <b/>
      <sz val="10.5"/>
      <color rgb="FF0F3D3E"/>
      <name val="Calibri"/>
      <charset val="1"/>
    </font>
    <font>
      <b/>
      <sz val="10"/>
      <color rgb="FFFFFFFF"/>
      <name val="Calibri"/>
      <charset val="1"/>
    </font>
    <font>
      <b/>
      <sz val="11"/>
      <color rgb="FF0F3D3E"/>
      <name val="Calibri"/>
      <charset val="1"/>
    </font>
    <font>
      <i/>
      <sz val="9.5"/>
      <color rgb="FF5A6B6B"/>
      <name val="Calibri"/>
      <charset val="1"/>
    </font>
    <font>
      <i/>
      <sz val="9"/>
      <color rgb="FF5A6B6B"/>
      <name val="Calibri"/>
      <charset val="1"/>
    </font>
    <font>
      <b/>
      <sz val="9.5"/>
      <color rgb="FFFFFFFF"/>
      <name val="Calibri"/>
      <charset val="1"/>
    </font>
    <font>
      <b/>
      <sz val="13"/>
      <color rgb="FF0F3D3E"/>
      <name val="Calibri"/>
      <charset val="1"/>
    </font>
    <font>
      <b/>
      <sz val="15"/>
      <color rgb="FF0F3D3E"/>
      <name val="Calibri"/>
      <charset val="1"/>
    </font>
    <font>
      <i/>
      <sz val="8.5"/>
      <color rgb="FF5A6B6B"/>
      <name val="Calibri"/>
      <charset val="1"/>
    </font>
    <font>
      <sz val="9.5"/>
      <color rgb="FF1A2B2B"/>
      <name val="Calibri"/>
      <charset val="1"/>
    </font>
    <font>
      <sz val="9"/>
      <color rgb="FF5A6B6B"/>
      <name val="Calibri"/>
      <charset val="1"/>
    </font>
    <font>
      <i/>
      <sz val="8"/>
      <color rgb="FF5A6B6B"/>
      <name val="Calibri"/>
      <charset val="1"/>
    </font>
    <font>
      <b/>
      <sz val="11"/>
      <color rgb="FFFFFFFF"/>
      <name val="Calibri"/>
      <charset val="1"/>
    </font>
  </fonts>
  <fills count="10">
    <fill>
      <patternFill patternType="none"/>
    </fill>
    <fill>
      <patternFill patternType="gray125"/>
    </fill>
    <fill>
      <patternFill patternType="solid">
        <fgColor rgb="FF0F3D3E"/>
        <bgColor rgb="FF1A2B2B"/>
      </patternFill>
    </fill>
    <fill>
      <patternFill patternType="solid">
        <fgColor rgb="FFE6A22C"/>
        <bgColor rgb="FFFFCC00"/>
      </patternFill>
    </fill>
    <fill>
      <patternFill patternType="solid">
        <fgColor rgb="FF1C6E6B"/>
        <bgColor rgb="FF008080"/>
      </patternFill>
    </fill>
    <fill>
      <patternFill patternType="solid">
        <fgColor rgb="FFFFFDF6"/>
        <bgColor rgb="FFFFFFFF"/>
      </patternFill>
    </fill>
    <fill>
      <patternFill patternType="solid">
        <fgColor rgb="FFD7E9E7"/>
        <bgColor rgb="FFF1F7F6"/>
      </patternFill>
    </fill>
    <fill>
      <patternFill patternType="solid">
        <fgColor rgb="FFFFFFFF"/>
        <bgColor rgb="FFFFFDF6"/>
      </patternFill>
    </fill>
    <fill>
      <patternFill patternType="solid">
        <fgColor rgb="FFF1F7F6"/>
        <bgColor rgb="FFFFFDF6"/>
      </patternFill>
    </fill>
    <fill>
      <patternFill patternType="solid">
        <fgColor rgb="FFFBEBD0"/>
        <bgColor rgb="FFF1F7F6"/>
      </patternFill>
    </fill>
  </fills>
  <borders count="6">
    <border>
      <left/>
      <right/>
      <top/>
      <bottom/>
      <diagonal/>
    </border>
    <border>
      <left style="thin">
        <color rgb="FF9CC4C1"/>
      </left>
      <right style="thin">
        <color rgb="FF9CC4C1"/>
      </right>
      <top style="thin">
        <color rgb="FF9CC4C1"/>
      </top>
      <bottom style="thin">
        <color rgb="FF9CC4C1"/>
      </bottom>
      <diagonal/>
    </border>
    <border>
      <left/>
      <right/>
      <top/>
      <bottom style="thin">
        <color rgb="FF1A2B2B"/>
      </bottom>
      <diagonal/>
    </border>
    <border>
      <left style="thin">
        <color rgb="FF9CC4C1"/>
      </left>
      <right style="thin">
        <color rgb="FF9CC4C1"/>
      </right>
      <top/>
      <bottom/>
      <diagonal/>
    </border>
    <border>
      <left style="thin">
        <color rgb="FF9CC4C1"/>
      </left>
      <right/>
      <top/>
      <bottom/>
      <diagonal/>
    </border>
    <border>
      <left/>
      <right style="thin">
        <color rgb="FF9CC4C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167" fontId="15" fillId="3" borderId="0" xfId="0" applyNumberFormat="1" applyFont="1" applyFill="1" applyAlignment="1">
      <alignment horizontal="right" vertical="center"/>
    </xf>
    <xf numFmtId="0" fontId="14" fillId="3" borderId="0" xfId="0" applyFont="1" applyFill="1" applyAlignment="1">
      <alignment horizontal="left" vertical="center"/>
    </xf>
    <xf numFmtId="167" fontId="7" fillId="8" borderId="1" xfId="0" applyNumberFormat="1" applyFont="1" applyFill="1" applyBorder="1" applyAlignment="1">
      <alignment horizontal="right" vertical="center"/>
    </xf>
    <xf numFmtId="0" fontId="7" fillId="8" borderId="0" xfId="0" applyFont="1" applyFill="1" applyAlignment="1">
      <alignment horizontal="lef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top" wrapText="1"/>
    </xf>
    <xf numFmtId="0" fontId="8" fillId="6" borderId="0" xfId="0" applyFont="1" applyFill="1" applyAlignment="1">
      <alignment horizontal="right" vertical="center"/>
    </xf>
    <xf numFmtId="0" fontId="8" fillId="6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right" vertical="center" wrapText="1"/>
    </xf>
    <xf numFmtId="0" fontId="1" fillId="2" borderId="0" xfId="0" applyFont="1" applyFill="1" applyAlignment="1">
      <alignment horizontal="left" vertical="center"/>
    </xf>
    <xf numFmtId="0" fontId="0" fillId="3" borderId="0" xfId="0" applyFill="1"/>
    <xf numFmtId="0" fontId="6" fillId="0" borderId="0" xfId="0" applyFont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164" fontId="7" fillId="5" borderId="1" xfId="0" applyNumberFormat="1" applyFont="1" applyFill="1" applyBorder="1" applyAlignment="1">
      <alignment horizontal="center" vertical="center" wrapText="1"/>
    </xf>
    <xf numFmtId="165" fontId="7" fillId="5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166" fontId="7" fillId="5" borderId="1" xfId="0" applyNumberFormat="1" applyFont="1" applyFill="1" applyBorder="1" applyAlignment="1">
      <alignment horizontal="center" vertical="center" wrapText="1"/>
    </xf>
    <xf numFmtId="167" fontId="7" fillId="5" borderId="1" xfId="0" applyNumberFormat="1" applyFont="1" applyFill="1" applyBorder="1" applyAlignment="1">
      <alignment horizontal="center" vertical="center" wrapText="1"/>
    </xf>
    <xf numFmtId="167" fontId="7" fillId="7" borderId="1" xfId="0" applyNumberFormat="1" applyFont="1" applyFill="1" applyBorder="1" applyAlignment="1">
      <alignment horizontal="right" vertical="center"/>
    </xf>
    <xf numFmtId="0" fontId="7" fillId="5" borderId="1" xfId="0" applyFont="1" applyFill="1" applyBorder="1" applyAlignment="1">
      <alignment horizontal="center" vertical="center" wrapText="1"/>
    </xf>
    <xf numFmtId="167" fontId="7" fillId="5" borderId="1" xfId="0" applyNumberFormat="1" applyFont="1" applyFill="1" applyBorder="1" applyAlignment="1">
      <alignment horizontal="right" vertical="center"/>
    </xf>
    <xf numFmtId="167" fontId="10" fillId="6" borderId="1" xfId="0" applyNumberFormat="1" applyFont="1" applyFill="1" applyBorder="1" applyAlignment="1">
      <alignment horizontal="right" vertical="center"/>
    </xf>
    <xf numFmtId="0" fontId="0" fillId="6" borderId="0" xfId="0" applyFill="1"/>
    <xf numFmtId="3" fontId="7" fillId="5" borderId="1" xfId="0" applyNumberFormat="1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0" fillId="0" borderId="4" xfId="0" applyBorder="1"/>
    <xf numFmtId="0" fontId="0" fillId="0" borderId="5" xfId="0" applyBorder="1"/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left" vertical="center" wrapText="1"/>
    </xf>
    <xf numFmtId="0" fontId="0" fillId="0" borderId="2" xfId="0" applyBorder="1"/>
    <xf numFmtId="0" fontId="19" fillId="0" borderId="0" xfId="0" applyFont="1" applyAlignment="1">
      <alignment horizontal="left" vertical="top" wrapText="1"/>
    </xf>
    <xf numFmtId="0" fontId="15" fillId="0" borderId="0" xfId="0" applyFont="1"/>
    <xf numFmtId="0" fontId="11" fillId="0" borderId="0" xfId="0" applyFont="1"/>
    <xf numFmtId="0" fontId="20" fillId="4" borderId="3" xfId="0" applyFont="1" applyFill="1" applyBorder="1" applyAlignment="1">
      <alignment horizontal="left" vertical="center" wrapText="1"/>
    </xf>
    <xf numFmtId="167" fontId="8" fillId="9" borderId="1" xfId="0" applyNumberFormat="1" applyFont="1" applyFill="1" applyBorder="1" applyAlignment="1">
      <alignment horizontal="center" vertical="center" wrapText="1"/>
    </xf>
    <xf numFmtId="168" fontId="8" fillId="9" borderId="1" xfId="0" applyNumberFormat="1" applyFont="1" applyFill="1" applyBorder="1" applyAlignment="1">
      <alignment horizontal="center" vertical="center" wrapText="1"/>
    </xf>
    <xf numFmtId="169" fontId="8" fillId="9" borderId="1" xfId="0" applyNumberFormat="1" applyFont="1" applyFill="1" applyBorder="1" applyAlignment="1">
      <alignment horizontal="center" vertical="center" wrapText="1"/>
    </xf>
    <xf numFmtId="170" fontId="8" fillId="9" borderId="1" xfId="0" applyNumberFormat="1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C6E6B"/>
      <rgbColor rgb="FF9CC4C1"/>
      <rgbColor rgb="FF808080"/>
      <rgbColor rgb="FF9999FF"/>
      <rgbColor rgb="FF993366"/>
      <rgbColor rgb="FFFFFDF6"/>
      <rgbColor rgb="FFD7E9E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1F7F6"/>
      <rgbColor rgb="FFCCFFCC"/>
      <rgbColor rgb="FFFBEBD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E6A22C"/>
      <rgbColor rgb="FFFF6600"/>
      <rgbColor rgb="FF5A6B6B"/>
      <rgbColor rgb="FF969696"/>
      <rgbColor rgb="FF0F3D3E"/>
      <rgbColor rgb="FF339966"/>
      <rgbColor rgb="FF003300"/>
      <rgbColor rgb="FF333300"/>
      <rgbColor rgb="FF993300"/>
      <rgbColor rgb="FF993366"/>
      <rgbColor rgb="FF333399"/>
      <rgbColor rgb="FF1A2B2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78"/>
  <sheetViews>
    <sheetView showGridLines="0" tabSelected="1" zoomScaleNormal="100" workbookViewId="0">
      <pane ySplit="5" topLeftCell="A6" activePane="bottomLeft" state="frozen"/>
      <selection pane="bottomLeft" activeCell="L15" sqref="L15"/>
    </sheetView>
  </sheetViews>
  <sheetFormatPr baseColWidth="10" defaultColWidth="8.7109375" defaultRowHeight="15" x14ac:dyDescent="0.25"/>
  <cols>
    <col min="1" max="1" width="2.42578125" customWidth="1"/>
    <col min="2" max="2" width="26.85546875" bestFit="1" customWidth="1"/>
    <col min="3" max="3" width="39.28515625" bestFit="1" customWidth="1"/>
    <col min="4" max="4" width="6.85546875" bestFit="1" customWidth="1"/>
    <col min="5" max="5" width="25.140625" bestFit="1" customWidth="1"/>
    <col min="6" max="6" width="10.140625" bestFit="1" customWidth="1"/>
    <col min="7" max="7" width="8.7109375" bestFit="1" customWidth="1"/>
    <col min="8" max="8" width="2.42578125" customWidth="1"/>
  </cols>
  <sheetData>
    <row r="1" spans="2:7" ht="6" customHeight="1" x14ac:dyDescent="0.25"/>
    <row r="2" spans="2:7" ht="39.75" customHeight="1" x14ac:dyDescent="0.25">
      <c r="B2" s="14" t="s">
        <v>0</v>
      </c>
      <c r="C2" s="14"/>
      <c r="D2" s="14"/>
      <c r="E2" s="14"/>
      <c r="F2" s="13" t="s">
        <v>1</v>
      </c>
      <c r="G2" s="13"/>
    </row>
    <row r="3" spans="2:7" ht="21.75" customHeight="1" x14ac:dyDescent="0.25">
      <c r="B3" s="12" t="s">
        <v>2</v>
      </c>
      <c r="C3" s="12"/>
      <c r="D3" s="12"/>
      <c r="E3" s="12"/>
      <c r="F3" s="11" t="s">
        <v>3</v>
      </c>
      <c r="G3" s="11"/>
    </row>
    <row r="4" spans="2:7" ht="3" customHeight="1" x14ac:dyDescent="0.25">
      <c r="B4" s="15"/>
      <c r="C4" s="15"/>
      <c r="D4" s="15"/>
      <c r="E4" s="15"/>
      <c r="F4" s="15"/>
      <c r="G4" s="15"/>
    </row>
    <row r="6" spans="2:7" ht="21.75" customHeight="1" x14ac:dyDescent="0.25">
      <c r="B6" s="10" t="s">
        <v>4</v>
      </c>
      <c r="C6" s="10"/>
      <c r="D6" s="10"/>
      <c r="E6" s="10"/>
      <c r="F6" s="10"/>
      <c r="G6" s="10"/>
    </row>
    <row r="7" spans="2:7" ht="6" customHeight="1" x14ac:dyDescent="0.25"/>
    <row r="8" spans="2:7" ht="24" customHeight="1" x14ac:dyDescent="0.25">
      <c r="B8" s="16" t="s">
        <v>5</v>
      </c>
      <c r="C8" s="9" t="s">
        <v>6</v>
      </c>
      <c r="D8" s="9"/>
      <c r="E8" s="16" t="s">
        <v>7</v>
      </c>
      <c r="F8" s="9" t="s">
        <v>8</v>
      </c>
      <c r="G8" s="9"/>
    </row>
    <row r="9" spans="2:7" ht="24" customHeight="1" x14ac:dyDescent="0.25">
      <c r="B9" s="16" t="s">
        <v>9</v>
      </c>
      <c r="C9" s="9" t="s">
        <v>10</v>
      </c>
      <c r="D9" s="9"/>
      <c r="E9" s="16" t="s">
        <v>11</v>
      </c>
      <c r="F9" s="9" t="s">
        <v>12</v>
      </c>
      <c r="G9" s="9"/>
    </row>
    <row r="10" spans="2:7" ht="24" customHeight="1" x14ac:dyDescent="0.25">
      <c r="B10" s="16" t="s">
        <v>13</v>
      </c>
      <c r="C10" s="9" t="s">
        <v>14</v>
      </c>
      <c r="D10" s="9"/>
      <c r="E10" s="16" t="s">
        <v>15</v>
      </c>
      <c r="F10" s="9" t="s">
        <v>16</v>
      </c>
      <c r="G10" s="9"/>
    </row>
    <row r="11" spans="2:7" ht="6" customHeight="1" x14ac:dyDescent="0.25"/>
    <row r="12" spans="2:7" ht="21.75" customHeight="1" x14ac:dyDescent="0.25">
      <c r="B12" s="10" t="s">
        <v>17</v>
      </c>
      <c r="C12" s="10"/>
      <c r="D12" s="10"/>
      <c r="E12" s="10"/>
      <c r="F12" s="10"/>
      <c r="G12" s="10"/>
    </row>
    <row r="13" spans="2:7" ht="6" customHeight="1" x14ac:dyDescent="0.25"/>
    <row r="14" spans="2:7" ht="24" customHeight="1" x14ac:dyDescent="0.25">
      <c r="B14" s="16" t="s">
        <v>18</v>
      </c>
      <c r="C14" s="9" t="s">
        <v>19</v>
      </c>
      <c r="D14" s="9"/>
      <c r="E14" s="16" t="s">
        <v>20</v>
      </c>
      <c r="F14" s="9" t="s">
        <v>21</v>
      </c>
      <c r="G14" s="9"/>
    </row>
    <row r="15" spans="2:7" ht="24" customHeight="1" x14ac:dyDescent="0.25">
      <c r="B15" s="16" t="s">
        <v>22</v>
      </c>
      <c r="C15" s="18" t="s">
        <v>23</v>
      </c>
      <c r="D15" s="19" t="s">
        <v>24</v>
      </c>
      <c r="E15" s="16" t="s">
        <v>25</v>
      </c>
      <c r="F15" s="18" t="s">
        <v>26</v>
      </c>
      <c r="G15" s="19" t="s">
        <v>27</v>
      </c>
    </row>
    <row r="16" spans="2:7" ht="24" customHeight="1" x14ac:dyDescent="0.25">
      <c r="B16" s="16" t="s">
        <v>28</v>
      </c>
      <c r="C16" s="8" t="str">
        <f>IFERROR(TEXT(INT((F15+G15)-(C15+D15)),"0")&amp;" Tag(e), "&amp;TEXT(MOD((F15+G15)-(C15+D15),1),"h:mm")&amp;" Std.","–")</f>
        <v>2 Tag(e), 11:15 Std.</v>
      </c>
      <c r="D16" s="8"/>
      <c r="E16" s="16" t="s">
        <v>29</v>
      </c>
      <c r="F16" s="9" t="s">
        <v>30</v>
      </c>
      <c r="G16" s="9"/>
    </row>
    <row r="18" spans="2:7" ht="6" customHeight="1" x14ac:dyDescent="0.25"/>
    <row r="19" spans="2:7" ht="21.75" customHeight="1" x14ac:dyDescent="0.25">
      <c r="B19" s="10" t="s">
        <v>31</v>
      </c>
      <c r="C19" s="10"/>
      <c r="D19" s="10"/>
      <c r="E19" s="10"/>
      <c r="F19" s="10"/>
      <c r="G19" s="10"/>
    </row>
    <row r="20" spans="2:7" ht="6" customHeight="1" x14ac:dyDescent="0.25"/>
    <row r="21" spans="2:7" ht="19.5" customHeight="1" x14ac:dyDescent="0.25">
      <c r="B21" s="20" t="s">
        <v>32</v>
      </c>
      <c r="C21" s="20" t="s">
        <v>33</v>
      </c>
      <c r="D21" s="20" t="s">
        <v>34</v>
      </c>
      <c r="E21" s="20" t="s">
        <v>35</v>
      </c>
      <c r="F21" s="20" t="s">
        <v>36</v>
      </c>
      <c r="G21" s="20" t="s">
        <v>37</v>
      </c>
    </row>
    <row r="22" spans="2:7" ht="24" customHeight="1" x14ac:dyDescent="0.25">
      <c r="B22" s="18" t="s">
        <v>23</v>
      </c>
      <c r="C22" s="17" t="s">
        <v>38</v>
      </c>
      <c r="D22" s="21">
        <v>195</v>
      </c>
      <c r="E22" s="22">
        <f>'Pauschalen 2026'!$C$16</f>
        <v>0.3</v>
      </c>
      <c r="F22" s="23">
        <f>IF(AND(D22&lt;&gt;"",E22&lt;&gt;""),D22*E22,"")</f>
        <v>58.5</v>
      </c>
      <c r="G22" s="24"/>
    </row>
    <row r="23" spans="2:7" ht="24" customHeight="1" x14ac:dyDescent="0.25">
      <c r="B23" s="18" t="s">
        <v>26</v>
      </c>
      <c r="C23" s="17" t="s">
        <v>39</v>
      </c>
      <c r="D23" s="21">
        <v>195</v>
      </c>
      <c r="E23" s="22">
        <f>'Pauschalen 2026'!$C$16</f>
        <v>0.3</v>
      </c>
      <c r="F23" s="23">
        <f>IF(AND(D23&lt;&gt;"",E23&lt;&gt;""),D23*E23,"")</f>
        <v>58.5</v>
      </c>
      <c r="G23" s="24"/>
    </row>
    <row r="24" spans="2:7" ht="24" customHeight="1" x14ac:dyDescent="0.25">
      <c r="B24" s="18" t="s">
        <v>40</v>
      </c>
      <c r="C24" s="17" t="s">
        <v>41</v>
      </c>
      <c r="D24" s="21"/>
      <c r="E24" s="22"/>
      <c r="F24" s="25">
        <v>14.9</v>
      </c>
      <c r="G24" s="24" t="s">
        <v>42</v>
      </c>
    </row>
    <row r="25" spans="2:7" ht="24" customHeight="1" x14ac:dyDescent="0.25">
      <c r="B25" s="18"/>
      <c r="C25" s="17"/>
      <c r="D25" s="21"/>
      <c r="E25" s="22"/>
      <c r="F25" s="23" t="str">
        <f>IF(AND(D25&lt;&gt;"",E25&lt;&gt;""),D25*E25,"")</f>
        <v/>
      </c>
      <c r="G25" s="24"/>
    </row>
    <row r="26" spans="2:7" ht="24" customHeight="1" x14ac:dyDescent="0.25">
      <c r="B26" s="18"/>
      <c r="C26" s="17"/>
      <c r="D26" s="21"/>
      <c r="E26" s="22"/>
      <c r="F26" s="23" t="str">
        <f>IF(AND(D26&lt;&gt;"",E26&lt;&gt;""),D26*E26,"")</f>
        <v/>
      </c>
      <c r="G26" s="24"/>
    </row>
    <row r="27" spans="2:7" ht="19.5" customHeight="1" x14ac:dyDescent="0.25">
      <c r="B27" s="7" t="s">
        <v>43</v>
      </c>
      <c r="C27" s="7"/>
      <c r="D27" s="7"/>
      <c r="E27" s="7"/>
      <c r="F27" s="26">
        <f>SUM(F22:F26)</f>
        <v>131.9</v>
      </c>
      <c r="G27" s="27"/>
    </row>
    <row r="29" spans="2:7" ht="6" customHeight="1" x14ac:dyDescent="0.25"/>
    <row r="30" spans="2:7" ht="21.75" customHeight="1" x14ac:dyDescent="0.25">
      <c r="B30" s="10" t="s">
        <v>44</v>
      </c>
      <c r="C30" s="10"/>
      <c r="D30" s="10"/>
      <c r="E30" s="10"/>
      <c r="F30" s="10"/>
      <c r="G30" s="10"/>
    </row>
    <row r="31" spans="2:7" ht="6" customHeight="1" x14ac:dyDescent="0.25"/>
    <row r="32" spans="2:7" ht="19.5" customHeight="1" x14ac:dyDescent="0.25">
      <c r="B32" s="20" t="s">
        <v>32</v>
      </c>
      <c r="C32" s="20" t="s">
        <v>45</v>
      </c>
      <c r="D32" s="20" t="s">
        <v>46</v>
      </c>
      <c r="E32" s="20" t="s">
        <v>47</v>
      </c>
      <c r="F32" s="20" t="s">
        <v>36</v>
      </c>
      <c r="G32" s="20" t="s">
        <v>37</v>
      </c>
    </row>
    <row r="33" spans="2:7" ht="24" customHeight="1" x14ac:dyDescent="0.25">
      <c r="B33" s="18" t="s">
        <v>23</v>
      </c>
      <c r="C33" s="17" t="s">
        <v>48</v>
      </c>
      <c r="D33" s="28">
        <v>2</v>
      </c>
      <c r="E33" s="24" t="s">
        <v>49</v>
      </c>
      <c r="F33" s="25">
        <v>178</v>
      </c>
      <c r="G33" s="24" t="s">
        <v>50</v>
      </c>
    </row>
    <row r="34" spans="2:7" ht="24" customHeight="1" x14ac:dyDescent="0.25">
      <c r="B34" s="18"/>
      <c r="C34" s="29" t="s">
        <v>51</v>
      </c>
      <c r="D34" s="28"/>
      <c r="E34" s="24" t="s">
        <v>52</v>
      </c>
      <c r="F34" s="25"/>
      <c r="G34" s="24" t="s">
        <v>53</v>
      </c>
    </row>
    <row r="35" spans="2:7" ht="24" customHeight="1" x14ac:dyDescent="0.25">
      <c r="B35" s="18"/>
      <c r="C35" s="17"/>
      <c r="D35" s="28"/>
      <c r="E35" s="24"/>
      <c r="F35" s="25"/>
      <c r="G35" s="24"/>
    </row>
    <row r="36" spans="2:7" ht="19.5" customHeight="1" x14ac:dyDescent="0.25">
      <c r="B36" s="7" t="s">
        <v>54</v>
      </c>
      <c r="C36" s="7"/>
      <c r="D36" s="7"/>
      <c r="E36" s="7"/>
      <c r="F36" s="26">
        <f>SUM(F33:F35)</f>
        <v>178</v>
      </c>
      <c r="G36" s="27"/>
    </row>
    <row r="38" spans="2:7" ht="6" customHeight="1" x14ac:dyDescent="0.25"/>
    <row r="39" spans="2:7" ht="21.75" customHeight="1" x14ac:dyDescent="0.25">
      <c r="B39" s="10" t="s">
        <v>55</v>
      </c>
      <c r="C39" s="10"/>
      <c r="D39" s="10"/>
      <c r="E39" s="10"/>
      <c r="F39" s="10"/>
      <c r="G39" s="10"/>
    </row>
    <row r="40" spans="2:7" ht="6" customHeight="1" x14ac:dyDescent="0.25"/>
    <row r="41" spans="2:7" ht="25.5" customHeight="1" x14ac:dyDescent="0.25">
      <c r="B41" s="6" t="s">
        <v>56</v>
      </c>
      <c r="C41" s="6"/>
      <c r="D41" s="6"/>
      <c r="E41" s="6"/>
      <c r="F41" s="6"/>
      <c r="G41" s="6"/>
    </row>
    <row r="42" spans="2:7" ht="27.75" customHeight="1" x14ac:dyDescent="0.25">
      <c r="B42" s="30" t="s">
        <v>32</v>
      </c>
      <c r="C42" s="30" t="s">
        <v>57</v>
      </c>
      <c r="D42" s="30" t="s">
        <v>58</v>
      </c>
      <c r="E42" s="30" t="s">
        <v>59</v>
      </c>
      <c r="F42" s="30" t="s">
        <v>60</v>
      </c>
      <c r="G42" s="30" t="s">
        <v>36</v>
      </c>
    </row>
    <row r="43" spans="2:7" ht="24" customHeight="1" x14ac:dyDescent="0.25">
      <c r="B43" s="18" t="s">
        <v>23</v>
      </c>
      <c r="C43" s="24" t="s">
        <v>61</v>
      </c>
      <c r="D43" s="31">
        <v>0</v>
      </c>
      <c r="E43" s="31">
        <v>0</v>
      </c>
      <c r="F43" s="31">
        <v>1</v>
      </c>
      <c r="G43" s="23">
        <f>MAX(0,IF(ISNUMBER(SEARCH("28",C43)),'Pauschalen 2026'!$C$7,IF(ISNUMBER(SEARCH("14",C43)),'Pauschalen 2026'!$C$6,0))-IF(D43=1,'Pauschalen 2026'!$C$11,0)-IF(E43=1,'Pauschalen 2026'!$C$12,0)-IF(F43=1,'Pauschalen 2026'!$C$13,0))</f>
        <v>8.3999999999999986</v>
      </c>
    </row>
    <row r="44" spans="2:7" ht="24" customHeight="1" x14ac:dyDescent="0.25">
      <c r="B44" s="18" t="s">
        <v>40</v>
      </c>
      <c r="C44" s="24" t="s">
        <v>62</v>
      </c>
      <c r="D44" s="31">
        <v>1</v>
      </c>
      <c r="E44" s="31">
        <v>0</v>
      </c>
      <c r="F44" s="31">
        <v>0</v>
      </c>
      <c r="G44" s="23">
        <f>MAX(0,IF(ISNUMBER(SEARCH("28",C44)),'Pauschalen 2026'!$C$7,IF(ISNUMBER(SEARCH("14",C44)),'Pauschalen 2026'!$C$6,0))-IF(D44=1,'Pauschalen 2026'!$C$11,0)-IF(E44=1,'Pauschalen 2026'!$C$12,0)-IF(F44=1,'Pauschalen 2026'!$C$13,0))</f>
        <v>25.2</v>
      </c>
    </row>
    <row r="45" spans="2:7" ht="24" customHeight="1" x14ac:dyDescent="0.25">
      <c r="B45" s="18" t="s">
        <v>26</v>
      </c>
      <c r="C45" s="24" t="s">
        <v>63</v>
      </c>
      <c r="D45" s="31">
        <v>1</v>
      </c>
      <c r="E45" s="31">
        <v>0</v>
      </c>
      <c r="F45" s="31">
        <v>0</v>
      </c>
      <c r="G45" s="23">
        <f>MAX(0,IF(ISNUMBER(SEARCH("28",C45)),'Pauschalen 2026'!$C$7,IF(ISNUMBER(SEARCH("14",C45)),'Pauschalen 2026'!$C$6,0))-IF(D45=1,'Pauschalen 2026'!$C$11,0)-IF(E45=1,'Pauschalen 2026'!$C$12,0)-IF(F45=1,'Pauschalen 2026'!$C$13,0))</f>
        <v>11.2</v>
      </c>
    </row>
    <row r="46" spans="2:7" ht="24" customHeight="1" x14ac:dyDescent="0.25">
      <c r="B46" s="18"/>
      <c r="C46" s="24"/>
      <c r="D46" s="31"/>
      <c r="E46" s="31"/>
      <c r="F46" s="31"/>
      <c r="G46" s="23">
        <f>MAX(0,IF(ISNUMBER(SEARCH("28",C46)),'Pauschalen 2026'!$C$7,IF(ISNUMBER(SEARCH("14",C46)),'Pauschalen 2026'!$C$6,0))-IF(D46=1,'Pauschalen 2026'!$C$11,0)-IF(E46=1,'Pauschalen 2026'!$C$12,0)-IF(F46=1,'Pauschalen 2026'!$C$13,0))</f>
        <v>0</v>
      </c>
    </row>
    <row r="47" spans="2:7" ht="19.5" customHeight="1" x14ac:dyDescent="0.25">
      <c r="B47" s="7" t="s">
        <v>64</v>
      </c>
      <c r="C47" s="7"/>
      <c r="D47" s="7"/>
      <c r="E47" s="7"/>
      <c r="F47" s="7"/>
      <c r="G47" s="26">
        <f>SUM(G43:G46)</f>
        <v>44.8</v>
      </c>
    </row>
    <row r="49" spans="2:7" ht="6" customHeight="1" x14ac:dyDescent="0.25"/>
    <row r="50" spans="2:7" ht="21.75" customHeight="1" x14ac:dyDescent="0.25">
      <c r="B50" s="10" t="s">
        <v>65</v>
      </c>
      <c r="C50" s="10"/>
      <c r="D50" s="10"/>
      <c r="E50" s="10"/>
      <c r="F50" s="10"/>
      <c r="G50" s="10"/>
    </row>
    <row r="51" spans="2:7" ht="6" customHeight="1" x14ac:dyDescent="0.25"/>
    <row r="52" spans="2:7" ht="19.5" customHeight="1" x14ac:dyDescent="0.25">
      <c r="B52" s="20" t="s">
        <v>32</v>
      </c>
      <c r="C52" s="5" t="s">
        <v>66</v>
      </c>
      <c r="D52" s="5"/>
      <c r="E52" s="5"/>
      <c r="F52" s="20" t="s">
        <v>36</v>
      </c>
      <c r="G52" s="20" t="s">
        <v>37</v>
      </c>
    </row>
    <row r="53" spans="2:7" ht="24" customHeight="1" x14ac:dyDescent="0.25">
      <c r="B53" s="18" t="s">
        <v>23</v>
      </c>
      <c r="C53" s="9" t="s">
        <v>67</v>
      </c>
      <c r="D53" s="9"/>
      <c r="E53" s="9"/>
      <c r="F53" s="25">
        <v>24</v>
      </c>
      <c r="G53" s="24" t="s">
        <v>68</v>
      </c>
    </row>
    <row r="54" spans="2:7" ht="24" customHeight="1" x14ac:dyDescent="0.25">
      <c r="B54" s="18" t="s">
        <v>40</v>
      </c>
      <c r="C54" s="9" t="s">
        <v>69</v>
      </c>
      <c r="D54" s="9"/>
      <c r="E54" s="9"/>
      <c r="F54" s="25">
        <v>0</v>
      </c>
      <c r="G54" s="24"/>
    </row>
    <row r="55" spans="2:7" ht="24" customHeight="1" x14ac:dyDescent="0.25">
      <c r="B55" s="18" t="s">
        <v>40</v>
      </c>
      <c r="C55" s="9" t="s">
        <v>70</v>
      </c>
      <c r="D55" s="9"/>
      <c r="E55" s="9"/>
      <c r="F55" s="25">
        <v>6.5</v>
      </c>
      <c r="G55" s="24" t="s">
        <v>71</v>
      </c>
    </row>
    <row r="56" spans="2:7" ht="24" customHeight="1" x14ac:dyDescent="0.25">
      <c r="B56" s="18"/>
      <c r="C56" s="9"/>
      <c r="D56" s="9"/>
      <c r="E56" s="9"/>
      <c r="F56" s="25"/>
      <c r="G56" s="24"/>
    </row>
    <row r="57" spans="2:7" ht="24" customHeight="1" x14ac:dyDescent="0.25">
      <c r="B57" s="18"/>
      <c r="C57" s="9"/>
      <c r="D57" s="9"/>
      <c r="E57" s="9"/>
      <c r="F57" s="25"/>
      <c r="G57" s="24"/>
    </row>
    <row r="58" spans="2:7" ht="19.5" customHeight="1" x14ac:dyDescent="0.25">
      <c r="B58" s="7" t="s">
        <v>72</v>
      </c>
      <c r="C58" s="7"/>
      <c r="D58" s="7"/>
      <c r="E58" s="7"/>
      <c r="F58" s="26">
        <f>SUM(F53:F57)</f>
        <v>30.5</v>
      </c>
      <c r="G58" s="27"/>
    </row>
    <row r="60" spans="2:7" ht="6" customHeight="1" x14ac:dyDescent="0.25"/>
    <row r="61" spans="2:7" ht="21.75" customHeight="1" x14ac:dyDescent="0.25">
      <c r="B61" s="10" t="s">
        <v>73</v>
      </c>
      <c r="C61" s="10"/>
      <c r="D61" s="10"/>
      <c r="E61" s="10"/>
      <c r="F61" s="10"/>
      <c r="G61" s="10"/>
    </row>
    <row r="62" spans="2:7" ht="6" customHeight="1" x14ac:dyDescent="0.25"/>
    <row r="63" spans="2:7" ht="18.75" customHeight="1" x14ac:dyDescent="0.25">
      <c r="B63" s="4" t="s">
        <v>74</v>
      </c>
      <c r="C63" s="4"/>
      <c r="D63" s="4"/>
      <c r="E63" s="4"/>
      <c r="F63" s="3">
        <f>F27</f>
        <v>131.9</v>
      </c>
      <c r="G63" s="3"/>
    </row>
    <row r="64" spans="2:7" ht="18.75" customHeight="1" x14ac:dyDescent="0.25">
      <c r="B64" s="4" t="s">
        <v>75</v>
      </c>
      <c r="C64" s="4"/>
      <c r="D64" s="4"/>
      <c r="E64" s="4"/>
      <c r="F64" s="3">
        <f>F36</f>
        <v>178</v>
      </c>
      <c r="G64" s="3"/>
    </row>
    <row r="65" spans="2:7" ht="18.75" customHeight="1" x14ac:dyDescent="0.25">
      <c r="B65" s="4" t="s">
        <v>76</v>
      </c>
      <c r="C65" s="4"/>
      <c r="D65" s="4"/>
      <c r="E65" s="4"/>
      <c r="F65" s="3">
        <f>G47</f>
        <v>44.8</v>
      </c>
      <c r="G65" s="3"/>
    </row>
    <row r="66" spans="2:7" ht="18.75" customHeight="1" x14ac:dyDescent="0.25">
      <c r="B66" s="4" t="s">
        <v>77</v>
      </c>
      <c r="C66" s="4"/>
      <c r="D66" s="4"/>
      <c r="E66" s="4"/>
      <c r="F66" s="3">
        <f>F58</f>
        <v>30.5</v>
      </c>
      <c r="G66" s="3"/>
    </row>
    <row r="67" spans="2:7" ht="30" customHeight="1" x14ac:dyDescent="0.25">
      <c r="B67" s="2" t="s">
        <v>78</v>
      </c>
      <c r="C67" s="2"/>
      <c r="D67" s="2"/>
      <c r="E67" s="2"/>
      <c r="F67" s="1">
        <f>SUM(F63:F66)</f>
        <v>385.2</v>
      </c>
      <c r="G67" s="1"/>
    </row>
    <row r="68" spans="2:7" ht="30" customHeight="1" x14ac:dyDescent="0.25">
      <c r="B68" s="37" t="s">
        <v>79</v>
      </c>
      <c r="C68" s="37"/>
      <c r="D68" s="37"/>
      <c r="E68" s="37"/>
      <c r="F68" s="37"/>
      <c r="G68" s="37"/>
    </row>
    <row r="70" spans="2:7" ht="6" customHeight="1" x14ac:dyDescent="0.25"/>
    <row r="71" spans="2:7" ht="21.75" customHeight="1" x14ac:dyDescent="0.25">
      <c r="B71" s="10" t="s">
        <v>80</v>
      </c>
      <c r="C71" s="10"/>
      <c r="D71" s="10"/>
      <c r="E71" s="10"/>
      <c r="F71" s="10"/>
      <c r="G71" s="10"/>
    </row>
    <row r="72" spans="2:7" ht="6" customHeight="1" x14ac:dyDescent="0.25"/>
    <row r="73" spans="2:7" ht="25.5" customHeight="1" x14ac:dyDescent="0.25">
      <c r="B73" s="38" t="s">
        <v>81</v>
      </c>
      <c r="C73" s="38"/>
      <c r="D73" s="38"/>
      <c r="E73" s="38"/>
      <c r="F73" s="38"/>
      <c r="G73" s="38"/>
    </row>
    <row r="75" spans="2:7" ht="30" customHeight="1" x14ac:dyDescent="0.25">
      <c r="B75" s="39"/>
      <c r="C75" s="39"/>
      <c r="E75" s="40"/>
      <c r="F75" s="40"/>
      <c r="G75" s="40"/>
    </row>
    <row r="76" spans="2:7" ht="24" x14ac:dyDescent="0.25">
      <c r="B76" s="32" t="s">
        <v>82</v>
      </c>
      <c r="E76" s="32" t="s">
        <v>83</v>
      </c>
    </row>
    <row r="78" spans="2:7" ht="24" customHeight="1" x14ac:dyDescent="0.25">
      <c r="B78" s="41" t="s">
        <v>84</v>
      </c>
      <c r="C78" s="41"/>
      <c r="D78" s="41"/>
      <c r="E78" s="41"/>
      <c r="F78" s="41"/>
      <c r="G78" s="41"/>
    </row>
  </sheetData>
  <mergeCells count="48">
    <mergeCell ref="B78:G78"/>
    <mergeCell ref="B68:G68"/>
    <mergeCell ref="B71:G71"/>
    <mergeCell ref="B73:G73"/>
    <mergeCell ref="B75:C75"/>
    <mergeCell ref="E75:G75"/>
    <mergeCell ref="B65:E65"/>
    <mergeCell ref="F65:G65"/>
    <mergeCell ref="B66:E66"/>
    <mergeCell ref="F66:G66"/>
    <mergeCell ref="B67:E67"/>
    <mergeCell ref="F67:G67"/>
    <mergeCell ref="B61:G61"/>
    <mergeCell ref="B63:E63"/>
    <mergeCell ref="F63:G63"/>
    <mergeCell ref="B64:E64"/>
    <mergeCell ref="F64:G64"/>
    <mergeCell ref="C54:E54"/>
    <mergeCell ref="C55:E55"/>
    <mergeCell ref="C56:E56"/>
    <mergeCell ref="C57:E57"/>
    <mergeCell ref="B58:E58"/>
    <mergeCell ref="B41:G41"/>
    <mergeCell ref="B47:F47"/>
    <mergeCell ref="B50:G50"/>
    <mergeCell ref="C52:E52"/>
    <mergeCell ref="C53:E53"/>
    <mergeCell ref="B19:G19"/>
    <mergeCell ref="B27:E27"/>
    <mergeCell ref="B30:G30"/>
    <mergeCell ref="B36:E36"/>
    <mergeCell ref="B39:G39"/>
    <mergeCell ref="B12:G12"/>
    <mergeCell ref="C14:D14"/>
    <mergeCell ref="F14:G14"/>
    <mergeCell ref="C16:D16"/>
    <mergeCell ref="F16:G16"/>
    <mergeCell ref="C8:D8"/>
    <mergeCell ref="F8:G8"/>
    <mergeCell ref="C9:D9"/>
    <mergeCell ref="F9:G9"/>
    <mergeCell ref="C10:D10"/>
    <mergeCell ref="F10:G10"/>
    <mergeCell ref="B2:E2"/>
    <mergeCell ref="F2:G2"/>
    <mergeCell ref="B3:E3"/>
    <mergeCell ref="F3:G3"/>
    <mergeCell ref="B6:G6"/>
  </mergeCells>
  <dataValidations count="2">
    <dataValidation type="list" allowBlank="1" sqref="C43:C46" xr:uid="{00000000-0002-0000-0000-000000000000}">
      <formula1>"Ganztag (28 €),Anreisetag (14 €),Abreisetag (14 €),&gt; 8 Std. (14 €),Kein Anspruch (0 €)"</formula1>
      <formula2>0</formula2>
    </dataValidation>
    <dataValidation type="list" allowBlank="1" sqref="D43:F46" xr:uid="{00000000-0002-0000-0000-000001000000}">
      <formula1>"0,1"</formula1>
      <formula2>0</formula2>
    </dataValidation>
  </dataValidations>
  <pageMargins left="0.4" right="0.4" top="0.5" bottom="0.5" header="0.511811023622047" footer="0.511811023622047"/>
  <pageSetup fitToHeight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E26"/>
  <sheetViews>
    <sheetView showGridLines="0" zoomScaleNormal="100" workbookViewId="0"/>
  </sheetViews>
  <sheetFormatPr baseColWidth="10" defaultColWidth="8.7109375" defaultRowHeight="15" x14ac:dyDescent="0.25"/>
  <cols>
    <col min="1" max="1" width="3" customWidth="1"/>
    <col min="2" max="2" width="34" customWidth="1"/>
    <col min="3" max="4" width="16" customWidth="1"/>
    <col min="5" max="5" width="40" customWidth="1"/>
  </cols>
  <sheetData>
    <row r="2" spans="2:5" ht="24" customHeight="1" x14ac:dyDescent="0.3">
      <c r="B2" s="42" t="s">
        <v>85</v>
      </c>
      <c r="C2" s="42"/>
      <c r="D2" s="42"/>
      <c r="E2" s="42"/>
    </row>
    <row r="3" spans="2:5" x14ac:dyDescent="0.25">
      <c r="B3" s="43" t="s">
        <v>86</v>
      </c>
      <c r="C3" s="43"/>
      <c r="D3" s="43"/>
      <c r="E3" s="43"/>
    </row>
    <row r="5" spans="2:5" ht="19.5" customHeight="1" x14ac:dyDescent="0.25">
      <c r="B5" s="44" t="s">
        <v>87</v>
      </c>
      <c r="C5" s="44"/>
      <c r="D5" s="44"/>
      <c r="E5" s="44"/>
    </row>
    <row r="6" spans="2:5" ht="28.5" x14ac:dyDescent="0.25">
      <c r="B6" s="33" t="s">
        <v>88</v>
      </c>
      <c r="C6" s="45">
        <v>14</v>
      </c>
      <c r="D6" s="45"/>
      <c r="E6" s="34" t="s">
        <v>89</v>
      </c>
    </row>
    <row r="7" spans="2:5" x14ac:dyDescent="0.25">
      <c r="B7" s="33" t="s">
        <v>90</v>
      </c>
      <c r="C7" s="45">
        <v>28</v>
      </c>
      <c r="D7" s="45"/>
      <c r="E7" s="34" t="s">
        <v>91</v>
      </c>
    </row>
    <row r="8" spans="2:5" x14ac:dyDescent="0.25">
      <c r="B8" s="33" t="s">
        <v>92</v>
      </c>
      <c r="C8" s="46">
        <v>8</v>
      </c>
      <c r="D8" s="46"/>
      <c r="E8" s="34" t="s">
        <v>93</v>
      </c>
    </row>
    <row r="9" spans="2:5" x14ac:dyDescent="0.25">
      <c r="B9" s="35"/>
      <c r="E9" s="36"/>
    </row>
    <row r="10" spans="2:5" ht="19.5" customHeight="1" x14ac:dyDescent="0.25">
      <c r="B10" s="44" t="s">
        <v>94</v>
      </c>
      <c r="C10" s="44"/>
      <c r="D10" s="44"/>
      <c r="E10" s="44"/>
    </row>
    <row r="11" spans="2:5" x14ac:dyDescent="0.25">
      <c r="B11" s="33" t="s">
        <v>95</v>
      </c>
      <c r="C11" s="45">
        <f>$C$6*0.2</f>
        <v>2.8000000000000003</v>
      </c>
      <c r="D11" s="45"/>
      <c r="E11" s="34" t="s">
        <v>96</v>
      </c>
    </row>
    <row r="12" spans="2:5" x14ac:dyDescent="0.25">
      <c r="B12" s="33" t="s">
        <v>97</v>
      </c>
      <c r="C12" s="45">
        <f>$C$6*0.4</f>
        <v>5.6000000000000005</v>
      </c>
      <c r="D12" s="45"/>
      <c r="E12" s="34"/>
    </row>
    <row r="13" spans="2:5" x14ac:dyDescent="0.25">
      <c r="B13" s="33" t="s">
        <v>98</v>
      </c>
      <c r="C13" s="45">
        <f>$C$6*0.4</f>
        <v>5.6000000000000005</v>
      </c>
      <c r="D13" s="45"/>
      <c r="E13" s="34"/>
    </row>
    <row r="14" spans="2:5" x14ac:dyDescent="0.25">
      <c r="B14" s="35"/>
      <c r="E14" s="36"/>
    </row>
    <row r="15" spans="2:5" ht="19.5" customHeight="1" x14ac:dyDescent="0.25">
      <c r="B15" s="44" t="s">
        <v>99</v>
      </c>
      <c r="C15" s="44"/>
      <c r="D15" s="44"/>
      <c r="E15" s="44"/>
    </row>
    <row r="16" spans="2:5" x14ac:dyDescent="0.25">
      <c r="B16" s="33" t="s">
        <v>100</v>
      </c>
      <c r="C16" s="45">
        <v>0.3</v>
      </c>
      <c r="D16" s="45"/>
      <c r="E16" s="34" t="s">
        <v>101</v>
      </c>
    </row>
    <row r="17" spans="2:5" x14ac:dyDescent="0.25">
      <c r="B17" s="33" t="s">
        <v>102</v>
      </c>
      <c r="C17" s="45">
        <v>0.2</v>
      </c>
      <c r="D17" s="45"/>
      <c r="E17" s="34"/>
    </row>
    <row r="18" spans="2:5" x14ac:dyDescent="0.25">
      <c r="B18" s="35"/>
      <c r="E18" s="36"/>
    </row>
    <row r="19" spans="2:5" ht="19.5" customHeight="1" x14ac:dyDescent="0.25">
      <c r="B19" s="44" t="s">
        <v>103</v>
      </c>
      <c r="C19" s="44"/>
      <c r="D19" s="44"/>
      <c r="E19" s="44"/>
    </row>
    <row r="20" spans="2:5" ht="28.5" x14ac:dyDescent="0.25">
      <c r="B20" s="33" t="s">
        <v>104</v>
      </c>
      <c r="C20" s="45">
        <v>20</v>
      </c>
      <c r="D20" s="45"/>
      <c r="E20" s="34" t="s">
        <v>105</v>
      </c>
    </row>
    <row r="21" spans="2:5" x14ac:dyDescent="0.25">
      <c r="B21" s="35"/>
      <c r="E21" s="36"/>
    </row>
    <row r="22" spans="2:5" ht="19.5" customHeight="1" x14ac:dyDescent="0.25">
      <c r="B22" s="44" t="s">
        <v>106</v>
      </c>
      <c r="C22" s="44"/>
      <c r="D22" s="44"/>
      <c r="E22" s="44"/>
    </row>
    <row r="23" spans="2:5" ht="24" x14ac:dyDescent="0.25">
      <c r="B23" s="33" t="s">
        <v>107</v>
      </c>
      <c r="C23" s="47">
        <v>0.19</v>
      </c>
      <c r="D23" s="47"/>
      <c r="E23" s="34" t="s">
        <v>108</v>
      </c>
    </row>
    <row r="24" spans="2:5" x14ac:dyDescent="0.25">
      <c r="B24" s="33" t="s">
        <v>109</v>
      </c>
      <c r="C24" s="48">
        <v>10</v>
      </c>
      <c r="D24" s="48"/>
      <c r="E24" s="34" t="s">
        <v>110</v>
      </c>
    </row>
    <row r="25" spans="2:5" x14ac:dyDescent="0.25">
      <c r="B25" s="35"/>
      <c r="E25" s="36"/>
    </row>
    <row r="26" spans="2:5" ht="30" customHeight="1" x14ac:dyDescent="0.25">
      <c r="B26" s="6" t="s">
        <v>111</v>
      </c>
      <c r="C26" s="6"/>
      <c r="D26" s="6"/>
      <c r="E26" s="6"/>
    </row>
  </sheetData>
  <mergeCells count="19">
    <mergeCell ref="B22:E22"/>
    <mergeCell ref="C23:D23"/>
    <mergeCell ref="C24:D24"/>
    <mergeCell ref="B26:E26"/>
    <mergeCell ref="B15:E15"/>
    <mergeCell ref="C16:D16"/>
    <mergeCell ref="C17:D17"/>
    <mergeCell ref="B19:E19"/>
    <mergeCell ref="C20:D20"/>
    <mergeCell ref="C8:D8"/>
    <mergeCell ref="B10:E10"/>
    <mergeCell ref="C11:D11"/>
    <mergeCell ref="C12:D12"/>
    <mergeCell ref="C13:D13"/>
    <mergeCell ref="B2:E2"/>
    <mergeCell ref="B3:E3"/>
    <mergeCell ref="B5:E5"/>
    <mergeCell ref="C6:D6"/>
    <mergeCell ref="C7:D7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Reisekostenabrechnung</vt:lpstr>
      <vt:lpstr>Pauschalen 2026</vt:lpstr>
      <vt:lpstr>Reisekostenabrechnung!Druckbereich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2026-08-10T11:29:32Z</dcterms:created>
  <dcterms:modified xsi:type="dcterms:W3CDTF">2026-08-10T13:33:59Z</dcterms:modified>
  <dc:language>en-US</dc:language>
</cp:coreProperties>
</file>