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3.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_rels/drawing1.xml.rels" ContentType="application/vnd.openxmlformats-package.relationships+xml"/>
  <Override PartName="/xl/drawings/drawing1.xml" ContentType="application/vnd.openxmlformats-officedocument.drawing+xml"/>
  <Override PartName="/xl/charts/chart1.xml" ContentType="application/vnd.openxmlformats-officedocument.drawingml.chart+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
  </bookViews>
  <sheets>
    <sheet name="Anleitung" sheetId="1" state="visible" r:id="rId3"/>
    <sheet name="Organigramm" sheetId="2" state="visible" r:id="rId4"/>
    <sheet name="Mitarbeiterverzeichnis" sheetId="3" state="visible" r:id="rId5"/>
  </sheets>
  <definedNames>
    <definedName function="false" hidden="false" localSheetId="0" name="_xlnm.Print_Area" vbProcedure="false">Anleitung!$A$1:$M$35</definedName>
    <definedName function="false" hidden="false" localSheetId="2" name="_xlnm.Print_Area" vbProcedure="false">Mitarbeiterverzeichnis!$A$1:$L$49</definedName>
    <definedName function="false" hidden="false" localSheetId="1" name="_xlnm.Print_Area" vbProcedure="false">Organigramm!$A$1:$CZ$27</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<sst xmlns="http://schemas.openxmlformats.org/spreadsheetml/2006/main" count="274" uniqueCount="155">
  <si>
    <t xml:space="preserve">ORGANIGRAMM</t>
  </si>
  <si>
    <t xml:space="preserve">Vorlage zur Darstellung der Organisationsstruktur · Meridian GmbH (Beispieldaten) · Stand 2026</t>
  </si>
  <si>
    <t xml:space="preserve">Diese Arbeitsmappe ist kein statisches Bild, sondern ein zusammenhängendes System aus drei Blättern.</t>
  </si>
  <si>
    <t xml:space="preserve">So funktioniert die Vorlage</t>
  </si>
  <si>
    <t xml:space="preserve">1.  Mitarbeiterverzeichnis pflegen</t>
  </si>
  <si>
    <t xml:space="preserve">Tragen Sie alle Personen im Blatt „Mitarbeiterverzeichnis“ ein: ID, Name, Position, Abteilung, Ebene und die ID der vorgesetzten Person. Für Abteilung, Ebene, Standort und Status stehen Auswahllisten bereit.</t>
  </si>
  <si>
    <t xml:space="preserve">2.  Organigramm verknüpft sich automatisch</t>
  </si>
  <si>
    <t xml:space="preserve">Jede Box im Blatt „Organigramm“ ist über eine Kennung (z. B. E001) mit dem Verzeichnis verbunden. Name und Position werden per Formel gezogen. Ändern Sie einen Namen im Verzeichnis, aktualisiert sich die Box.</t>
  </si>
  <si>
    <t xml:space="preserve">3.  Struktur anpassen</t>
  </si>
  <si>
    <t xml:space="preserve">Möchten Sie in einer Box eine andere Person zeigen? Überschreiben Sie einfach die kleine Kennung oben in der Box mit einer anderen ID aus dem Verzeichnis – der Rest folgt automatisch.</t>
  </si>
  <si>
    <t xml:space="preserve">4.  Kennzahlen ablesen</t>
  </si>
  <si>
    <t xml:space="preserve">Oben im Verzeichnis berechnen sich Kopfzahl, offene Stellen, Führungskräfte und die Verteilung je Abteilung von selbst – inklusive Diagramm.</t>
  </si>
  <si>
    <t xml:space="preserve">Legende – Hierarchieebenen</t>
  </si>
  <si>
    <t xml:space="preserve">Ebene 1</t>
  </si>
  <si>
    <t xml:space="preserve">Geschäftsführung</t>
  </si>
  <si>
    <t xml:space="preserve">Ebene 2</t>
  </si>
  <si>
    <t xml:space="preserve">Bereichsleitung</t>
  </si>
  <si>
    <t xml:space="preserve">Ebene 3</t>
  </si>
  <si>
    <t xml:space="preserve">Teamleitung</t>
  </si>
  <si>
    <t xml:space="preserve">Ebene 4</t>
  </si>
  <si>
    <t xml:space="preserve">Mitarbeitende (nur im Verzeichnis gelistet)</t>
  </si>
  <si>
    <t xml:space="preserve">Hinweis: Die kleine Kennung in cremefarbener Schrift (z. B. E001) ist das Eingabefeld, das Box und Verzeichnis verbindet. Alle Namen, Firmen und E-Mail-Adressen sind frei erfundene Beispieldaten.</t>
  </si>
  <si>
    <t xml:space="preserve">ORGANISATIONSSTRUKTUR</t>
  </si>
  <si>
    <t xml:space="preserve">Meridian GmbH  ·  Geschäftsjahr 2026  ·  Beispieldaten – frei anpassbar</t>
  </si>
  <si>
    <t xml:space="preserve">E001</t>
  </si>
  <si>
    <t xml:space="preserve">E002</t>
  </si>
  <si>
    <t xml:space="preserve">E003</t>
  </si>
  <si>
    <t xml:space="preserve">E004</t>
  </si>
  <si>
    <t xml:space="preserve">E005</t>
  </si>
  <si>
    <t xml:space="preserve">E006</t>
  </si>
  <si>
    <t xml:space="preserve">E007</t>
  </si>
  <si>
    <t xml:space="preserve">E008</t>
  </si>
  <si>
    <t xml:space="preserve">E009</t>
  </si>
  <si>
    <t xml:space="preserve">E010</t>
  </si>
  <si>
    <t xml:space="preserve">E011</t>
  </si>
  <si>
    <t xml:space="preserve">E012</t>
  </si>
  <si>
    <t xml:space="preserve">E013</t>
  </si>
  <si>
    <t xml:space="preserve">LEGENDE</t>
  </si>
  <si>
    <t xml:space="preserve">Ebene 1 – Geschäftsführung</t>
  </si>
  <si>
    <t xml:space="preserve">Ebene 2 – Bereichsleitung</t>
  </si>
  <si>
    <t xml:space="preserve">Ebene 3 – Teamleitung</t>
  </si>
  <si>
    <t xml:space="preserve">Die Grafik zeigt die Führungsstruktur (Ebenen 1–3). Die vollständige Belegschaft inkl. Mitarbeitenden (Ebene 4) steht im Blatt „Mitarbeiterverzeichnis“. Kennung oben in der Box ändern = andere Person anzeigen.</t>
  </si>
  <si>
    <t xml:space="preserve">MITARBEITERVERZEICHNIS</t>
  </si>
  <si>
    <t xml:space="preserve">Meridian GmbH  ·  Datenbasis für das Organigramm  ·  Stand 2026</t>
  </si>
  <si>
    <t xml:space="preserve">Mitarbeitende (aktiv)</t>
  </si>
  <si>
    <t xml:space="preserve">Offene Stellen</t>
  </si>
  <si>
    <t xml:space="preserve">Führungskräfte</t>
  </si>
  <si>
    <t xml:space="preserve">Ø Betriebszugehörigkeit (Jahre)</t>
  </si>
  <si>
    <t xml:space="preserve">Mitarbeitende je Abteilung (aktiv)</t>
  </si>
  <si>
    <t xml:space="preserve">Abteilung</t>
  </si>
  <si>
    <t xml:space="preserve">Anzahl</t>
  </si>
  <si>
    <t xml:space="preserve">Vertrieb</t>
  </si>
  <si>
    <t xml:space="preserve">Marketing</t>
  </si>
  <si>
    <t xml:space="preserve">Finanzen &amp; Personal</t>
  </si>
  <si>
    <t xml:space="preserve">IT &amp; Operations</t>
  </si>
  <si>
    <t xml:space="preserve">Mitarbeiterverzeichnis (hier Daten pflegen)</t>
  </si>
  <si>
    <t xml:space="preserve">Mitarbeiter-ID</t>
  </si>
  <si>
    <t xml:space="preserve">Name</t>
  </si>
  <si>
    <t xml:space="preserve">Position / Funktion</t>
  </si>
  <si>
    <t xml:space="preserve">Ebene</t>
  </si>
  <si>
    <t xml:space="preserve">Vorgesetzte:r (ID)</t>
  </si>
  <si>
    <t xml:space="preserve">Vorgesetzte:r (Name)</t>
  </si>
  <si>
    <t xml:space="preserve">Standort</t>
  </si>
  <si>
    <t xml:space="preserve">E-Mail</t>
  </si>
  <si>
    <t xml:space="preserve">Eintrittsdatum</t>
  </si>
  <si>
    <t xml:space="preserve">Zugehörigkeit (J.)</t>
  </si>
  <si>
    <t xml:space="preserve">Status</t>
  </si>
  <si>
    <t xml:space="preserve">Dr. Katharina Brandt</t>
  </si>
  <si>
    <t xml:space="preserve">Geschäftsführerin</t>
  </si>
  <si>
    <t xml:space="preserve">1 – Geschäftsführung</t>
  </si>
  <si>
    <t xml:space="preserve">München</t>
  </si>
  <si>
    <t xml:space="preserve">k.brandt@meridian-gmbh.de</t>
  </si>
  <si>
    <t xml:space="preserve">Aktiv</t>
  </si>
  <si>
    <t xml:space="preserve">Markus Feldmann</t>
  </si>
  <si>
    <t xml:space="preserve">Bereichsleitung Vertrieb</t>
  </si>
  <si>
    <t xml:space="preserve">2 – Bereichsleitung</t>
  </si>
  <si>
    <t xml:space="preserve">m.feldmann@meridian-gmbh.de</t>
  </si>
  <si>
    <t xml:space="preserve">Sabine Kowalski</t>
  </si>
  <si>
    <t xml:space="preserve">Bereichsleitung Marketing</t>
  </si>
  <si>
    <t xml:space="preserve">Berlin</t>
  </si>
  <si>
    <t xml:space="preserve">s.kowalski@meridian-gmbh.de</t>
  </si>
  <si>
    <t xml:space="preserve">Thomas Reinhardt</t>
  </si>
  <si>
    <t xml:space="preserve">Bereichsleitung Finanzen &amp; Personal</t>
  </si>
  <si>
    <t xml:space="preserve">t.reinhardt@meridian-gmbh.de</t>
  </si>
  <si>
    <t xml:space="preserve">Julia Neumann</t>
  </si>
  <si>
    <t xml:space="preserve">Bereichsleitung IT &amp; Operations</t>
  </si>
  <si>
    <t xml:space="preserve">Hamburg</t>
  </si>
  <si>
    <t xml:space="preserve">j.neumann@meridian-gmbh.de</t>
  </si>
  <si>
    <t xml:space="preserve">Andreas Schuster</t>
  </si>
  <si>
    <t xml:space="preserve">Teamleitung Innendienst</t>
  </si>
  <si>
    <t xml:space="preserve">3 – Teamleitung</t>
  </si>
  <si>
    <t xml:space="preserve">a.schuster@meridian-gmbh.de</t>
  </si>
  <si>
    <t xml:space="preserve">Nadine Kraus</t>
  </si>
  <si>
    <t xml:space="preserve">Teamleitung Außendienst</t>
  </si>
  <si>
    <t xml:space="preserve">n.kraus@meridian-gmbh.de</t>
  </si>
  <si>
    <t xml:space="preserve">Philipp Werner</t>
  </si>
  <si>
    <t xml:space="preserve">Teamleitung Online-Marketing</t>
  </si>
  <si>
    <t xml:space="preserve">p.werner@meridian-gmbh.de</t>
  </si>
  <si>
    <t xml:space="preserve">Christina Vogel</t>
  </si>
  <si>
    <t xml:space="preserve">Teamleitung Kommunikation</t>
  </si>
  <si>
    <t xml:space="preserve">c.vogel@meridian-gmbh.de</t>
  </si>
  <si>
    <t xml:space="preserve">Michael Bauer</t>
  </si>
  <si>
    <t xml:space="preserve">Teamleitung Buchhaltung &amp; Controlling</t>
  </si>
  <si>
    <t xml:space="preserve">m.bauer@meridian-gmbh.de</t>
  </si>
  <si>
    <t xml:space="preserve">Petra Schmidt</t>
  </si>
  <si>
    <t xml:space="preserve">Teamleitung Personalwesen</t>
  </si>
  <si>
    <t xml:space="preserve">p.schmidt@meridian-gmbh.de</t>
  </si>
  <si>
    <t xml:space="preserve">Daniel Fischer</t>
  </si>
  <si>
    <t xml:space="preserve">Teamleitung IT &amp; Systeme</t>
  </si>
  <si>
    <t xml:space="preserve">d.fischer@meridian-gmbh.de</t>
  </si>
  <si>
    <t xml:space="preserve">Laura Hoffmann</t>
  </si>
  <si>
    <t xml:space="preserve">Teamleitung Logistik &amp; Einkauf</t>
  </si>
  <si>
    <t xml:space="preserve">l.hoffmann@meridian-gmbh.de</t>
  </si>
  <si>
    <t xml:space="preserve">E014</t>
  </si>
  <si>
    <t xml:space="preserve">Jonas Wagner</t>
  </si>
  <si>
    <t xml:space="preserve">Vertriebsmitarbeiter Innendienst</t>
  </si>
  <si>
    <t xml:space="preserve">4 – Mitarbeitende</t>
  </si>
  <si>
    <t xml:space="preserve">j.wagner@meridian-gmbh.de</t>
  </si>
  <si>
    <t xml:space="preserve">E015</t>
  </si>
  <si>
    <t xml:space="preserve">Melanie Richter</t>
  </si>
  <si>
    <t xml:space="preserve">Vertriebsmitarbeiterin Innendienst</t>
  </si>
  <si>
    <t xml:space="preserve">m.richter@meridian-gmbh.de</t>
  </si>
  <si>
    <t xml:space="preserve">Elternzeit</t>
  </si>
  <si>
    <t xml:space="preserve">E016</t>
  </si>
  <si>
    <t xml:space="preserve">Kevin Schäfer</t>
  </si>
  <si>
    <t xml:space="preserve">Außendienstmitarbeiter</t>
  </si>
  <si>
    <t xml:space="preserve">Stuttgart</t>
  </si>
  <si>
    <t xml:space="preserve">k.schaefer@meridian-gmbh.de</t>
  </si>
  <si>
    <t xml:space="preserve">E017</t>
  </si>
  <si>
    <t xml:space="preserve">Anna Lehmann</t>
  </si>
  <si>
    <t xml:space="preserve">Online-Marketing-Managerin</t>
  </si>
  <si>
    <t xml:space="preserve">a.lehmann@meridian-gmbh.de</t>
  </si>
  <si>
    <t xml:space="preserve">E018</t>
  </si>
  <si>
    <t xml:space="preserve">Tobias Krüger</t>
  </si>
  <si>
    <t xml:space="preserve">Content-Manager</t>
  </si>
  <si>
    <t xml:space="preserve">t.krueger@meridian-gmbh.de</t>
  </si>
  <si>
    <t xml:space="preserve">E019</t>
  </si>
  <si>
    <t xml:space="preserve">Sandra Böhm</t>
  </si>
  <si>
    <t xml:space="preserve">Buchhalterin</t>
  </si>
  <si>
    <t xml:space="preserve">s.boehm@meridian-gmbh.de</t>
  </si>
  <si>
    <t xml:space="preserve">E020</t>
  </si>
  <si>
    <t xml:space="preserve">Florian Weiß</t>
  </si>
  <si>
    <t xml:space="preserve">HR-Referent</t>
  </si>
  <si>
    <t xml:space="preserve">f.weiss@meridian-gmbh.de</t>
  </si>
  <si>
    <t xml:space="preserve">E021</t>
  </si>
  <si>
    <t xml:space="preserve">Nina Albrecht</t>
  </si>
  <si>
    <t xml:space="preserve">IT-Systemadministratorin</t>
  </si>
  <si>
    <t xml:space="preserve">n.albrecht@meridian-gmbh.de</t>
  </si>
  <si>
    <t xml:space="preserve">E022</t>
  </si>
  <si>
    <t xml:space="preserve">Sebastian Huber</t>
  </si>
  <si>
    <t xml:space="preserve">Logistikkoordinator</t>
  </si>
  <si>
    <t xml:space="preserve">s.huber@meridian-gmbh.de</t>
  </si>
  <si>
    <t xml:space="preserve">E023</t>
  </si>
  <si>
    <t xml:space="preserve">(vakant)</t>
  </si>
  <si>
    <t xml:space="preserve">Offen</t>
  </si>
</sst>
</file>

<file path=xl/styles.xml><?xml version="1.0" encoding="utf-8"?>
<styleSheet xmlns="http://schemas.openxmlformats.org/spreadsheetml/2006/main">
  <numFmts count="5">
    <numFmt numFmtId="164" formatCode="General"/>
    <numFmt numFmtId="165" formatCode="0"/>
    <numFmt numFmtId="166" formatCode="0.0"/>
    <numFmt numFmtId="167" formatCode="General"/>
    <numFmt numFmtId="168" formatCode="dd\.mm\.yyyy"/>
  </numFmts>
  <fonts count="37">
    <font>
      <sz val="11"/>
      <color theme="1"/>
      <name val="Calibri"/>
      <family val="2"/>
      <charset val="1"/>
    </font>
    <font>
      <sz val="10"/>
      <name val="Arial"/>
      <family val="0"/>
    </font>
    <font>
      <sz val="10"/>
      <name val="Arial"/>
      <family val="0"/>
    </font>
    <font>
      <sz val="10"/>
      <name val="Arial"/>
      <family val="0"/>
    </font>
    <font>
      <b val="true"/>
      <sz val="28"/>
      <color rgb="FFFFFFFF"/>
      <name val="Calibri"/>
      <family val="0"/>
      <charset val="1"/>
    </font>
    <font>
      <sz val="10.5"/>
      <color rgb="FFF2D9A6"/>
      <name val="Calibri"/>
      <family val="0"/>
      <charset val="1"/>
    </font>
    <font>
      <b val="true"/>
      <sz val="11"/>
      <color rgb="FF1C6E7D"/>
      <name val="Calibri"/>
      <family val="0"/>
      <charset val="1"/>
    </font>
    <font>
      <b val="true"/>
      <sz val="13"/>
      <color rgb="FF0F3D46"/>
      <name val="Calibri"/>
      <family val="0"/>
      <charset val="1"/>
    </font>
    <font>
      <b val="true"/>
      <sz val="11"/>
      <color rgb="FF0E2F36"/>
      <name val="Calibri"/>
      <family val="0"/>
      <charset val="1"/>
    </font>
    <font>
      <sz val="10.5"/>
      <color rgb="FF33484D"/>
      <name val="Calibri"/>
      <family val="0"/>
      <charset val="1"/>
    </font>
    <font>
      <b val="true"/>
      <sz val="10"/>
      <color rgb="FFFFFFFF"/>
      <name val="Calibri"/>
      <family val="0"/>
      <charset val="1"/>
    </font>
    <font>
      <sz val="10.5"/>
      <color rgb="FF0E2F36"/>
      <name val="Calibri"/>
      <family val="0"/>
      <charset val="1"/>
    </font>
    <font>
      <b val="true"/>
      <sz val="10"/>
      <color rgb="FF0E2F36"/>
      <name val="Calibri"/>
      <family val="0"/>
      <charset val="1"/>
    </font>
    <font>
      <i val="true"/>
      <sz val="10"/>
      <color rgb="FF5A6B6F"/>
      <name val="Calibri"/>
      <family val="0"/>
      <charset val="1"/>
    </font>
    <font>
      <b val="true"/>
      <sz val="18"/>
      <color rgb="FFFFFFFF"/>
      <name val="Calibri"/>
      <family val="0"/>
      <charset val="1"/>
    </font>
    <font>
      <b val="true"/>
      <sz val="8"/>
      <color rgb="FFF2D9A6"/>
      <name val="Calibri"/>
      <family val="0"/>
      <charset val="1"/>
    </font>
    <font>
      <b val="true"/>
      <sz val="10.5"/>
      <color rgb="FFFFFFFF"/>
      <name val="Calibri"/>
      <family val="0"/>
      <charset val="1"/>
    </font>
    <font>
      <sz val="8.5"/>
      <color rgb="FFFFFFFF"/>
      <name val="Calibri"/>
      <family val="0"/>
      <charset val="1"/>
    </font>
    <font>
      <b val="true"/>
      <sz val="8"/>
      <color rgb="FF4A6A70"/>
      <name val="Calibri"/>
      <family val="0"/>
      <charset val="1"/>
    </font>
    <font>
      <b val="true"/>
      <sz val="10.5"/>
      <color rgb="FF0E2F36"/>
      <name val="Calibri"/>
      <family val="0"/>
      <charset val="1"/>
    </font>
    <font>
      <sz val="8.5"/>
      <color rgb="FF0E2F36"/>
      <name val="Calibri"/>
      <family val="0"/>
      <charset val="1"/>
    </font>
    <font>
      <b val="true"/>
      <sz val="10"/>
      <color rgb="FF0F3D46"/>
      <name val="Calibri"/>
      <family val="0"/>
      <charset val="1"/>
    </font>
    <font>
      <sz val="9.5"/>
      <color rgb="FF0E2F36"/>
      <name val="Calibri"/>
      <family val="0"/>
      <charset val="1"/>
    </font>
    <font>
      <i val="true"/>
      <sz val="9.5"/>
      <color rgb="FF5A6B6F"/>
      <name val="Calibri"/>
      <family val="0"/>
      <charset val="1"/>
    </font>
    <font>
      <b val="true"/>
      <sz val="22"/>
      <color rgb="FFFFFFFF"/>
      <name val="Calibri"/>
      <family val="0"/>
      <charset val="1"/>
    </font>
    <font>
      <b val="true"/>
      <sz val="9.5"/>
      <color rgb="FFFFFFFF"/>
      <name val="Calibri"/>
      <family val="0"/>
      <charset val="1"/>
    </font>
    <font>
      <b val="true"/>
      <sz val="11"/>
      <color rgb="FF0F3D46"/>
      <name val="Calibri"/>
      <family val="0"/>
      <charset val="1"/>
    </font>
    <font>
      <sz val="10"/>
      <color rgb="FF0E2F36"/>
      <name val="Calibri"/>
      <family val="0"/>
      <charset val="1"/>
    </font>
    <font>
      <b val="true"/>
      <sz val="10"/>
      <color rgb="FF1C6E7D"/>
      <name val="Calibri"/>
      <family val="0"/>
      <charset val="1"/>
    </font>
    <font>
      <sz val="10"/>
      <color rgb="FF5A6B6F"/>
      <name val="Calibri"/>
      <family val="0"/>
      <charset val="1"/>
    </font>
    <font>
      <sz val="10"/>
      <color rgb="FF33484D"/>
      <name val="Calibri"/>
      <family val="0"/>
      <charset val="1"/>
    </font>
    <font>
      <sz val="9.5"/>
      <color rgb="FF33484D"/>
      <name val="Calibri"/>
      <family val="0"/>
      <charset val="1"/>
    </font>
    <font>
      <b val="true"/>
      <sz val="10"/>
      <color rgb="FF2E7D5B"/>
      <name val="Calibri"/>
      <family val="0"/>
      <charset val="1"/>
    </font>
    <font>
      <b val="true"/>
      <sz val="10"/>
      <color rgb="FFB9770E"/>
      <name val="Calibri"/>
      <family val="0"/>
      <charset val="1"/>
    </font>
    <font>
      <b val="true"/>
      <sz val="10"/>
      <color rgb="FFC0392B"/>
      <name val="Calibri"/>
      <family val="0"/>
      <charset val="1"/>
    </font>
    <font>
      <b val="true"/>
      <sz val="18"/>
      <color rgb="FF000000"/>
      <name val="Calibri"/>
      <family val="2"/>
    </font>
    <font>
      <sz val="10"/>
      <color rgb="FF000000"/>
      <name val="Calibri"/>
      <family val="2"/>
    </font>
  </fonts>
  <fills count="8">
    <fill>
      <patternFill patternType="none"/>
    </fill>
    <fill>
      <patternFill patternType="gray125"/>
    </fill>
    <fill>
      <patternFill patternType="solid">
        <fgColor rgb="FF0F3D46"/>
        <bgColor rgb="FF0E2F36"/>
      </patternFill>
    </fill>
    <fill>
      <patternFill patternType="solid">
        <fgColor rgb="FFE8A13A"/>
        <bgColor rgb="FFFF8080"/>
      </patternFill>
    </fill>
    <fill>
      <patternFill patternType="solid">
        <fgColor rgb="FF1C6E7D"/>
        <bgColor rgb="FF2E7D5B"/>
      </patternFill>
    </fill>
    <fill>
      <patternFill patternType="solid">
        <fgColor rgb="FF8FC1CB"/>
        <bgColor rgb="FF9BB2B8"/>
      </patternFill>
    </fill>
    <fill>
      <patternFill patternType="solid">
        <fgColor rgb="FFF4F7F7"/>
        <bgColor rgb="FFFFFFFF"/>
      </patternFill>
    </fill>
    <fill>
      <patternFill patternType="solid">
        <fgColor rgb="FFFFFFFF"/>
        <bgColor rgb="FFF4F7F7"/>
      </patternFill>
    </fill>
  </fills>
  <borders count="11">
    <border diagonalUp="false" diagonalDown="false">
      <left/>
      <right/>
      <top/>
      <bottom/>
      <diagonal/>
    </border>
    <border diagonalUp="false" diagonalDown="false">
      <left style="medium">
        <color rgb="FFFFFFFF"/>
      </left>
      <right style="medium">
        <color rgb="FFFFFFFF"/>
      </right>
      <top style="medium">
        <color rgb="FFFFFFFF"/>
      </top>
      <bottom style="medium">
        <color rgb="FFFFFFFF"/>
      </bottom>
      <diagonal/>
    </border>
    <border diagonalUp="false" diagonalDown="false">
      <left style="medium">
        <color rgb="FFC9D6D9"/>
      </left>
      <right style="medium">
        <color rgb="FFC9D6D9"/>
      </right>
      <top style="medium">
        <color rgb="FFC9D6D9"/>
      </top>
      <bottom style="medium">
        <color rgb="FFC9D6D9"/>
      </bottom>
      <diagonal/>
    </border>
    <border diagonalUp="false" diagonalDown="false">
      <left style="medium">
        <color rgb="FFFFFFFF"/>
      </left>
      <right style="medium">
        <color rgb="FFFFFFFF"/>
      </right>
      <top style="medium">
        <color rgb="FFFFFFFF"/>
      </top>
      <bottom/>
      <diagonal/>
    </border>
    <border diagonalUp="false" diagonalDown="false">
      <left style="medium">
        <color rgb="FFFFFFFF"/>
      </left>
      <right style="medium">
        <color rgb="FFFFFFFF"/>
      </right>
      <top/>
      <bottom/>
      <diagonal/>
    </border>
    <border diagonalUp="false" diagonalDown="false">
      <left style="medium">
        <color rgb="FFFFFFFF"/>
      </left>
      <right style="medium">
        <color rgb="FFFFFFFF"/>
      </right>
      <top/>
      <bottom style="medium">
        <color rgb="FFFFFFFF"/>
      </bottom>
      <diagonal/>
    </border>
    <border diagonalUp="false" diagonalDown="false">
      <left/>
      <right/>
      <top/>
      <bottom style="medium">
        <color rgb="FF9BB2B8"/>
      </bottom>
      <diagonal/>
    </border>
    <border diagonalUp="false" diagonalDown="false">
      <left/>
      <right style="medium">
        <color rgb="FF9BB2B8"/>
      </right>
      <top/>
      <bottom style="medium">
        <color rgb="FF9BB2B8"/>
      </bottom>
      <diagonal/>
    </border>
    <border diagonalUp="false" diagonalDown="false">
      <left/>
      <right style="medium">
        <color rgb="FF9BB2B8"/>
      </right>
      <top/>
      <bottom/>
      <diagonal/>
    </border>
    <border diagonalUp="false" diagonalDown="false">
      <left/>
      <right/>
      <top/>
      <bottom style="thin">
        <color rgb="FFC9D6D9"/>
      </bottom>
      <diagonal/>
    </border>
    <border diagonalUp="false" diagonalDown="false">
      <left style="thin">
        <color rgb="FFFFFFFF"/>
      </left>
      <right style="thin">
        <color rgb="FFFFFFFF"/>
      </right>
      <top style="thin">
        <color rgb="FFFFFFFF"/>
      </top>
      <bottom style="thin">
        <color rgb="FFFFFFF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9">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false" indent="1" shrinkToFit="false"/>
      <protection locked="true" hidden="false"/>
    </xf>
    <xf numFmtId="164" fontId="5" fillId="2" borderId="0" xfId="0" applyFont="true" applyBorder="true" applyAlignment="true" applyProtection="false">
      <alignment horizontal="left" vertical="center" textRotation="0" wrapText="false" indent="1" shrinkToFit="false"/>
      <protection locked="true" hidden="false"/>
    </xf>
    <xf numFmtId="164" fontId="0" fillId="3" borderId="0" xfId="0" applyFont="false" applyBorder="true" applyAlignment="false" applyProtection="false">
      <alignment horizontal="general" vertical="bottom" textRotation="0" wrapText="false" indent="0" shrinkToFit="false"/>
      <protection locked="true" hidden="false"/>
    </xf>
    <xf numFmtId="164" fontId="6" fillId="0" borderId="0" xfId="0" applyFont="true" applyBorder="true" applyAlignment="true" applyProtection="false">
      <alignment horizontal="left" vertical="center" textRotation="0" wrapText="true" indent="0" shrinkToFit="false"/>
      <protection locked="true" hidden="false"/>
    </xf>
    <xf numFmtId="164" fontId="7" fillId="0" borderId="0" xfId="0" applyFont="true" applyBorder="true" applyAlignment="true" applyProtection="false">
      <alignment horizontal="left" vertical="center" textRotation="0" wrapText="false" indent="0" shrinkToFit="false"/>
      <protection locked="true" hidden="false"/>
    </xf>
    <xf numFmtId="164" fontId="8" fillId="0" borderId="0" xfId="0" applyFont="true" applyBorder="true" applyAlignment="true" applyProtection="false">
      <alignment horizontal="left" vertical="center" textRotation="0" wrapText="false" indent="0" shrinkToFit="false"/>
      <protection locked="true" hidden="false"/>
    </xf>
    <xf numFmtId="164" fontId="9" fillId="0" borderId="0" xfId="0" applyFont="true" applyBorder="true" applyAlignment="true" applyProtection="false">
      <alignment horizontal="left" vertical="center" textRotation="0" wrapText="true" indent="0" shrinkToFit="false"/>
      <protection locked="true" hidden="false"/>
    </xf>
    <xf numFmtId="164" fontId="10" fillId="2" borderId="1" xfId="0" applyFont="true" applyBorder="true" applyAlignment="true" applyProtection="false">
      <alignment horizontal="center" vertical="center" textRotation="0" wrapText="false" indent="0" shrinkToFit="false"/>
      <protection locked="true" hidden="false"/>
    </xf>
    <xf numFmtId="164" fontId="11" fillId="0" borderId="0" xfId="0" applyFont="true" applyBorder="true" applyAlignment="true" applyProtection="false">
      <alignment horizontal="left" vertical="center" textRotation="0" wrapText="false" indent="0" shrinkToFit="false"/>
      <protection locked="true" hidden="false"/>
    </xf>
    <xf numFmtId="164" fontId="10" fillId="4" borderId="1" xfId="0" applyFont="true" applyBorder="true" applyAlignment="true" applyProtection="false">
      <alignment horizontal="center" vertical="center" textRotation="0" wrapText="false" indent="0" shrinkToFit="false"/>
      <protection locked="true" hidden="false"/>
    </xf>
    <xf numFmtId="164" fontId="12" fillId="5" borderId="1" xfId="0" applyFont="true" applyBorder="true" applyAlignment="true" applyProtection="false">
      <alignment horizontal="center" vertical="center" textRotation="0" wrapText="false" indent="0" shrinkToFit="false"/>
      <protection locked="true" hidden="false"/>
    </xf>
    <xf numFmtId="164" fontId="12" fillId="6" borderId="2" xfId="0" applyFont="true" applyBorder="true" applyAlignment="true" applyProtection="false">
      <alignment horizontal="center" vertical="center" textRotation="0" wrapText="false" indent="0" shrinkToFit="false"/>
      <protection locked="true" hidden="false"/>
    </xf>
    <xf numFmtId="164" fontId="13" fillId="6" borderId="0" xfId="0" applyFont="true" applyBorder="true" applyAlignment="true" applyProtection="false">
      <alignment horizontal="left" vertical="center" textRotation="0" wrapText="true" indent="0" shrinkToFit="false"/>
      <protection locked="true" hidden="false"/>
    </xf>
    <xf numFmtId="164" fontId="14" fillId="2" borderId="0" xfId="0" applyFont="true" applyBorder="true" applyAlignment="true" applyProtection="false">
      <alignment horizontal="left" vertical="center" textRotation="0" wrapText="false" indent="1" shrinkToFit="false"/>
      <protection locked="true" hidden="false"/>
    </xf>
    <xf numFmtId="164" fontId="0" fillId="3" borderId="0" xfId="0" applyFont="false" applyBorder="false" applyAlignment="false" applyProtection="false">
      <alignment horizontal="general" vertical="bottom" textRotation="0" wrapText="false" indent="0" shrinkToFit="false"/>
      <protection locked="true" hidden="false"/>
    </xf>
    <xf numFmtId="164" fontId="15" fillId="2" borderId="3" xfId="0" applyFont="true" applyBorder="true" applyAlignment="true" applyProtection="false">
      <alignment horizontal="left" vertical="center" textRotation="0" wrapText="false" indent="1" shrinkToFit="false"/>
      <protection locked="true" hidden="false"/>
    </xf>
    <xf numFmtId="164" fontId="16" fillId="2" borderId="4" xfId="0" applyFont="true" applyBorder="true" applyAlignment="true" applyProtection="false">
      <alignment horizontal="center" vertical="center" textRotation="0" wrapText="true" indent="0" shrinkToFit="false"/>
      <protection locked="true" hidden="false"/>
    </xf>
    <xf numFmtId="164" fontId="17" fillId="2" borderId="5" xfId="0" applyFont="true" applyBorder="true" applyAlignment="true" applyProtection="false">
      <alignment horizontal="center" vertical="center" textRotation="0" wrapText="true" indent="0" shrinkToFit="false"/>
      <protection locked="true" hidden="false"/>
    </xf>
    <xf numFmtId="164" fontId="0" fillId="0" borderId="6" xfId="0" applyFont="false" applyBorder="true" applyAlignment="false" applyProtection="false">
      <alignment horizontal="general" vertical="bottom" textRotation="0" wrapText="false" indent="0" shrinkToFit="false"/>
      <protection locked="true" hidden="false"/>
    </xf>
    <xf numFmtId="164" fontId="0" fillId="0" borderId="7" xfId="0" applyFont="false" applyBorder="true" applyAlignment="false" applyProtection="false">
      <alignment horizontal="general" vertical="bottom" textRotation="0" wrapText="false" indent="0" shrinkToFit="false"/>
      <protection locked="true" hidden="false"/>
    </xf>
    <xf numFmtId="164" fontId="0" fillId="0" borderId="8" xfId="0" applyFont="false" applyBorder="true" applyAlignment="false" applyProtection="false">
      <alignment horizontal="general" vertical="bottom" textRotation="0" wrapText="false" indent="0" shrinkToFit="false"/>
      <protection locked="true" hidden="false"/>
    </xf>
    <xf numFmtId="164" fontId="15" fillId="4" borderId="3" xfId="0" applyFont="true" applyBorder="true" applyAlignment="true" applyProtection="false">
      <alignment horizontal="left" vertical="center" textRotation="0" wrapText="false" indent="1" shrinkToFit="false"/>
      <protection locked="true" hidden="false"/>
    </xf>
    <xf numFmtId="164" fontId="16" fillId="4" borderId="4" xfId="0" applyFont="true" applyBorder="true" applyAlignment="true" applyProtection="false">
      <alignment horizontal="center" vertical="center" textRotation="0" wrapText="true" indent="0" shrinkToFit="false"/>
      <protection locked="true" hidden="false"/>
    </xf>
    <xf numFmtId="164" fontId="17" fillId="4" borderId="5" xfId="0" applyFont="true" applyBorder="true" applyAlignment="true" applyProtection="false">
      <alignment horizontal="center" vertical="center" textRotation="0" wrapText="true" indent="0" shrinkToFit="false"/>
      <protection locked="true" hidden="false"/>
    </xf>
    <xf numFmtId="164" fontId="18" fillId="5" borderId="3" xfId="0" applyFont="true" applyBorder="true" applyAlignment="true" applyProtection="false">
      <alignment horizontal="left" vertical="center" textRotation="0" wrapText="false" indent="1" shrinkToFit="false"/>
      <protection locked="true" hidden="false"/>
    </xf>
    <xf numFmtId="164" fontId="19" fillId="5" borderId="4" xfId="0" applyFont="true" applyBorder="true" applyAlignment="true" applyProtection="false">
      <alignment horizontal="center" vertical="center" textRotation="0" wrapText="true" indent="0" shrinkToFit="false"/>
      <protection locked="true" hidden="false"/>
    </xf>
    <xf numFmtId="164" fontId="20" fillId="5" borderId="5" xfId="0" applyFont="true" applyBorder="true" applyAlignment="true" applyProtection="false">
      <alignment horizontal="center" vertical="center" textRotation="0" wrapText="true" indent="0" shrinkToFit="false"/>
      <protection locked="true" hidden="false"/>
    </xf>
    <xf numFmtId="164" fontId="21" fillId="0" borderId="0" xfId="0" applyFont="true" applyBorder="true" applyAlignment="true" applyProtection="false">
      <alignment horizontal="left" vertical="center" textRotation="0" wrapText="false" indent="0" shrinkToFit="false"/>
      <protection locked="true" hidden="false"/>
    </xf>
    <xf numFmtId="164" fontId="0" fillId="2" borderId="1" xfId="0" applyFont="false" applyBorder="true" applyAlignment="false" applyProtection="false">
      <alignment horizontal="general" vertical="bottom" textRotation="0" wrapText="false" indent="0" shrinkToFit="false"/>
      <protection locked="true" hidden="false"/>
    </xf>
    <xf numFmtId="164" fontId="22" fillId="0" borderId="0" xfId="0" applyFont="true" applyBorder="true" applyAlignment="true" applyProtection="false">
      <alignment horizontal="left" vertical="center" textRotation="0" wrapText="false" indent="0" shrinkToFit="false"/>
      <protection locked="true" hidden="false"/>
    </xf>
    <xf numFmtId="164" fontId="0" fillId="4" borderId="1" xfId="0" applyFont="false" applyBorder="true" applyAlignment="false" applyProtection="false">
      <alignment horizontal="general" vertical="bottom" textRotation="0" wrapText="false" indent="0" shrinkToFit="false"/>
      <protection locked="true" hidden="false"/>
    </xf>
    <xf numFmtId="164" fontId="0" fillId="5" borderId="1" xfId="0" applyFont="false" applyBorder="true" applyAlignment="false" applyProtection="false">
      <alignment horizontal="general" vertical="bottom" textRotation="0" wrapText="false" indent="0" shrinkToFit="false"/>
      <protection locked="true" hidden="false"/>
    </xf>
    <xf numFmtId="164" fontId="23" fillId="0" borderId="0" xfId="0" applyFont="true" applyBorder="true" applyAlignment="true" applyProtection="false">
      <alignment horizontal="left" vertical="center" textRotation="0" wrapText="true" indent="0" shrinkToFit="false"/>
      <protection locked="true" hidden="false"/>
    </xf>
    <xf numFmtId="165" fontId="24" fillId="2" borderId="0" xfId="0" applyFont="true" applyBorder="true" applyAlignment="true" applyProtection="false">
      <alignment horizontal="center" vertical="center" textRotation="0" wrapText="false" indent="0" shrinkToFit="false"/>
      <protection locked="true" hidden="false"/>
    </xf>
    <xf numFmtId="165" fontId="24" fillId="4" borderId="0" xfId="0" applyFont="true" applyBorder="true" applyAlignment="true" applyProtection="false">
      <alignment horizontal="center" vertical="center" textRotation="0" wrapText="false" indent="0" shrinkToFit="false"/>
      <protection locked="true" hidden="false"/>
    </xf>
    <xf numFmtId="166" fontId="24" fillId="2" borderId="0" xfId="0" applyFont="true" applyBorder="true" applyAlignment="true" applyProtection="false">
      <alignment horizontal="center" vertical="center" textRotation="0" wrapText="false" indent="0" shrinkToFit="false"/>
      <protection locked="true" hidden="false"/>
    </xf>
    <xf numFmtId="164" fontId="25" fillId="2" borderId="0" xfId="0" applyFont="true" applyBorder="true" applyAlignment="true" applyProtection="false">
      <alignment horizontal="center" vertical="center" textRotation="0" wrapText="true" indent="0" shrinkToFit="false"/>
      <protection locked="true" hidden="false"/>
    </xf>
    <xf numFmtId="164" fontId="25" fillId="4" borderId="0" xfId="0" applyFont="true" applyBorder="true" applyAlignment="true" applyProtection="false">
      <alignment horizontal="center" vertical="center" textRotation="0" wrapText="true" indent="0" shrinkToFit="false"/>
      <protection locked="true" hidden="false"/>
    </xf>
    <xf numFmtId="164" fontId="26" fillId="0" borderId="0" xfId="0" applyFont="true" applyBorder="true" applyAlignment="true" applyProtection="false">
      <alignment horizontal="left" vertical="center" textRotation="0" wrapText="false" indent="0" shrinkToFit="false"/>
      <protection locked="true" hidden="false"/>
    </xf>
    <xf numFmtId="164" fontId="25" fillId="4" borderId="0" xfId="0" applyFont="true" applyBorder="true" applyAlignment="true" applyProtection="false">
      <alignment horizontal="left" vertical="center" textRotation="0" wrapText="false" indent="1" shrinkToFit="false"/>
      <protection locked="true" hidden="false"/>
    </xf>
    <xf numFmtId="164" fontId="25" fillId="4" borderId="0" xfId="0" applyFont="true" applyBorder="false" applyAlignment="true" applyProtection="false">
      <alignment horizontal="center" vertical="center" textRotation="0" wrapText="false" indent="0" shrinkToFit="false"/>
      <protection locked="true" hidden="false"/>
    </xf>
    <xf numFmtId="164" fontId="27" fillId="6" borderId="9" xfId="0" applyFont="true" applyBorder="true" applyAlignment="true" applyProtection="false">
      <alignment horizontal="left" vertical="center" textRotation="0" wrapText="false" indent="1" shrinkToFit="false"/>
      <protection locked="true" hidden="false"/>
    </xf>
    <xf numFmtId="167" fontId="12" fillId="6" borderId="9" xfId="0" applyFont="true" applyBorder="true" applyAlignment="true" applyProtection="false">
      <alignment horizontal="center" vertical="center" textRotation="0" wrapText="false" indent="0" shrinkToFit="false"/>
      <protection locked="true" hidden="false"/>
    </xf>
    <xf numFmtId="164" fontId="27" fillId="7" borderId="9" xfId="0" applyFont="true" applyBorder="true" applyAlignment="true" applyProtection="false">
      <alignment horizontal="left" vertical="center" textRotation="0" wrapText="false" indent="1" shrinkToFit="false"/>
      <protection locked="true" hidden="false"/>
    </xf>
    <xf numFmtId="167" fontId="12" fillId="7" borderId="9" xfId="0" applyFont="true" applyBorder="true" applyAlignment="true" applyProtection="false">
      <alignment horizontal="center" vertical="center" textRotation="0" wrapText="false" indent="0" shrinkToFit="false"/>
      <protection locked="true" hidden="false"/>
    </xf>
    <xf numFmtId="164" fontId="25" fillId="2" borderId="10" xfId="0" applyFont="true" applyBorder="true" applyAlignment="true" applyProtection="false">
      <alignment horizontal="center" vertical="center" textRotation="0" wrapText="true" indent="0" shrinkToFit="false"/>
      <protection locked="true" hidden="false"/>
    </xf>
    <xf numFmtId="164" fontId="28" fillId="6" borderId="9" xfId="0" applyFont="true" applyBorder="true" applyAlignment="true" applyProtection="false">
      <alignment horizontal="center" vertical="center" textRotation="0" wrapText="false" indent="0" shrinkToFit="false"/>
      <protection locked="true" hidden="false"/>
    </xf>
    <xf numFmtId="164" fontId="27" fillId="6" borderId="9" xfId="0" applyFont="true" applyBorder="true" applyAlignment="false" applyProtection="false">
      <alignment horizontal="general" vertical="bottom" textRotation="0" wrapText="false" indent="0" shrinkToFit="false"/>
      <protection locked="true" hidden="false"/>
    </xf>
    <xf numFmtId="164" fontId="22" fillId="6" borderId="9" xfId="0" applyFont="true" applyBorder="true" applyAlignment="false" applyProtection="false">
      <alignment horizontal="general" vertical="bottom" textRotation="0" wrapText="false" indent="0" shrinkToFit="false"/>
      <protection locked="true" hidden="false"/>
    </xf>
    <xf numFmtId="164" fontId="29" fillId="6" borderId="9" xfId="0" applyFont="true" applyBorder="true" applyAlignment="false" applyProtection="false">
      <alignment horizontal="general" vertical="bottom" textRotation="0" wrapText="false" indent="0" shrinkToFit="false"/>
      <protection locked="true" hidden="false"/>
    </xf>
    <xf numFmtId="164" fontId="30" fillId="6" borderId="9" xfId="0" applyFont="true" applyBorder="true" applyAlignment="false" applyProtection="false">
      <alignment horizontal="general" vertical="bottom" textRotation="0" wrapText="false" indent="0" shrinkToFit="false"/>
      <protection locked="true" hidden="false"/>
    </xf>
    <xf numFmtId="164" fontId="31" fillId="6" borderId="9" xfId="0" applyFont="true" applyBorder="true" applyAlignment="false" applyProtection="false">
      <alignment horizontal="general" vertical="bottom" textRotation="0" wrapText="false" indent="0" shrinkToFit="false"/>
      <protection locked="true" hidden="false"/>
    </xf>
    <xf numFmtId="168" fontId="27" fillId="6" borderId="9" xfId="0" applyFont="true" applyBorder="true" applyAlignment="true" applyProtection="false">
      <alignment horizontal="center" vertical="center" textRotation="0" wrapText="false" indent="0" shrinkToFit="false"/>
      <protection locked="true" hidden="false"/>
    </xf>
    <xf numFmtId="166" fontId="27" fillId="6" borderId="9" xfId="0" applyFont="true" applyBorder="true" applyAlignment="true" applyProtection="false">
      <alignment horizontal="center" vertical="center" textRotation="0" wrapText="false" indent="0" shrinkToFit="false"/>
      <protection locked="true" hidden="false"/>
    </xf>
    <xf numFmtId="164" fontId="32" fillId="6" borderId="9" xfId="0" applyFont="true" applyBorder="true" applyAlignment="true" applyProtection="false">
      <alignment horizontal="center" vertical="center" textRotation="0" wrapText="false" indent="0" shrinkToFit="false"/>
      <protection locked="true" hidden="false"/>
    </xf>
    <xf numFmtId="164" fontId="28" fillId="7" borderId="9" xfId="0" applyFont="true" applyBorder="true" applyAlignment="true" applyProtection="false">
      <alignment horizontal="center" vertical="center" textRotation="0" wrapText="false" indent="0" shrinkToFit="false"/>
      <protection locked="true" hidden="false"/>
    </xf>
    <xf numFmtId="164" fontId="27" fillId="7" borderId="9" xfId="0" applyFont="true" applyBorder="true" applyAlignment="false" applyProtection="false">
      <alignment horizontal="general" vertical="bottom" textRotation="0" wrapText="false" indent="0" shrinkToFit="false"/>
      <protection locked="true" hidden="false"/>
    </xf>
    <xf numFmtId="164" fontId="22" fillId="7" borderId="9" xfId="0" applyFont="true" applyBorder="true" applyAlignment="false" applyProtection="false">
      <alignment horizontal="general" vertical="bottom" textRotation="0" wrapText="false" indent="0" shrinkToFit="false"/>
      <protection locked="true" hidden="false"/>
    </xf>
    <xf numFmtId="164" fontId="29" fillId="7" borderId="9" xfId="0" applyFont="true" applyBorder="true" applyAlignment="false" applyProtection="false">
      <alignment horizontal="general" vertical="bottom" textRotation="0" wrapText="false" indent="0" shrinkToFit="false"/>
      <protection locked="true" hidden="false"/>
    </xf>
    <xf numFmtId="164" fontId="30" fillId="7" borderId="9" xfId="0" applyFont="true" applyBorder="true" applyAlignment="false" applyProtection="false">
      <alignment horizontal="general" vertical="bottom" textRotation="0" wrapText="false" indent="0" shrinkToFit="false"/>
      <protection locked="true" hidden="false"/>
    </xf>
    <xf numFmtId="164" fontId="31" fillId="7" borderId="9" xfId="0" applyFont="true" applyBorder="true" applyAlignment="false" applyProtection="false">
      <alignment horizontal="general" vertical="bottom" textRotation="0" wrapText="false" indent="0" shrinkToFit="false"/>
      <protection locked="true" hidden="false"/>
    </xf>
    <xf numFmtId="168" fontId="27" fillId="7" borderId="9" xfId="0" applyFont="true" applyBorder="true" applyAlignment="true" applyProtection="false">
      <alignment horizontal="center" vertical="center" textRotation="0" wrapText="false" indent="0" shrinkToFit="false"/>
      <protection locked="true" hidden="false"/>
    </xf>
    <xf numFmtId="166" fontId="27" fillId="7" borderId="9" xfId="0" applyFont="true" applyBorder="true" applyAlignment="true" applyProtection="false">
      <alignment horizontal="center" vertical="center" textRotation="0" wrapText="false" indent="0" shrinkToFit="false"/>
      <protection locked="true" hidden="false"/>
    </xf>
    <xf numFmtId="164" fontId="32" fillId="7" borderId="9" xfId="0" applyFont="true" applyBorder="true" applyAlignment="true" applyProtection="false">
      <alignment horizontal="center" vertical="center" textRotation="0" wrapText="false" indent="0" shrinkToFit="false"/>
      <protection locked="true" hidden="false"/>
    </xf>
    <xf numFmtId="164" fontId="33" fillId="6" borderId="9" xfId="0" applyFont="true" applyBorder="true" applyAlignment="true" applyProtection="false">
      <alignment horizontal="center" vertical="center" textRotation="0" wrapText="false" indent="0" shrinkToFit="false"/>
      <protection locked="true" hidden="false"/>
    </xf>
    <xf numFmtId="164" fontId="27" fillId="6" borderId="9" xfId="0" applyFont="true" applyBorder="true" applyAlignment="true" applyProtection="false">
      <alignment horizontal="center" vertical="center" textRotation="0" wrapText="false" indent="0" shrinkToFit="false"/>
      <protection locked="true" hidden="false"/>
    </xf>
    <xf numFmtId="164" fontId="34" fillId="6" borderId="9" xfId="0" applyFont="true" applyBorder="true" applyAlignment="true" applyProtection="false">
      <alignment horizontal="center" vertical="center" textRotation="0" wrapText="false" indent="0" shrinkToFit="false"/>
      <protection locked="true" hidden="false"/>
    </xf>
    <xf numFmtId="164" fontId="27" fillId="7" borderId="9" xfId="0" applyFont="true" applyBorder="true" applyAlignment="true" applyProtection="false">
      <alignment horizontal="center"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B9770E"/>
      <rgbColor rgb="FF800080"/>
      <rgbColor rgb="FF1C6E7D"/>
      <rgbColor rgb="FF9BB2B8"/>
      <rgbColor rgb="FF878787"/>
      <rgbColor rgb="FF9999FF"/>
      <rgbColor rgb="FF993366"/>
      <rgbColor rgb="FFF4F7F7"/>
      <rgbColor rgb="FFCCFFFF"/>
      <rgbColor rgb="FF660066"/>
      <rgbColor rgb="FFFF8080"/>
      <rgbColor rgb="FF0066CC"/>
      <rgbColor rgb="FFC9D6D9"/>
      <rgbColor rgb="FF000080"/>
      <rgbColor rgb="FFFF00FF"/>
      <rgbColor rgb="FFFFFF00"/>
      <rgbColor rgb="FF00FFFF"/>
      <rgbColor rgb="FF800080"/>
      <rgbColor rgb="FF800000"/>
      <rgbColor rgb="FF4A6A70"/>
      <rgbColor rgb="FF0000FF"/>
      <rgbColor rgb="FF00CCFF"/>
      <rgbColor rgb="FFCCFFFF"/>
      <rgbColor rgb="FFD9D9D9"/>
      <rgbColor rgb="FFFFFF99"/>
      <rgbColor rgb="FF8FC1CB"/>
      <rgbColor rgb="FFFF99CC"/>
      <rgbColor rgb="FFCC99FF"/>
      <rgbColor rgb="FFF2D9A6"/>
      <rgbColor rgb="FF4F81BD"/>
      <rgbColor rgb="FF33CCCC"/>
      <rgbColor rgb="FF99CC00"/>
      <rgbColor rgb="FFFFCC00"/>
      <rgbColor rgb="FFE8A13A"/>
      <rgbColor rgb="FFFF6600"/>
      <rgbColor rgb="FF5A6B6F"/>
      <rgbColor rgb="FF969696"/>
      <rgbColor rgb="FF0F3D46"/>
      <rgbColor rgb="FF2E7D5B"/>
      <rgbColor rgb="FF0E2F36"/>
      <rgbColor rgb="FF333300"/>
      <rgbColor rgb="FFC0392B"/>
      <rgbColor rgb="FF993366"/>
      <rgbColor rgb="FF333399"/>
      <rgbColor rgb="FF33484D"/>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charts/chart1.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Kopfzahl je Abteilung</a:t>
            </a:r>
          </a:p>
        </c:rich>
      </c:tx>
      <c:overlay val="0"/>
      <c:spPr>
        <a:noFill/>
        <a:ln w="0">
          <a:noFill/>
        </a:ln>
      </c:spPr>
    </c:title>
    <c:autoTitleDeleted val="0"/>
    <c:plotArea>
      <c:barChart>
        <c:barDir val="col"/>
        <c:grouping val="clustered"/>
        <c:varyColors val="0"/>
        <c:ser>
          <c:idx val="0"/>
          <c:order val="0"/>
          <c:tx>
            <c:strRef>
              <c:f>Mitarbeiterverzeichnis!C11</c:f>
              <c:strCache>
                <c:ptCount val="1"/>
                <c:pt idx="0">
                  <c:v>Anzahl</c:v>
                </c:pt>
              </c:strCache>
            </c:strRef>
          </c:tx>
          <c:spPr>
            <a:solidFill>
              <a:srgbClr val="4f81bd"/>
            </a:solidFill>
            <a:ln w="0">
              <a:noFill/>
            </a:ln>
          </c:spPr>
          <c:invertIfNegative val="0"/>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Mitarbeiterverzeichnis!$A$12:$A$16</c:f>
              <c:strCache>
                <c:ptCount val="5"/>
                <c:pt idx="0">
                  <c:v>Geschäftsführung</c:v>
                </c:pt>
                <c:pt idx="1">
                  <c:v>Vertrieb</c:v>
                </c:pt>
                <c:pt idx="2">
                  <c:v>Marketing</c:v>
                </c:pt>
                <c:pt idx="3">
                  <c:v>Finanzen &amp; Personal</c:v>
                </c:pt>
                <c:pt idx="4">
                  <c:v>IT &amp; Operations</c:v>
                </c:pt>
              </c:strCache>
            </c:strRef>
          </c:cat>
          <c:val>
            <c:numRef>
              <c:f>Mitarbeiterverzeichnis!$C$12:$C$16</c:f>
              <c:numCache>
                <c:formatCode>General</c:formatCode>
                <c:ptCount val="5"/>
                <c:pt idx="0">
                  <c:v>1</c:v>
                </c:pt>
                <c:pt idx="1">
                  <c:v>5</c:v>
                </c:pt>
                <c:pt idx="2">
                  <c:v>5</c:v>
                </c:pt>
                <c:pt idx="3">
                  <c:v>5</c:v>
                </c:pt>
                <c:pt idx="4">
                  <c:v>5</c:v>
                </c:pt>
              </c:numCache>
            </c:numRef>
          </c:val>
        </c:ser>
        <c:gapWidth val="150"/>
        <c:overlap val="0"/>
        <c:axId val="4183255"/>
        <c:axId val="55198075"/>
      </c:barChart>
      <c:catAx>
        <c:axId val="4183255"/>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55198075"/>
        <c:crosses val="autoZero"/>
        <c:auto val="1"/>
        <c:lblAlgn val="ctr"/>
        <c:lblOffset val="100"/>
        <c:noMultiLvlLbl val="0"/>
      </c:catAx>
      <c:valAx>
        <c:axId val="55198075"/>
        <c:scaling>
          <c:orientation val="minMax"/>
        </c:scaling>
        <c:delete val="0"/>
        <c:axPos val="l"/>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4183255"/>
        <c:crosses val="autoZero"/>
        <c:crossBetween val="between"/>
      </c:valAx>
      <c:spPr>
        <a:noFill/>
        <a:ln w="0">
          <a:noFill/>
        </a:ln>
      </c:spPr>
    </c:plotArea>
    <c:plotVisOnly val="1"/>
    <c:dispBlanksAs val="gap"/>
  </c:chart>
  <c:spPr>
    <a:solidFill>
      <a:srgbClr val="ffffff"/>
    </a:solidFill>
    <a:ln w="9360">
      <a:solidFill>
        <a:srgbClr val="d9d9d9"/>
      </a:solidFill>
      <a:round/>
    </a:ln>
  </c:spPr>
</c:chartSpace>
</file>

<file path=xl/drawings/_rels/drawing1.xml.rels><?xml version="1.0" encoding="UTF-8"?>
<Relationships xmlns="http://schemas.openxmlformats.org/package/2006/relationships"><Relationship Id="rId1" Type="http://schemas.openxmlformats.org/officeDocument/2006/relationships/chart" Target="../charts/chart1.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4</xdr:col>
      <xdr:colOff>0</xdr:colOff>
      <xdr:row>9</xdr:row>
      <xdr:rowOff>0</xdr:rowOff>
    </xdr:from>
    <xdr:to>
      <xdr:col>8</xdr:col>
      <xdr:colOff>2114280</xdr:colOff>
      <xdr:row>16</xdr:row>
      <xdr:rowOff>190080</xdr:rowOff>
    </xdr:to>
    <xdr:graphicFrame>
      <xdr:nvGraphicFramePr>
        <xdr:cNvPr id="0" name="Chart 1"/>
        <xdr:cNvGraphicFramePr/>
      </xdr:nvGraphicFramePr>
      <xdr:xfrm>
        <a:off x="5779800" y="1762200"/>
        <a:ext cx="6836760" cy="152352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3.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B2:M3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13" min="2" style="0" width="9.51"/>
  </cols>
  <sheetData>
    <row r="2" customFormat="false" ht="19.5" hidden="false" customHeight="true" outlineLevel="0" collapsed="false">
      <c r="B2" s="1" t="s">
        <v>0</v>
      </c>
      <c r="C2" s="1"/>
      <c r="D2" s="1"/>
      <c r="E2" s="1"/>
      <c r="F2" s="1"/>
      <c r="G2" s="1"/>
      <c r="H2" s="1"/>
      <c r="I2" s="1"/>
      <c r="J2" s="1"/>
      <c r="K2" s="1"/>
      <c r="L2" s="1"/>
      <c r="M2" s="1"/>
    </row>
    <row r="3" customFormat="false" ht="19.5" hidden="false" customHeight="true" outlineLevel="0" collapsed="false">
      <c r="B3" s="1"/>
      <c r="C3" s="1"/>
      <c r="D3" s="1"/>
      <c r="E3" s="1"/>
      <c r="F3" s="1"/>
      <c r="G3" s="1"/>
      <c r="H3" s="1"/>
      <c r="I3" s="1"/>
      <c r="J3" s="1"/>
      <c r="K3" s="1"/>
      <c r="L3" s="1"/>
      <c r="M3" s="1"/>
    </row>
    <row r="4" customFormat="false" ht="15.75" hidden="false" customHeight="true" outlineLevel="0" collapsed="false">
      <c r="B4" s="2" t="s">
        <v>1</v>
      </c>
      <c r="C4" s="2"/>
      <c r="D4" s="2"/>
      <c r="E4" s="2"/>
      <c r="F4" s="2"/>
      <c r="G4" s="2"/>
      <c r="H4" s="2"/>
      <c r="I4" s="2"/>
      <c r="J4" s="2"/>
      <c r="K4" s="2"/>
      <c r="L4" s="2"/>
      <c r="M4" s="2"/>
    </row>
    <row r="5" customFormat="false" ht="4.5" hidden="false" customHeight="true" outlineLevel="0" collapsed="false">
      <c r="B5" s="3"/>
      <c r="C5" s="3"/>
      <c r="D5" s="3"/>
      <c r="E5" s="3"/>
      <c r="F5" s="3"/>
      <c r="G5" s="3"/>
      <c r="H5" s="3"/>
      <c r="I5" s="3"/>
      <c r="J5" s="3"/>
      <c r="K5" s="3"/>
      <c r="L5" s="3"/>
      <c r="M5" s="3"/>
    </row>
    <row r="7" customFormat="false" ht="15" hidden="false" customHeight="true" outlineLevel="0" collapsed="false">
      <c r="B7" s="4" t="s">
        <v>2</v>
      </c>
      <c r="C7" s="4"/>
      <c r="D7" s="4"/>
      <c r="E7" s="4"/>
      <c r="F7" s="4"/>
      <c r="G7" s="4"/>
      <c r="H7" s="4"/>
      <c r="I7" s="4"/>
      <c r="J7" s="4"/>
      <c r="K7" s="4"/>
      <c r="L7" s="4"/>
      <c r="M7" s="4"/>
    </row>
    <row r="9" customFormat="false" ht="16.15" hidden="false" customHeight="false" outlineLevel="0" collapsed="false">
      <c r="B9" s="5" t="s">
        <v>3</v>
      </c>
      <c r="C9" s="5"/>
      <c r="D9" s="5"/>
      <c r="E9" s="5"/>
      <c r="F9" s="5"/>
      <c r="G9" s="5"/>
      <c r="H9" s="5"/>
      <c r="I9" s="5"/>
      <c r="J9" s="5"/>
      <c r="K9" s="5"/>
      <c r="L9" s="5"/>
      <c r="M9" s="5"/>
    </row>
    <row r="11" customFormat="false" ht="15" hidden="false" customHeight="false" outlineLevel="0" collapsed="false">
      <c r="B11" s="6" t="s">
        <v>4</v>
      </c>
      <c r="C11" s="6"/>
      <c r="D11" s="6"/>
      <c r="E11" s="6"/>
      <c r="F11" s="6"/>
      <c r="G11" s="6"/>
      <c r="H11" s="6"/>
      <c r="I11" s="6"/>
      <c r="J11" s="6"/>
      <c r="K11" s="6"/>
      <c r="L11" s="6"/>
      <c r="M11" s="6"/>
    </row>
    <row r="12" customFormat="false" ht="27.75" hidden="false" customHeight="true" outlineLevel="0" collapsed="false">
      <c r="B12" s="7" t="s">
        <v>5</v>
      </c>
      <c r="C12" s="7"/>
      <c r="D12" s="7"/>
      <c r="E12" s="7"/>
      <c r="F12" s="7"/>
      <c r="G12" s="7"/>
      <c r="H12" s="7"/>
      <c r="I12" s="7"/>
      <c r="J12" s="7"/>
      <c r="K12" s="7"/>
      <c r="L12" s="7"/>
      <c r="M12" s="7"/>
    </row>
    <row r="14" customFormat="false" ht="15" hidden="false" customHeight="false" outlineLevel="0" collapsed="false">
      <c r="B14" s="6" t="s">
        <v>6</v>
      </c>
      <c r="C14" s="6"/>
      <c r="D14" s="6"/>
      <c r="E14" s="6"/>
      <c r="F14" s="6"/>
      <c r="G14" s="6"/>
      <c r="H14" s="6"/>
      <c r="I14" s="6"/>
      <c r="J14" s="6"/>
      <c r="K14" s="6"/>
      <c r="L14" s="6"/>
      <c r="M14" s="6"/>
    </row>
    <row r="15" customFormat="false" ht="27.75" hidden="false" customHeight="true" outlineLevel="0" collapsed="false">
      <c r="B15" s="7" t="s">
        <v>7</v>
      </c>
      <c r="C15" s="7"/>
      <c r="D15" s="7"/>
      <c r="E15" s="7"/>
      <c r="F15" s="7"/>
      <c r="G15" s="7"/>
      <c r="H15" s="7"/>
      <c r="I15" s="7"/>
      <c r="J15" s="7"/>
      <c r="K15" s="7"/>
      <c r="L15" s="7"/>
      <c r="M15" s="7"/>
    </row>
    <row r="17" customFormat="false" ht="15" hidden="false" customHeight="false" outlineLevel="0" collapsed="false">
      <c r="B17" s="6" t="s">
        <v>8</v>
      </c>
      <c r="C17" s="6"/>
      <c r="D17" s="6"/>
      <c r="E17" s="6"/>
      <c r="F17" s="6"/>
      <c r="G17" s="6"/>
      <c r="H17" s="6"/>
      <c r="I17" s="6"/>
      <c r="J17" s="6"/>
      <c r="K17" s="6"/>
      <c r="L17" s="6"/>
      <c r="M17" s="6"/>
    </row>
    <row r="18" customFormat="false" ht="27.75" hidden="false" customHeight="true" outlineLevel="0" collapsed="false">
      <c r="B18" s="7" t="s">
        <v>9</v>
      </c>
      <c r="C18" s="7"/>
      <c r="D18" s="7"/>
      <c r="E18" s="7"/>
      <c r="F18" s="7"/>
      <c r="G18" s="7"/>
      <c r="H18" s="7"/>
      <c r="I18" s="7"/>
      <c r="J18" s="7"/>
      <c r="K18" s="7"/>
      <c r="L18" s="7"/>
      <c r="M18" s="7"/>
    </row>
    <row r="20" customFormat="false" ht="15" hidden="false" customHeight="false" outlineLevel="0" collapsed="false">
      <c r="B20" s="6" t="s">
        <v>10</v>
      </c>
      <c r="C20" s="6"/>
      <c r="D20" s="6"/>
      <c r="E20" s="6"/>
      <c r="F20" s="6"/>
      <c r="G20" s="6"/>
      <c r="H20" s="6"/>
      <c r="I20" s="6"/>
      <c r="J20" s="6"/>
      <c r="K20" s="6"/>
      <c r="L20" s="6"/>
      <c r="M20" s="6"/>
    </row>
    <row r="21" customFormat="false" ht="27.75" hidden="false" customHeight="true" outlineLevel="0" collapsed="false">
      <c r="B21" s="7" t="s">
        <v>11</v>
      </c>
      <c r="C21" s="7"/>
      <c r="D21" s="7"/>
      <c r="E21" s="7"/>
      <c r="F21" s="7"/>
      <c r="G21" s="7"/>
      <c r="H21" s="7"/>
      <c r="I21" s="7"/>
      <c r="J21" s="7"/>
      <c r="K21" s="7"/>
      <c r="L21" s="7"/>
      <c r="M21" s="7"/>
    </row>
    <row r="23" customFormat="false" ht="16.15" hidden="false" customHeight="false" outlineLevel="0" collapsed="false">
      <c r="B23" s="5" t="s">
        <v>12</v>
      </c>
      <c r="C23" s="5"/>
      <c r="D23" s="5"/>
      <c r="E23" s="5"/>
      <c r="F23" s="5"/>
      <c r="G23" s="5"/>
      <c r="H23" s="5"/>
      <c r="I23" s="5"/>
      <c r="J23" s="5"/>
      <c r="K23" s="5"/>
      <c r="L23" s="5"/>
      <c r="M23" s="5"/>
    </row>
    <row r="25" customFormat="false" ht="15" hidden="false" customHeight="false" outlineLevel="0" collapsed="false">
      <c r="B25" s="8" t="s">
        <v>13</v>
      </c>
      <c r="C25" s="8"/>
      <c r="D25" s="9" t="s">
        <v>14</v>
      </c>
      <c r="E25" s="9"/>
      <c r="F25" s="9"/>
      <c r="G25" s="9"/>
      <c r="H25" s="9"/>
      <c r="I25" s="9"/>
      <c r="J25" s="9"/>
      <c r="K25" s="9"/>
      <c r="L25" s="9"/>
      <c r="M25" s="9"/>
    </row>
    <row r="26" customFormat="false" ht="15" hidden="false" customHeight="false" outlineLevel="0" collapsed="false">
      <c r="B26" s="10" t="s">
        <v>15</v>
      </c>
      <c r="C26" s="10"/>
      <c r="D26" s="9" t="s">
        <v>16</v>
      </c>
      <c r="E26" s="9"/>
      <c r="F26" s="9"/>
      <c r="G26" s="9"/>
      <c r="H26" s="9"/>
      <c r="I26" s="9"/>
      <c r="J26" s="9"/>
      <c r="K26" s="9"/>
      <c r="L26" s="9"/>
      <c r="M26" s="9"/>
    </row>
    <row r="27" customFormat="false" ht="15" hidden="false" customHeight="false" outlineLevel="0" collapsed="false">
      <c r="B27" s="11" t="s">
        <v>17</v>
      </c>
      <c r="C27" s="11"/>
      <c r="D27" s="9" t="s">
        <v>18</v>
      </c>
      <c r="E27" s="9"/>
      <c r="F27" s="9"/>
      <c r="G27" s="9"/>
      <c r="H27" s="9"/>
      <c r="I27" s="9"/>
      <c r="J27" s="9"/>
      <c r="K27" s="9"/>
      <c r="L27" s="9"/>
      <c r="M27" s="9"/>
    </row>
    <row r="28" customFormat="false" ht="15" hidden="false" customHeight="false" outlineLevel="0" collapsed="false">
      <c r="B28" s="12" t="s">
        <v>19</v>
      </c>
      <c r="C28" s="12"/>
      <c r="D28" s="9" t="s">
        <v>20</v>
      </c>
      <c r="E28" s="9"/>
      <c r="F28" s="9"/>
      <c r="G28" s="9"/>
      <c r="H28" s="9"/>
      <c r="I28" s="9"/>
      <c r="J28" s="9"/>
      <c r="K28" s="9"/>
      <c r="L28" s="9"/>
      <c r="M28" s="9"/>
    </row>
    <row r="30" customFormat="false" ht="15.75" hidden="false" customHeight="true" outlineLevel="0" collapsed="false">
      <c r="B30" s="13" t="s">
        <v>21</v>
      </c>
      <c r="C30" s="13"/>
      <c r="D30" s="13"/>
      <c r="E30" s="13"/>
      <c r="F30" s="13"/>
      <c r="G30" s="13"/>
      <c r="H30" s="13"/>
      <c r="I30" s="13"/>
      <c r="J30" s="13"/>
      <c r="K30" s="13"/>
      <c r="L30" s="13"/>
      <c r="M30" s="13"/>
    </row>
    <row r="31" customFormat="false" ht="15.75" hidden="false" customHeight="true" outlineLevel="0" collapsed="false">
      <c r="B31" s="13"/>
      <c r="C31" s="13"/>
      <c r="D31" s="13"/>
      <c r="E31" s="13"/>
      <c r="F31" s="13"/>
      <c r="G31" s="13"/>
      <c r="H31" s="13"/>
      <c r="I31" s="13"/>
      <c r="J31" s="13"/>
      <c r="K31" s="13"/>
      <c r="L31" s="13"/>
      <c r="M31" s="13"/>
    </row>
  </sheetData>
  <mergeCells count="23">
    <mergeCell ref="B2:M3"/>
    <mergeCell ref="B4:M4"/>
    <mergeCell ref="B5:M5"/>
    <mergeCell ref="B7:M7"/>
    <mergeCell ref="B9:M9"/>
    <mergeCell ref="B11:M11"/>
    <mergeCell ref="B12:M12"/>
    <mergeCell ref="B14:M14"/>
    <mergeCell ref="B15:M15"/>
    <mergeCell ref="B17:M17"/>
    <mergeCell ref="B18:M18"/>
    <mergeCell ref="B20:M20"/>
    <mergeCell ref="B21:M21"/>
    <mergeCell ref="B23:M23"/>
    <mergeCell ref="B25:C25"/>
    <mergeCell ref="D25:M25"/>
    <mergeCell ref="B26:C26"/>
    <mergeCell ref="D26:M26"/>
    <mergeCell ref="B27:C27"/>
    <mergeCell ref="D27:M27"/>
    <mergeCell ref="B28:C28"/>
    <mergeCell ref="D28:M28"/>
    <mergeCell ref="B30:M31"/>
  </mergeCells>
  <printOptions headings="false" gridLines="false" gridLinesSet="true" horizontalCentered="false" verticalCentered="false"/>
  <pageMargins left="0.3" right="0.3" top="0.4" bottom="0.4"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B2:CY25"/>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08" min="1" style="0" width="2.3"/>
  </cols>
  <sheetData>
    <row r="2" customFormat="false" ht="25.5" hidden="false" customHeight="true" outlineLevel="0" collapsed="false">
      <c r="B2" s="14" t="s">
        <v>22</v>
      </c>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row>
    <row r="3" customFormat="false" ht="16.5" hidden="false" customHeight="true" outlineLevel="0" collapsed="false">
      <c r="B3" s="2" t="s">
        <v>23</v>
      </c>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row>
    <row r="4" customFormat="false" ht="3.75" hidden="false" customHeight="true" outlineLevel="0" collapsed="false">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c r="CW4" s="15"/>
      <c r="CX4" s="15"/>
      <c r="CY4" s="15"/>
    </row>
    <row r="6" customFormat="false" ht="12.75" hidden="false" customHeight="true" outlineLevel="0" collapsed="false">
      <c r="AU6" s="16" t="s">
        <v>24</v>
      </c>
      <c r="AV6" s="16"/>
      <c r="AW6" s="16"/>
      <c r="AX6" s="16"/>
      <c r="AY6" s="16"/>
      <c r="AZ6" s="16"/>
      <c r="BA6" s="16"/>
      <c r="BB6" s="16"/>
      <c r="BC6" s="16"/>
      <c r="BD6" s="16"/>
      <c r="BE6" s="16"/>
    </row>
    <row r="7" customFormat="false" ht="18" hidden="false" customHeight="true" outlineLevel="0" collapsed="false">
      <c r="AU7" s="17" t="str">
        <f aca="false">IFERROR(INDEX(Mitarbeiterverzeichnis!$B$20:$B$49,MATCH(AU6,Mitarbeiterverzeichnis!$A$20:$A$49,0)),"—")</f>
        <v>Dr. Katharina Brandt</v>
      </c>
      <c r="AV7" s="17"/>
      <c r="AW7" s="17"/>
      <c r="AX7" s="17"/>
      <c r="AY7" s="17"/>
      <c r="AZ7" s="17"/>
      <c r="BA7" s="17"/>
      <c r="BB7" s="17"/>
      <c r="BC7" s="17"/>
      <c r="BD7" s="17"/>
      <c r="BE7" s="17"/>
    </row>
    <row r="8" customFormat="false" ht="30" hidden="false" customHeight="true" outlineLevel="0" collapsed="false">
      <c r="AU8" s="18" t="str">
        <f aca="false">IFERROR(INDEX(Mitarbeiterverzeichnis!$C$20:$C$49,MATCH(AU6,Mitarbeiterverzeichnis!$A$20:$A$49,0)),"")</f>
        <v>Geschäftsführerin</v>
      </c>
      <c r="AV8" s="18"/>
      <c r="AW8" s="18"/>
      <c r="AX8" s="18"/>
      <c r="AY8" s="18"/>
      <c r="AZ8" s="18"/>
      <c r="BA8" s="18"/>
      <c r="BB8" s="18"/>
      <c r="BC8" s="18"/>
      <c r="BD8" s="18"/>
      <c r="BE8" s="18"/>
    </row>
    <row r="9" customFormat="false" ht="10.5" hidden="false" customHeight="true" outlineLevel="0" collapsed="false">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20"/>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c r="CJ9" s="19"/>
      <c r="CK9" s="19"/>
      <c r="CL9" s="19"/>
      <c r="CM9" s="19"/>
    </row>
    <row r="10" customFormat="false" ht="10.5" hidden="false" customHeight="true" outlineLevel="0" collapsed="false">
      <c r="M10" s="21"/>
      <c r="AM10" s="21"/>
      <c r="BM10" s="21"/>
      <c r="CM10" s="21"/>
    </row>
    <row r="11" customFormat="false" ht="12.75" hidden="false" customHeight="true" outlineLevel="0" collapsed="false">
      <c r="H11" s="22" t="s">
        <v>25</v>
      </c>
      <c r="I11" s="22"/>
      <c r="J11" s="22"/>
      <c r="K11" s="22"/>
      <c r="L11" s="22"/>
      <c r="M11" s="22"/>
      <c r="N11" s="22"/>
      <c r="O11" s="22"/>
      <c r="P11" s="22"/>
      <c r="Q11" s="22"/>
      <c r="R11" s="22"/>
      <c r="AH11" s="22" t="s">
        <v>26</v>
      </c>
      <c r="AI11" s="22"/>
      <c r="AJ11" s="22"/>
      <c r="AK11" s="22"/>
      <c r="AL11" s="22"/>
      <c r="AM11" s="22"/>
      <c r="AN11" s="22"/>
      <c r="AO11" s="22"/>
      <c r="AP11" s="22"/>
      <c r="AQ11" s="22"/>
      <c r="AR11" s="22"/>
      <c r="BH11" s="22" t="s">
        <v>27</v>
      </c>
      <c r="BI11" s="22"/>
      <c r="BJ11" s="22"/>
      <c r="BK11" s="22"/>
      <c r="BL11" s="22"/>
      <c r="BM11" s="22"/>
      <c r="BN11" s="22"/>
      <c r="BO11" s="22"/>
      <c r="BP11" s="22"/>
      <c r="BQ11" s="22"/>
      <c r="BR11" s="22"/>
      <c r="CH11" s="22" t="s">
        <v>28</v>
      </c>
      <c r="CI11" s="22"/>
      <c r="CJ11" s="22"/>
      <c r="CK11" s="22"/>
      <c r="CL11" s="22"/>
      <c r="CM11" s="22"/>
      <c r="CN11" s="22"/>
      <c r="CO11" s="22"/>
      <c r="CP11" s="22"/>
      <c r="CQ11" s="22"/>
      <c r="CR11" s="22"/>
    </row>
    <row r="12" customFormat="false" ht="18" hidden="false" customHeight="true" outlineLevel="0" collapsed="false">
      <c r="H12" s="23" t="str">
        <f aca="false">IFERROR(INDEX(Mitarbeiterverzeichnis!$B$20:$B$49,MATCH(H11,Mitarbeiterverzeichnis!$A$20:$A$49,0)),"—")</f>
        <v>Markus Feldmann</v>
      </c>
      <c r="I12" s="23"/>
      <c r="J12" s="23"/>
      <c r="K12" s="23"/>
      <c r="L12" s="23"/>
      <c r="M12" s="23"/>
      <c r="N12" s="23"/>
      <c r="O12" s="23"/>
      <c r="P12" s="23"/>
      <c r="Q12" s="23"/>
      <c r="R12" s="23"/>
      <c r="AH12" s="23" t="str">
        <f aca="false">IFERROR(INDEX(Mitarbeiterverzeichnis!$B$20:$B$49,MATCH(AH11,Mitarbeiterverzeichnis!$A$20:$A$49,0)),"—")</f>
        <v>Sabine Kowalski</v>
      </c>
      <c r="AI12" s="23"/>
      <c r="AJ12" s="23"/>
      <c r="AK12" s="23"/>
      <c r="AL12" s="23"/>
      <c r="AM12" s="23"/>
      <c r="AN12" s="23"/>
      <c r="AO12" s="23"/>
      <c r="AP12" s="23"/>
      <c r="AQ12" s="23"/>
      <c r="AR12" s="23"/>
      <c r="BH12" s="23" t="str">
        <f aca="false">IFERROR(INDEX(Mitarbeiterverzeichnis!$B$20:$B$49,MATCH(BH11,Mitarbeiterverzeichnis!$A$20:$A$49,0)),"—")</f>
        <v>Thomas Reinhardt</v>
      </c>
      <c r="BI12" s="23"/>
      <c r="BJ12" s="23"/>
      <c r="BK12" s="23"/>
      <c r="BL12" s="23"/>
      <c r="BM12" s="23"/>
      <c r="BN12" s="23"/>
      <c r="BO12" s="23"/>
      <c r="BP12" s="23"/>
      <c r="BQ12" s="23"/>
      <c r="BR12" s="23"/>
      <c r="CH12" s="23" t="str">
        <f aca="false">IFERROR(INDEX(Mitarbeiterverzeichnis!$B$20:$B$49,MATCH(CH11,Mitarbeiterverzeichnis!$A$20:$A$49,0)),"—")</f>
        <v>Julia Neumann</v>
      </c>
      <c r="CI12" s="23"/>
      <c r="CJ12" s="23"/>
      <c r="CK12" s="23"/>
      <c r="CL12" s="23"/>
      <c r="CM12" s="23"/>
      <c r="CN12" s="23"/>
      <c r="CO12" s="23"/>
      <c r="CP12" s="23"/>
      <c r="CQ12" s="23"/>
      <c r="CR12" s="23"/>
    </row>
    <row r="13" customFormat="false" ht="30" hidden="false" customHeight="true" outlineLevel="0" collapsed="false">
      <c r="H13" s="24" t="str">
        <f aca="false">IFERROR(INDEX(Mitarbeiterverzeichnis!$C$20:$C$49,MATCH(H11,Mitarbeiterverzeichnis!$A$20:$A$49,0)),"")</f>
        <v>Bereichsleitung Vertrieb</v>
      </c>
      <c r="I13" s="24"/>
      <c r="J13" s="24"/>
      <c r="K13" s="24"/>
      <c r="L13" s="24"/>
      <c r="M13" s="24"/>
      <c r="N13" s="24"/>
      <c r="O13" s="24"/>
      <c r="P13" s="24"/>
      <c r="Q13" s="24"/>
      <c r="R13" s="24"/>
      <c r="AH13" s="24" t="str">
        <f aca="false">IFERROR(INDEX(Mitarbeiterverzeichnis!$C$20:$C$49,MATCH(AH11,Mitarbeiterverzeichnis!$A$20:$A$49,0)),"")</f>
        <v>Bereichsleitung Marketing</v>
      </c>
      <c r="AI13" s="24"/>
      <c r="AJ13" s="24"/>
      <c r="AK13" s="24"/>
      <c r="AL13" s="24"/>
      <c r="AM13" s="24"/>
      <c r="AN13" s="24"/>
      <c r="AO13" s="24"/>
      <c r="AP13" s="24"/>
      <c r="AQ13" s="24"/>
      <c r="AR13" s="24"/>
      <c r="BH13" s="24" t="str">
        <f aca="false">IFERROR(INDEX(Mitarbeiterverzeichnis!$C$20:$C$49,MATCH(BH11,Mitarbeiterverzeichnis!$A$20:$A$49,0)),"")</f>
        <v>Bereichsleitung Finanzen &amp; Personal</v>
      </c>
      <c r="BI13" s="24"/>
      <c r="BJ13" s="24"/>
      <c r="BK13" s="24"/>
      <c r="BL13" s="24"/>
      <c r="BM13" s="24"/>
      <c r="BN13" s="24"/>
      <c r="BO13" s="24"/>
      <c r="BP13" s="24"/>
      <c r="BQ13" s="24"/>
      <c r="BR13" s="24"/>
      <c r="CH13" s="24" t="str">
        <f aca="false">IFERROR(INDEX(Mitarbeiterverzeichnis!$C$20:$C$49,MATCH(CH11,Mitarbeiterverzeichnis!$A$20:$A$49,0)),"")</f>
        <v>Bereichsleitung IT &amp; Operations</v>
      </c>
      <c r="CI13" s="24"/>
      <c r="CJ13" s="24"/>
      <c r="CK13" s="24"/>
      <c r="CL13" s="24"/>
      <c r="CM13" s="24"/>
      <c r="CN13" s="24"/>
      <c r="CO13" s="24"/>
      <c r="CP13" s="24"/>
      <c r="CQ13" s="24"/>
      <c r="CR13" s="24"/>
    </row>
    <row r="14" customFormat="false" ht="10.5" hidden="false" customHeight="true" outlineLevel="0" collapsed="false">
      <c r="G14" s="19"/>
      <c r="H14" s="19"/>
      <c r="I14" s="19"/>
      <c r="J14" s="19"/>
      <c r="K14" s="19"/>
      <c r="L14" s="19"/>
      <c r="M14" s="20"/>
      <c r="N14" s="19"/>
      <c r="O14" s="19"/>
      <c r="P14" s="19"/>
      <c r="Q14" s="19"/>
      <c r="R14" s="19"/>
      <c r="S14" s="19"/>
      <c r="T14" s="19"/>
      <c r="AG14" s="19"/>
      <c r="AH14" s="19"/>
      <c r="AI14" s="19"/>
      <c r="AJ14" s="19"/>
      <c r="AK14" s="19"/>
      <c r="AL14" s="19"/>
      <c r="AM14" s="20"/>
      <c r="AN14" s="19"/>
      <c r="AO14" s="19"/>
      <c r="AP14" s="19"/>
      <c r="AQ14" s="19"/>
      <c r="AR14" s="19"/>
      <c r="AS14" s="19"/>
      <c r="AT14" s="19"/>
      <c r="BG14" s="19"/>
      <c r="BH14" s="19"/>
      <c r="BI14" s="19"/>
      <c r="BJ14" s="19"/>
      <c r="BK14" s="19"/>
      <c r="BL14" s="19"/>
      <c r="BM14" s="20"/>
      <c r="BN14" s="19"/>
      <c r="BO14" s="19"/>
      <c r="BP14" s="19"/>
      <c r="BQ14" s="19"/>
      <c r="BR14" s="19"/>
      <c r="BS14" s="19"/>
      <c r="BT14" s="19"/>
      <c r="CG14" s="19"/>
      <c r="CH14" s="19"/>
      <c r="CI14" s="19"/>
      <c r="CJ14" s="19"/>
      <c r="CK14" s="19"/>
      <c r="CL14" s="19"/>
      <c r="CM14" s="20"/>
      <c r="CN14" s="19"/>
      <c r="CO14" s="19"/>
      <c r="CP14" s="19"/>
      <c r="CQ14" s="19"/>
      <c r="CR14" s="19"/>
      <c r="CS14" s="19"/>
      <c r="CT14" s="19"/>
    </row>
    <row r="15" customFormat="false" ht="10.5" hidden="false" customHeight="true" outlineLevel="0" collapsed="false">
      <c r="G15" s="21"/>
      <c r="T15" s="21"/>
      <c r="AG15" s="21"/>
      <c r="AT15" s="21"/>
      <c r="BG15" s="21"/>
      <c r="BT15" s="21"/>
      <c r="CG15" s="21"/>
      <c r="CT15" s="21"/>
    </row>
    <row r="16" customFormat="false" ht="12.75" hidden="false" customHeight="true" outlineLevel="0" collapsed="false">
      <c r="B16" s="25" t="s">
        <v>29</v>
      </c>
      <c r="C16" s="25"/>
      <c r="D16" s="25"/>
      <c r="E16" s="25"/>
      <c r="F16" s="25"/>
      <c r="G16" s="25"/>
      <c r="H16" s="25"/>
      <c r="I16" s="25"/>
      <c r="J16" s="25"/>
      <c r="K16" s="25"/>
      <c r="L16" s="25"/>
      <c r="O16" s="25" t="s">
        <v>30</v>
      </c>
      <c r="P16" s="25"/>
      <c r="Q16" s="25"/>
      <c r="R16" s="25"/>
      <c r="S16" s="25"/>
      <c r="T16" s="25"/>
      <c r="U16" s="25"/>
      <c r="V16" s="25"/>
      <c r="W16" s="25"/>
      <c r="X16" s="25"/>
      <c r="Y16" s="25"/>
      <c r="AB16" s="25" t="s">
        <v>31</v>
      </c>
      <c r="AC16" s="25"/>
      <c r="AD16" s="25"/>
      <c r="AE16" s="25"/>
      <c r="AF16" s="25"/>
      <c r="AG16" s="25"/>
      <c r="AH16" s="25"/>
      <c r="AI16" s="25"/>
      <c r="AJ16" s="25"/>
      <c r="AK16" s="25"/>
      <c r="AL16" s="25"/>
      <c r="AO16" s="25" t="s">
        <v>32</v>
      </c>
      <c r="AP16" s="25"/>
      <c r="AQ16" s="25"/>
      <c r="AR16" s="25"/>
      <c r="AS16" s="25"/>
      <c r="AT16" s="25"/>
      <c r="AU16" s="25"/>
      <c r="AV16" s="25"/>
      <c r="AW16" s="25"/>
      <c r="AX16" s="25"/>
      <c r="AY16" s="25"/>
      <c r="BB16" s="25" t="s">
        <v>33</v>
      </c>
      <c r="BC16" s="25"/>
      <c r="BD16" s="25"/>
      <c r="BE16" s="25"/>
      <c r="BF16" s="25"/>
      <c r="BG16" s="25"/>
      <c r="BH16" s="25"/>
      <c r="BI16" s="25"/>
      <c r="BJ16" s="25"/>
      <c r="BK16" s="25"/>
      <c r="BL16" s="25"/>
      <c r="BO16" s="25" t="s">
        <v>34</v>
      </c>
      <c r="BP16" s="25"/>
      <c r="BQ16" s="25"/>
      <c r="BR16" s="25"/>
      <c r="BS16" s="25"/>
      <c r="BT16" s="25"/>
      <c r="BU16" s="25"/>
      <c r="BV16" s="25"/>
      <c r="BW16" s="25"/>
      <c r="BX16" s="25"/>
      <c r="BY16" s="25"/>
      <c r="CB16" s="25" t="s">
        <v>35</v>
      </c>
      <c r="CC16" s="25"/>
      <c r="CD16" s="25"/>
      <c r="CE16" s="25"/>
      <c r="CF16" s="25"/>
      <c r="CG16" s="25"/>
      <c r="CH16" s="25"/>
      <c r="CI16" s="25"/>
      <c r="CJ16" s="25"/>
      <c r="CK16" s="25"/>
      <c r="CL16" s="25"/>
      <c r="CO16" s="25" t="s">
        <v>36</v>
      </c>
      <c r="CP16" s="25"/>
      <c r="CQ16" s="25"/>
      <c r="CR16" s="25"/>
      <c r="CS16" s="25"/>
      <c r="CT16" s="25"/>
      <c r="CU16" s="25"/>
      <c r="CV16" s="25"/>
      <c r="CW16" s="25"/>
      <c r="CX16" s="25"/>
      <c r="CY16" s="25"/>
    </row>
    <row r="17" customFormat="false" ht="18" hidden="false" customHeight="true" outlineLevel="0" collapsed="false">
      <c r="B17" s="26" t="str">
        <f aca="false">IFERROR(INDEX(Mitarbeiterverzeichnis!$B$20:$B$49,MATCH(B16,Mitarbeiterverzeichnis!$A$20:$A$49,0)),"—")</f>
        <v>Andreas Schuster</v>
      </c>
      <c r="C17" s="26"/>
      <c r="D17" s="26"/>
      <c r="E17" s="26"/>
      <c r="F17" s="26"/>
      <c r="G17" s="26"/>
      <c r="H17" s="26"/>
      <c r="I17" s="26"/>
      <c r="J17" s="26"/>
      <c r="K17" s="26"/>
      <c r="L17" s="26"/>
      <c r="O17" s="26" t="str">
        <f aca="false">IFERROR(INDEX(Mitarbeiterverzeichnis!$B$20:$B$49,MATCH(O16,Mitarbeiterverzeichnis!$A$20:$A$49,0)),"—")</f>
        <v>Nadine Kraus</v>
      </c>
      <c r="P17" s="26"/>
      <c r="Q17" s="26"/>
      <c r="R17" s="26"/>
      <c r="S17" s="26"/>
      <c r="T17" s="26"/>
      <c r="U17" s="26"/>
      <c r="V17" s="26"/>
      <c r="W17" s="26"/>
      <c r="X17" s="26"/>
      <c r="Y17" s="26"/>
      <c r="AB17" s="26" t="str">
        <f aca="false">IFERROR(INDEX(Mitarbeiterverzeichnis!$B$20:$B$49,MATCH(AB16,Mitarbeiterverzeichnis!$A$20:$A$49,0)),"—")</f>
        <v>Philipp Werner</v>
      </c>
      <c r="AC17" s="26"/>
      <c r="AD17" s="26"/>
      <c r="AE17" s="26"/>
      <c r="AF17" s="26"/>
      <c r="AG17" s="26"/>
      <c r="AH17" s="26"/>
      <c r="AI17" s="26"/>
      <c r="AJ17" s="26"/>
      <c r="AK17" s="26"/>
      <c r="AL17" s="26"/>
      <c r="AO17" s="26" t="str">
        <f aca="false">IFERROR(INDEX(Mitarbeiterverzeichnis!$B$20:$B$49,MATCH(AO16,Mitarbeiterverzeichnis!$A$20:$A$49,0)),"—")</f>
        <v>Christina Vogel</v>
      </c>
      <c r="AP17" s="26"/>
      <c r="AQ17" s="26"/>
      <c r="AR17" s="26"/>
      <c r="AS17" s="26"/>
      <c r="AT17" s="26"/>
      <c r="AU17" s="26"/>
      <c r="AV17" s="26"/>
      <c r="AW17" s="26"/>
      <c r="AX17" s="26"/>
      <c r="AY17" s="26"/>
      <c r="BB17" s="26" t="str">
        <f aca="false">IFERROR(INDEX(Mitarbeiterverzeichnis!$B$20:$B$49,MATCH(BB16,Mitarbeiterverzeichnis!$A$20:$A$49,0)),"—")</f>
        <v>Michael Bauer</v>
      </c>
      <c r="BC17" s="26"/>
      <c r="BD17" s="26"/>
      <c r="BE17" s="26"/>
      <c r="BF17" s="26"/>
      <c r="BG17" s="26"/>
      <c r="BH17" s="26"/>
      <c r="BI17" s="26"/>
      <c r="BJ17" s="26"/>
      <c r="BK17" s="26"/>
      <c r="BL17" s="26"/>
      <c r="BO17" s="26" t="str">
        <f aca="false">IFERROR(INDEX(Mitarbeiterverzeichnis!$B$20:$B$49,MATCH(BO16,Mitarbeiterverzeichnis!$A$20:$A$49,0)),"—")</f>
        <v>Petra Schmidt</v>
      </c>
      <c r="BP17" s="26"/>
      <c r="BQ17" s="26"/>
      <c r="BR17" s="26"/>
      <c r="BS17" s="26"/>
      <c r="BT17" s="26"/>
      <c r="BU17" s="26"/>
      <c r="BV17" s="26"/>
      <c r="BW17" s="26"/>
      <c r="BX17" s="26"/>
      <c r="BY17" s="26"/>
      <c r="CB17" s="26" t="str">
        <f aca="false">IFERROR(INDEX(Mitarbeiterverzeichnis!$B$20:$B$49,MATCH(CB16,Mitarbeiterverzeichnis!$A$20:$A$49,0)),"—")</f>
        <v>Daniel Fischer</v>
      </c>
      <c r="CC17" s="26"/>
      <c r="CD17" s="26"/>
      <c r="CE17" s="26"/>
      <c r="CF17" s="26"/>
      <c r="CG17" s="26"/>
      <c r="CH17" s="26"/>
      <c r="CI17" s="26"/>
      <c r="CJ17" s="26"/>
      <c r="CK17" s="26"/>
      <c r="CL17" s="26"/>
      <c r="CO17" s="26" t="str">
        <f aca="false">IFERROR(INDEX(Mitarbeiterverzeichnis!$B$20:$B$49,MATCH(CO16,Mitarbeiterverzeichnis!$A$20:$A$49,0)),"—")</f>
        <v>Laura Hoffmann</v>
      </c>
      <c r="CP17" s="26"/>
      <c r="CQ17" s="26"/>
      <c r="CR17" s="26"/>
      <c r="CS17" s="26"/>
      <c r="CT17" s="26"/>
      <c r="CU17" s="26"/>
      <c r="CV17" s="26"/>
      <c r="CW17" s="26"/>
      <c r="CX17" s="26"/>
      <c r="CY17" s="26"/>
    </row>
    <row r="18" customFormat="false" ht="30" hidden="false" customHeight="true" outlineLevel="0" collapsed="false">
      <c r="B18" s="27" t="str">
        <f aca="false">IFERROR(INDEX(Mitarbeiterverzeichnis!$C$20:$C$49,MATCH(B16,Mitarbeiterverzeichnis!$A$20:$A$49,0)),"")</f>
        <v>Teamleitung Innendienst</v>
      </c>
      <c r="C18" s="27"/>
      <c r="D18" s="27"/>
      <c r="E18" s="27"/>
      <c r="F18" s="27"/>
      <c r="G18" s="27"/>
      <c r="H18" s="27"/>
      <c r="I18" s="27"/>
      <c r="J18" s="27"/>
      <c r="K18" s="27"/>
      <c r="L18" s="27"/>
      <c r="O18" s="27" t="str">
        <f aca="false">IFERROR(INDEX(Mitarbeiterverzeichnis!$C$20:$C$49,MATCH(O16,Mitarbeiterverzeichnis!$A$20:$A$49,0)),"")</f>
        <v>Teamleitung Außendienst</v>
      </c>
      <c r="P18" s="27"/>
      <c r="Q18" s="27"/>
      <c r="R18" s="27"/>
      <c r="S18" s="27"/>
      <c r="T18" s="27"/>
      <c r="U18" s="27"/>
      <c r="V18" s="27"/>
      <c r="W18" s="27"/>
      <c r="X18" s="27"/>
      <c r="Y18" s="27"/>
      <c r="AB18" s="27" t="str">
        <f aca="false">IFERROR(INDEX(Mitarbeiterverzeichnis!$C$20:$C$49,MATCH(AB16,Mitarbeiterverzeichnis!$A$20:$A$49,0)),"")</f>
        <v>Teamleitung Online-Marketing</v>
      </c>
      <c r="AC18" s="27"/>
      <c r="AD18" s="27"/>
      <c r="AE18" s="27"/>
      <c r="AF18" s="27"/>
      <c r="AG18" s="27"/>
      <c r="AH18" s="27"/>
      <c r="AI18" s="27"/>
      <c r="AJ18" s="27"/>
      <c r="AK18" s="27"/>
      <c r="AL18" s="27"/>
      <c r="AO18" s="27" t="str">
        <f aca="false">IFERROR(INDEX(Mitarbeiterverzeichnis!$C$20:$C$49,MATCH(AO16,Mitarbeiterverzeichnis!$A$20:$A$49,0)),"")</f>
        <v>Teamleitung Kommunikation</v>
      </c>
      <c r="AP18" s="27"/>
      <c r="AQ18" s="27"/>
      <c r="AR18" s="27"/>
      <c r="AS18" s="27"/>
      <c r="AT18" s="27"/>
      <c r="AU18" s="27"/>
      <c r="AV18" s="27"/>
      <c r="AW18" s="27"/>
      <c r="AX18" s="27"/>
      <c r="AY18" s="27"/>
      <c r="BB18" s="27" t="str">
        <f aca="false">IFERROR(INDEX(Mitarbeiterverzeichnis!$C$20:$C$49,MATCH(BB16,Mitarbeiterverzeichnis!$A$20:$A$49,0)),"")</f>
        <v>Teamleitung Buchhaltung &amp; Controlling</v>
      </c>
      <c r="BC18" s="27"/>
      <c r="BD18" s="27"/>
      <c r="BE18" s="27"/>
      <c r="BF18" s="27"/>
      <c r="BG18" s="27"/>
      <c r="BH18" s="27"/>
      <c r="BI18" s="27"/>
      <c r="BJ18" s="27"/>
      <c r="BK18" s="27"/>
      <c r="BL18" s="27"/>
      <c r="BO18" s="27" t="str">
        <f aca="false">IFERROR(INDEX(Mitarbeiterverzeichnis!$C$20:$C$49,MATCH(BO16,Mitarbeiterverzeichnis!$A$20:$A$49,0)),"")</f>
        <v>Teamleitung Personalwesen</v>
      </c>
      <c r="BP18" s="27"/>
      <c r="BQ18" s="27"/>
      <c r="BR18" s="27"/>
      <c r="BS18" s="27"/>
      <c r="BT18" s="27"/>
      <c r="BU18" s="27"/>
      <c r="BV18" s="27"/>
      <c r="BW18" s="27"/>
      <c r="BX18" s="27"/>
      <c r="BY18" s="27"/>
      <c r="CB18" s="27" t="str">
        <f aca="false">IFERROR(INDEX(Mitarbeiterverzeichnis!$C$20:$C$49,MATCH(CB16,Mitarbeiterverzeichnis!$A$20:$A$49,0)),"")</f>
        <v>Teamleitung IT &amp; Systeme</v>
      </c>
      <c r="CC18" s="27"/>
      <c r="CD18" s="27"/>
      <c r="CE18" s="27"/>
      <c r="CF18" s="27"/>
      <c r="CG18" s="27"/>
      <c r="CH18" s="27"/>
      <c r="CI18" s="27"/>
      <c r="CJ18" s="27"/>
      <c r="CK18" s="27"/>
      <c r="CL18" s="27"/>
      <c r="CO18" s="27" t="str">
        <f aca="false">IFERROR(INDEX(Mitarbeiterverzeichnis!$C$20:$C$49,MATCH(CO16,Mitarbeiterverzeichnis!$A$20:$A$49,0)),"")</f>
        <v>Teamleitung Logistik &amp; Einkauf</v>
      </c>
      <c r="CP18" s="27"/>
      <c r="CQ18" s="27"/>
      <c r="CR18" s="27"/>
      <c r="CS18" s="27"/>
      <c r="CT18" s="27"/>
      <c r="CU18" s="27"/>
      <c r="CV18" s="27"/>
      <c r="CW18" s="27"/>
      <c r="CX18" s="27"/>
      <c r="CY18" s="27"/>
    </row>
    <row r="20" customFormat="false" ht="15" hidden="false" customHeight="false" outlineLevel="0" collapsed="false">
      <c r="B20" s="28" t="s">
        <v>37</v>
      </c>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row>
    <row r="21" customFormat="false" ht="15" hidden="false" customHeight="false" outlineLevel="0" collapsed="false">
      <c r="B21" s="29"/>
      <c r="C21" s="29"/>
      <c r="D21" s="29"/>
      <c r="E21" s="30" t="s">
        <v>38</v>
      </c>
      <c r="F21" s="30"/>
      <c r="G21" s="30"/>
      <c r="H21" s="30"/>
      <c r="I21" s="30"/>
      <c r="J21" s="30"/>
      <c r="K21" s="30"/>
      <c r="L21" s="30"/>
      <c r="M21" s="30"/>
      <c r="N21" s="30"/>
      <c r="O21" s="30"/>
      <c r="P21" s="30"/>
      <c r="Q21" s="30"/>
      <c r="T21" s="31"/>
      <c r="U21" s="31"/>
      <c r="V21" s="31"/>
      <c r="W21" s="30" t="s">
        <v>39</v>
      </c>
      <c r="X21" s="30"/>
      <c r="Y21" s="30"/>
      <c r="Z21" s="30"/>
      <c r="AA21" s="30"/>
      <c r="AB21" s="30"/>
      <c r="AC21" s="30"/>
      <c r="AD21" s="30"/>
      <c r="AE21" s="30"/>
      <c r="AF21" s="30"/>
      <c r="AG21" s="30"/>
      <c r="AH21" s="30"/>
      <c r="AI21" s="30"/>
      <c r="AL21" s="32"/>
      <c r="AM21" s="32"/>
      <c r="AN21" s="32"/>
      <c r="AO21" s="30" t="s">
        <v>40</v>
      </c>
      <c r="AP21" s="30"/>
      <c r="AQ21" s="30"/>
      <c r="AR21" s="30"/>
      <c r="AS21" s="30"/>
      <c r="AT21" s="30"/>
      <c r="AU21" s="30"/>
      <c r="AV21" s="30"/>
      <c r="AW21" s="30"/>
      <c r="AX21" s="30"/>
      <c r="AY21" s="30"/>
      <c r="AZ21" s="30"/>
      <c r="BA21" s="30"/>
    </row>
    <row r="22" customFormat="false" ht="15" hidden="false" customHeight="false" outlineLevel="0" collapsed="false">
      <c r="B22" s="29"/>
      <c r="C22" s="29"/>
      <c r="D22" s="29"/>
      <c r="E22" s="30"/>
      <c r="F22" s="30"/>
      <c r="G22" s="30"/>
      <c r="H22" s="30"/>
      <c r="I22" s="30"/>
      <c r="J22" s="30"/>
      <c r="K22" s="30"/>
      <c r="L22" s="30"/>
      <c r="M22" s="30"/>
      <c r="N22" s="30"/>
      <c r="O22" s="30"/>
      <c r="P22" s="30"/>
      <c r="Q22" s="30"/>
      <c r="T22" s="31"/>
      <c r="U22" s="31"/>
      <c r="V22" s="31"/>
      <c r="W22" s="30"/>
      <c r="X22" s="30"/>
      <c r="Y22" s="30"/>
      <c r="Z22" s="30"/>
      <c r="AA22" s="30"/>
      <c r="AB22" s="30"/>
      <c r="AC22" s="30"/>
      <c r="AD22" s="30"/>
      <c r="AE22" s="30"/>
      <c r="AF22" s="30"/>
      <c r="AG22" s="30"/>
      <c r="AH22" s="30"/>
      <c r="AI22" s="30"/>
      <c r="AL22" s="32"/>
      <c r="AM22" s="32"/>
      <c r="AN22" s="32"/>
      <c r="AO22" s="30"/>
      <c r="AP22" s="30"/>
      <c r="AQ22" s="30"/>
      <c r="AR22" s="30"/>
      <c r="AS22" s="30"/>
      <c r="AT22" s="30"/>
      <c r="AU22" s="30"/>
      <c r="AV22" s="30"/>
      <c r="AW22" s="30"/>
      <c r="AX22" s="30"/>
      <c r="AY22" s="30"/>
      <c r="AZ22" s="30"/>
      <c r="BA22" s="30"/>
    </row>
    <row r="24" customFormat="false" ht="15" hidden="false" customHeight="true" outlineLevel="0" collapsed="false">
      <c r="B24" s="33" t="s">
        <v>41</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row>
    <row r="25" customFormat="false" ht="15" hidden="false" customHeight="false" outlineLevel="0" collapsed="false">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row>
  </sheetData>
  <mergeCells count="49">
    <mergeCell ref="B2:CY2"/>
    <mergeCell ref="B3:CY3"/>
    <mergeCell ref="AU6:BE6"/>
    <mergeCell ref="AU7:BE7"/>
    <mergeCell ref="AU8:BE8"/>
    <mergeCell ref="H11:R11"/>
    <mergeCell ref="AH11:AR11"/>
    <mergeCell ref="BH11:BR11"/>
    <mergeCell ref="CH11:CR11"/>
    <mergeCell ref="H12:R12"/>
    <mergeCell ref="AH12:AR12"/>
    <mergeCell ref="BH12:BR12"/>
    <mergeCell ref="CH12:CR12"/>
    <mergeCell ref="H13:R13"/>
    <mergeCell ref="AH13:AR13"/>
    <mergeCell ref="BH13:BR13"/>
    <mergeCell ref="CH13:CR13"/>
    <mergeCell ref="B16:L16"/>
    <mergeCell ref="O16:Y16"/>
    <mergeCell ref="AB16:AL16"/>
    <mergeCell ref="AO16:AY16"/>
    <mergeCell ref="BB16:BL16"/>
    <mergeCell ref="BO16:BY16"/>
    <mergeCell ref="CB16:CL16"/>
    <mergeCell ref="CO16:CY16"/>
    <mergeCell ref="B17:L17"/>
    <mergeCell ref="O17:Y17"/>
    <mergeCell ref="AB17:AL17"/>
    <mergeCell ref="AO17:AY17"/>
    <mergeCell ref="BB17:BL17"/>
    <mergeCell ref="BO17:BY17"/>
    <mergeCell ref="CB17:CL17"/>
    <mergeCell ref="CO17:CY17"/>
    <mergeCell ref="B18:L18"/>
    <mergeCell ref="O18:Y18"/>
    <mergeCell ref="AB18:AL18"/>
    <mergeCell ref="AO18:AY18"/>
    <mergeCell ref="BB18:BL18"/>
    <mergeCell ref="BO18:BY18"/>
    <mergeCell ref="CB18:CL18"/>
    <mergeCell ref="CO18:CY18"/>
    <mergeCell ref="B20:AN20"/>
    <mergeCell ref="B21:D22"/>
    <mergeCell ref="E21:Q22"/>
    <mergeCell ref="T21:V22"/>
    <mergeCell ref="W21:AI22"/>
    <mergeCell ref="AL21:AN22"/>
    <mergeCell ref="AO21:BA22"/>
    <mergeCell ref="B24:BR25"/>
  </mergeCells>
  <printOptions headings="false" gridLines="false" gridLinesSet="true" horizontalCentered="false" verticalCentered="false"/>
  <pageMargins left="0.2" right="0.2" top="0.3" bottom="0.3"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L4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9" topLeftCell="A20"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1"/>
    <col collapsed="false" customWidth="true" hidden="false" outlineLevel="0" max="2" min="2" style="0" width="21"/>
    <col collapsed="false" customWidth="true" hidden="false" outlineLevel="0" max="3" min="3" style="0" width="30"/>
    <col collapsed="false" customWidth="true" hidden="false" outlineLevel="0" max="5" min="4" style="0" width="20"/>
    <col collapsed="false" customWidth="true" hidden="false" outlineLevel="0" max="6" min="6" style="0" width="13"/>
    <col collapsed="false" customWidth="true" hidden="false" outlineLevel="0" max="7" min="7" style="0" width="22"/>
    <col collapsed="false" customWidth="true" hidden="false" outlineLevel="0" max="8" min="8" style="0" width="12"/>
    <col collapsed="false" customWidth="true" hidden="false" outlineLevel="0" max="9" min="9" style="0" width="30"/>
    <col collapsed="false" customWidth="true" hidden="false" outlineLevel="0" max="10" min="10" style="0" width="15"/>
    <col collapsed="false" customWidth="true" hidden="false" outlineLevel="0" max="11" min="11" style="0" width="13"/>
    <col collapsed="false" customWidth="true" hidden="false" outlineLevel="0" max="12" min="12" style="0" width="12"/>
  </cols>
  <sheetData>
    <row r="1" customFormat="false" ht="25.5" hidden="false" customHeight="true" outlineLevel="0" collapsed="false">
      <c r="A1" s="14" t="s">
        <v>42</v>
      </c>
      <c r="B1" s="14"/>
      <c r="C1" s="14"/>
      <c r="D1" s="14"/>
      <c r="E1" s="14"/>
      <c r="F1" s="14"/>
      <c r="G1" s="14"/>
      <c r="H1" s="14"/>
      <c r="I1" s="14"/>
      <c r="J1" s="14"/>
      <c r="K1" s="14"/>
      <c r="L1" s="14"/>
    </row>
    <row r="2" customFormat="false" ht="16.5" hidden="false" customHeight="true" outlineLevel="0" collapsed="false">
      <c r="A2" s="2" t="s">
        <v>43</v>
      </c>
      <c r="B2" s="2"/>
      <c r="C2" s="2"/>
      <c r="D2" s="2"/>
      <c r="E2" s="2"/>
      <c r="F2" s="2"/>
      <c r="G2" s="2"/>
      <c r="H2" s="2"/>
      <c r="I2" s="2"/>
      <c r="J2" s="2"/>
      <c r="K2" s="2"/>
      <c r="L2" s="2"/>
    </row>
    <row r="3" customFormat="false" ht="3.75" hidden="false" customHeight="true" outlineLevel="0" collapsed="false">
      <c r="A3" s="15"/>
      <c r="B3" s="15"/>
      <c r="C3" s="15"/>
      <c r="D3" s="15"/>
      <c r="E3" s="15"/>
      <c r="F3" s="15"/>
      <c r="G3" s="15"/>
      <c r="H3" s="15"/>
      <c r="I3" s="15"/>
      <c r="J3" s="15"/>
      <c r="K3" s="15"/>
      <c r="L3" s="15"/>
    </row>
    <row r="5" customFormat="false" ht="15.75" hidden="false" customHeight="true" outlineLevel="0" collapsed="false">
      <c r="A5" s="34" t="n">
        <f aca="false">COUNTIF($L$20:$L$49,"Aktiv")</f>
        <v>21</v>
      </c>
      <c r="B5" s="34"/>
      <c r="C5" s="34"/>
      <c r="D5" s="35" t="n">
        <f aca="false">COUNTIF($L$20:$L$49,"Offen")</f>
        <v>1</v>
      </c>
      <c r="E5" s="35"/>
      <c r="F5" s="35"/>
      <c r="G5" s="35" t="n">
        <f aca="false">COUNTIFS($E$20:$E$49,"1*",$L$20:$L$49,"Aktiv")+COUNTIFS($E$20:$E$49,"2*",$L$20:$L$49,"Aktiv")+COUNTIFS($E$20:$E$49,"3*",$L$20:$L$49,"Aktiv")</f>
        <v>13</v>
      </c>
      <c r="H5" s="35"/>
      <c r="I5" s="35"/>
      <c r="J5" s="36" t="n">
        <f aca="false">IFERROR(AVERAGE($K$20:$K$49),0)</f>
        <v>4.86363636363636</v>
      </c>
      <c r="K5" s="36"/>
      <c r="L5" s="36"/>
    </row>
    <row r="6" customFormat="false" ht="15.75" hidden="false" customHeight="true" outlineLevel="0" collapsed="false">
      <c r="A6" s="34"/>
      <c r="B6" s="34"/>
      <c r="C6" s="34"/>
      <c r="D6" s="35"/>
      <c r="E6" s="35"/>
      <c r="F6" s="35"/>
      <c r="G6" s="35"/>
      <c r="H6" s="35"/>
      <c r="I6" s="35"/>
      <c r="J6" s="36"/>
      <c r="K6" s="36"/>
      <c r="L6" s="36"/>
    </row>
    <row r="7" customFormat="false" ht="15.75" hidden="false" customHeight="true" outlineLevel="0" collapsed="false">
      <c r="A7" s="37" t="s">
        <v>44</v>
      </c>
      <c r="B7" s="37"/>
      <c r="C7" s="37"/>
      <c r="D7" s="38" t="s">
        <v>45</v>
      </c>
      <c r="E7" s="38"/>
      <c r="F7" s="38"/>
      <c r="G7" s="38" t="s">
        <v>46</v>
      </c>
      <c r="H7" s="38"/>
      <c r="I7" s="38"/>
      <c r="J7" s="37" t="s">
        <v>47</v>
      </c>
      <c r="K7" s="37"/>
      <c r="L7" s="37"/>
    </row>
    <row r="8" customFormat="false" ht="15.75" hidden="false" customHeight="true" outlineLevel="0" collapsed="false">
      <c r="A8" s="37"/>
      <c r="B8" s="37"/>
      <c r="C8" s="37"/>
      <c r="D8" s="38"/>
      <c r="E8" s="38"/>
      <c r="F8" s="38"/>
      <c r="G8" s="38"/>
      <c r="H8" s="38"/>
      <c r="I8" s="38"/>
      <c r="J8" s="37"/>
      <c r="K8" s="37"/>
      <c r="L8" s="37"/>
    </row>
    <row r="10" customFormat="false" ht="15" hidden="false" customHeight="false" outlineLevel="0" collapsed="false">
      <c r="A10" s="39" t="s">
        <v>48</v>
      </c>
      <c r="B10" s="39"/>
      <c r="C10" s="39"/>
    </row>
    <row r="11" customFormat="false" ht="15" hidden="false" customHeight="false" outlineLevel="0" collapsed="false">
      <c r="A11" s="40" t="s">
        <v>49</v>
      </c>
      <c r="B11" s="40"/>
      <c r="C11" s="41" t="s">
        <v>50</v>
      </c>
    </row>
    <row r="12" customFormat="false" ht="15" hidden="false" customHeight="false" outlineLevel="0" collapsed="false">
      <c r="A12" s="42" t="s">
        <v>14</v>
      </c>
      <c r="B12" s="42"/>
      <c r="C12" s="43" t="n">
        <f aca="false">COUNTIFS($D$20:$D$49,A12,$L$20:$L$49,"Aktiv")</f>
        <v>1</v>
      </c>
    </row>
    <row r="13" customFormat="false" ht="15" hidden="false" customHeight="false" outlineLevel="0" collapsed="false">
      <c r="A13" s="44" t="s">
        <v>51</v>
      </c>
      <c r="B13" s="44"/>
      <c r="C13" s="45" t="n">
        <f aca="false">COUNTIFS($D$20:$D$49,A13,$L$20:$L$49,"Aktiv")</f>
        <v>5</v>
      </c>
    </row>
    <row r="14" customFormat="false" ht="15" hidden="false" customHeight="false" outlineLevel="0" collapsed="false">
      <c r="A14" s="42" t="s">
        <v>52</v>
      </c>
      <c r="B14" s="42"/>
      <c r="C14" s="43" t="n">
        <f aca="false">COUNTIFS($D$20:$D$49,A14,$L$20:$L$49,"Aktiv")</f>
        <v>5</v>
      </c>
    </row>
    <row r="15" customFormat="false" ht="15" hidden="false" customHeight="false" outlineLevel="0" collapsed="false">
      <c r="A15" s="44" t="s">
        <v>53</v>
      </c>
      <c r="B15" s="44"/>
      <c r="C15" s="45" t="n">
        <f aca="false">COUNTIFS($D$20:$D$49,A15,$L$20:$L$49,"Aktiv")</f>
        <v>5</v>
      </c>
    </row>
    <row r="16" customFormat="false" ht="15" hidden="false" customHeight="false" outlineLevel="0" collapsed="false">
      <c r="A16" s="42" t="s">
        <v>54</v>
      </c>
      <c r="B16" s="42"/>
      <c r="C16" s="43" t="n">
        <f aca="false">COUNTIFS($D$20:$D$49,A16,$L$20:$L$49,"Aktiv")</f>
        <v>5</v>
      </c>
    </row>
    <row r="18" customFormat="false" ht="15" hidden="false" customHeight="false" outlineLevel="0" collapsed="false">
      <c r="A18" s="39" t="s">
        <v>55</v>
      </c>
      <c r="B18" s="39"/>
      <c r="C18" s="39"/>
      <c r="D18" s="39"/>
      <c r="E18" s="39"/>
      <c r="F18" s="39"/>
      <c r="G18" s="39"/>
      <c r="H18" s="39"/>
      <c r="I18" s="39"/>
      <c r="J18" s="39"/>
      <c r="K18" s="39"/>
      <c r="L18" s="39"/>
    </row>
    <row r="19" customFormat="false" ht="27.75" hidden="false" customHeight="true" outlineLevel="0" collapsed="false">
      <c r="A19" s="46" t="s">
        <v>56</v>
      </c>
      <c r="B19" s="46" t="s">
        <v>57</v>
      </c>
      <c r="C19" s="46" t="s">
        <v>58</v>
      </c>
      <c r="D19" s="46" t="s">
        <v>49</v>
      </c>
      <c r="E19" s="46" t="s">
        <v>59</v>
      </c>
      <c r="F19" s="46" t="s">
        <v>60</v>
      </c>
      <c r="G19" s="46" t="s">
        <v>61</v>
      </c>
      <c r="H19" s="46" t="s">
        <v>62</v>
      </c>
      <c r="I19" s="46" t="s">
        <v>63</v>
      </c>
      <c r="J19" s="46" t="s">
        <v>64</v>
      </c>
      <c r="K19" s="46" t="s">
        <v>65</v>
      </c>
      <c r="L19" s="46" t="s">
        <v>66</v>
      </c>
    </row>
    <row r="20" customFormat="false" ht="15" hidden="false" customHeight="false" outlineLevel="0" collapsed="false">
      <c r="A20" s="47" t="s">
        <v>24</v>
      </c>
      <c r="B20" s="48" t="s">
        <v>67</v>
      </c>
      <c r="C20" s="48" t="s">
        <v>68</v>
      </c>
      <c r="D20" s="48" t="s">
        <v>14</v>
      </c>
      <c r="E20" s="49" t="s">
        <v>69</v>
      </c>
      <c r="F20" s="50"/>
      <c r="G20" s="51" t="str">
        <f aca="false">IFERROR(INDEX($B$20:$B$49,MATCH(F20,$A$20:$A$49,0)),"—")</f>
        <v>—</v>
      </c>
      <c r="H20" s="48" t="s">
        <v>70</v>
      </c>
      <c r="I20" s="52" t="s">
        <v>71</v>
      </c>
      <c r="J20" s="53" t="n">
        <v>43115</v>
      </c>
      <c r="K20" s="54" t="n">
        <f aca="true">IF(J20="","",ROUND(YEARFRAC(J20,TODAY()),1))</f>
        <v>8.6</v>
      </c>
      <c r="L20" s="55" t="s">
        <v>72</v>
      </c>
    </row>
    <row r="21" customFormat="false" ht="15" hidden="false" customHeight="false" outlineLevel="0" collapsed="false">
      <c r="A21" s="56" t="s">
        <v>25</v>
      </c>
      <c r="B21" s="57" t="s">
        <v>73</v>
      </c>
      <c r="C21" s="57" t="s">
        <v>74</v>
      </c>
      <c r="D21" s="57" t="s">
        <v>51</v>
      </c>
      <c r="E21" s="58" t="s">
        <v>75</v>
      </c>
      <c r="F21" s="59" t="s">
        <v>24</v>
      </c>
      <c r="G21" s="60" t="str">
        <f aca="false">IFERROR(INDEX($B$20:$B$49,MATCH(F21,$A$20:$A$49,0)),"—")</f>
        <v>Dr. Katharina Brandt</v>
      </c>
      <c r="H21" s="57" t="s">
        <v>70</v>
      </c>
      <c r="I21" s="61" t="s">
        <v>76</v>
      </c>
      <c r="J21" s="62" t="n">
        <v>43525</v>
      </c>
      <c r="K21" s="63" t="n">
        <f aca="true">IF(J21="","",ROUND(YEARFRAC(J21,TODAY()),1))</f>
        <v>7.4</v>
      </c>
      <c r="L21" s="64" t="s">
        <v>72</v>
      </c>
    </row>
    <row r="22" customFormat="false" ht="15" hidden="false" customHeight="false" outlineLevel="0" collapsed="false">
      <c r="A22" s="47" t="s">
        <v>26</v>
      </c>
      <c r="B22" s="48" t="s">
        <v>77</v>
      </c>
      <c r="C22" s="48" t="s">
        <v>78</v>
      </c>
      <c r="D22" s="48" t="s">
        <v>52</v>
      </c>
      <c r="E22" s="49" t="s">
        <v>75</v>
      </c>
      <c r="F22" s="50" t="s">
        <v>24</v>
      </c>
      <c r="G22" s="51" t="str">
        <f aca="false">IFERROR(INDEX($B$20:$B$49,MATCH(F22,$A$20:$A$49,0)),"—")</f>
        <v>Dr. Katharina Brandt</v>
      </c>
      <c r="H22" s="48" t="s">
        <v>79</v>
      </c>
      <c r="I22" s="52" t="s">
        <v>80</v>
      </c>
      <c r="J22" s="53" t="n">
        <v>43631</v>
      </c>
      <c r="K22" s="54" t="n">
        <f aca="true">IF(J22="","",ROUND(YEARFRAC(J22,TODAY()),1))</f>
        <v>7.2</v>
      </c>
      <c r="L22" s="55" t="s">
        <v>72</v>
      </c>
    </row>
    <row r="23" customFormat="false" ht="15" hidden="false" customHeight="false" outlineLevel="0" collapsed="false">
      <c r="A23" s="56" t="s">
        <v>27</v>
      </c>
      <c r="B23" s="57" t="s">
        <v>81</v>
      </c>
      <c r="C23" s="57" t="s">
        <v>82</v>
      </c>
      <c r="D23" s="57" t="s">
        <v>53</v>
      </c>
      <c r="E23" s="58" t="s">
        <v>75</v>
      </c>
      <c r="F23" s="59" t="s">
        <v>24</v>
      </c>
      <c r="G23" s="60" t="str">
        <f aca="false">IFERROR(INDEX($B$20:$B$49,MATCH(F23,$A$20:$A$49,0)),"—")</f>
        <v>Dr. Katharina Brandt</v>
      </c>
      <c r="H23" s="57" t="s">
        <v>70</v>
      </c>
      <c r="I23" s="61" t="s">
        <v>83</v>
      </c>
      <c r="J23" s="62" t="n">
        <v>43840</v>
      </c>
      <c r="K23" s="63" t="n">
        <f aca="true">IF(J23="","",ROUND(YEARFRAC(J23,TODAY()),1))</f>
        <v>6.6</v>
      </c>
      <c r="L23" s="64" t="s">
        <v>72</v>
      </c>
    </row>
    <row r="24" customFormat="false" ht="15" hidden="false" customHeight="false" outlineLevel="0" collapsed="false">
      <c r="A24" s="47" t="s">
        <v>28</v>
      </c>
      <c r="B24" s="48" t="s">
        <v>84</v>
      </c>
      <c r="C24" s="48" t="s">
        <v>85</v>
      </c>
      <c r="D24" s="48" t="s">
        <v>54</v>
      </c>
      <c r="E24" s="49" t="s">
        <v>75</v>
      </c>
      <c r="F24" s="50" t="s">
        <v>24</v>
      </c>
      <c r="G24" s="51" t="str">
        <f aca="false">IFERROR(INDEX($B$20:$B$49,MATCH(F24,$A$20:$A$49,0)),"—")</f>
        <v>Dr. Katharina Brandt</v>
      </c>
      <c r="H24" s="48" t="s">
        <v>86</v>
      </c>
      <c r="I24" s="52" t="s">
        <v>87</v>
      </c>
      <c r="J24" s="53" t="n">
        <v>44075</v>
      </c>
      <c r="K24" s="54" t="n">
        <f aca="true">IF(J24="","",ROUND(YEARFRAC(J24,TODAY()),1))</f>
        <v>5.9</v>
      </c>
      <c r="L24" s="55" t="s">
        <v>72</v>
      </c>
    </row>
    <row r="25" customFormat="false" ht="15" hidden="false" customHeight="false" outlineLevel="0" collapsed="false">
      <c r="A25" s="56" t="s">
        <v>29</v>
      </c>
      <c r="B25" s="57" t="s">
        <v>88</v>
      </c>
      <c r="C25" s="57" t="s">
        <v>89</v>
      </c>
      <c r="D25" s="57" t="s">
        <v>51</v>
      </c>
      <c r="E25" s="58" t="s">
        <v>90</v>
      </c>
      <c r="F25" s="59" t="s">
        <v>25</v>
      </c>
      <c r="G25" s="60" t="str">
        <f aca="false">IFERROR(INDEX($B$20:$B$49,MATCH(F25,$A$20:$A$49,0)),"—")</f>
        <v>Markus Feldmann</v>
      </c>
      <c r="H25" s="57" t="s">
        <v>70</v>
      </c>
      <c r="I25" s="61" t="s">
        <v>91</v>
      </c>
      <c r="J25" s="62" t="n">
        <v>43862</v>
      </c>
      <c r="K25" s="63" t="n">
        <f aca="true">IF(J25="","",ROUND(YEARFRAC(J25,TODAY()),1))</f>
        <v>6.5</v>
      </c>
      <c r="L25" s="64" t="s">
        <v>72</v>
      </c>
    </row>
    <row r="26" customFormat="false" ht="15" hidden="false" customHeight="false" outlineLevel="0" collapsed="false">
      <c r="A26" s="47" t="s">
        <v>30</v>
      </c>
      <c r="B26" s="48" t="s">
        <v>92</v>
      </c>
      <c r="C26" s="48" t="s">
        <v>93</v>
      </c>
      <c r="D26" s="48" t="s">
        <v>51</v>
      </c>
      <c r="E26" s="49" t="s">
        <v>90</v>
      </c>
      <c r="F26" s="50" t="s">
        <v>25</v>
      </c>
      <c r="G26" s="51" t="str">
        <f aca="false">IFERROR(INDEX($B$20:$B$49,MATCH(F26,$A$20:$A$49,0)),"—")</f>
        <v>Markus Feldmann</v>
      </c>
      <c r="H26" s="48" t="s">
        <v>70</v>
      </c>
      <c r="I26" s="52" t="s">
        <v>94</v>
      </c>
      <c r="J26" s="53" t="n">
        <v>44301</v>
      </c>
      <c r="K26" s="54" t="n">
        <f aca="true">IF(J26="","",ROUND(YEARFRAC(J26,TODAY()),1))</f>
        <v>5.3</v>
      </c>
      <c r="L26" s="55" t="s">
        <v>72</v>
      </c>
    </row>
    <row r="27" customFormat="false" ht="15" hidden="false" customHeight="false" outlineLevel="0" collapsed="false">
      <c r="A27" s="56" t="s">
        <v>31</v>
      </c>
      <c r="B27" s="57" t="s">
        <v>95</v>
      </c>
      <c r="C27" s="57" t="s">
        <v>96</v>
      </c>
      <c r="D27" s="57" t="s">
        <v>52</v>
      </c>
      <c r="E27" s="58" t="s">
        <v>90</v>
      </c>
      <c r="F27" s="59" t="s">
        <v>26</v>
      </c>
      <c r="G27" s="60" t="str">
        <f aca="false">IFERROR(INDEX($B$20:$B$49,MATCH(F27,$A$20:$A$49,0)),"—")</f>
        <v>Sabine Kowalski</v>
      </c>
      <c r="H27" s="57" t="s">
        <v>79</v>
      </c>
      <c r="I27" s="61" t="s">
        <v>97</v>
      </c>
      <c r="J27" s="62" t="n">
        <v>44207</v>
      </c>
      <c r="K27" s="63" t="n">
        <f aca="true">IF(J27="","",ROUND(YEARFRAC(J27,TODAY()),1))</f>
        <v>5.6</v>
      </c>
      <c r="L27" s="64" t="s">
        <v>72</v>
      </c>
    </row>
    <row r="28" customFormat="false" ht="15" hidden="false" customHeight="false" outlineLevel="0" collapsed="false">
      <c r="A28" s="47" t="s">
        <v>32</v>
      </c>
      <c r="B28" s="48" t="s">
        <v>98</v>
      </c>
      <c r="C28" s="48" t="s">
        <v>99</v>
      </c>
      <c r="D28" s="48" t="s">
        <v>52</v>
      </c>
      <c r="E28" s="49" t="s">
        <v>90</v>
      </c>
      <c r="F28" s="50" t="s">
        <v>26</v>
      </c>
      <c r="G28" s="51" t="str">
        <f aca="false">IFERROR(INDEX($B$20:$B$49,MATCH(F28,$A$20:$A$49,0)),"—")</f>
        <v>Sabine Kowalski</v>
      </c>
      <c r="H28" s="48" t="s">
        <v>79</v>
      </c>
      <c r="I28" s="52" t="s">
        <v>100</v>
      </c>
      <c r="J28" s="53" t="n">
        <v>44593</v>
      </c>
      <c r="K28" s="54" t="n">
        <f aca="true">IF(J28="","",ROUND(YEARFRAC(J28,TODAY()),1))</f>
        <v>4.5</v>
      </c>
      <c r="L28" s="55" t="s">
        <v>72</v>
      </c>
    </row>
    <row r="29" customFormat="false" ht="15" hidden="false" customHeight="false" outlineLevel="0" collapsed="false">
      <c r="A29" s="56" t="s">
        <v>33</v>
      </c>
      <c r="B29" s="57" t="s">
        <v>101</v>
      </c>
      <c r="C29" s="57" t="s">
        <v>102</v>
      </c>
      <c r="D29" s="57" t="s">
        <v>53</v>
      </c>
      <c r="E29" s="58" t="s">
        <v>90</v>
      </c>
      <c r="F29" s="59" t="s">
        <v>27</v>
      </c>
      <c r="G29" s="60" t="str">
        <f aca="false">IFERROR(INDEX($B$20:$B$49,MATCH(F29,$A$20:$A$49,0)),"—")</f>
        <v>Thomas Reinhardt</v>
      </c>
      <c r="H29" s="57" t="s">
        <v>70</v>
      </c>
      <c r="I29" s="61" t="s">
        <v>103</v>
      </c>
      <c r="J29" s="62" t="n">
        <v>43955</v>
      </c>
      <c r="K29" s="63" t="n">
        <f aca="true">IF(J29="","",ROUND(YEARFRAC(J29,TODAY()),1))</f>
        <v>6.3</v>
      </c>
      <c r="L29" s="64" t="s">
        <v>72</v>
      </c>
    </row>
    <row r="30" customFormat="false" ht="15" hidden="false" customHeight="false" outlineLevel="0" collapsed="false">
      <c r="A30" s="47" t="s">
        <v>34</v>
      </c>
      <c r="B30" s="48" t="s">
        <v>104</v>
      </c>
      <c r="C30" s="48" t="s">
        <v>105</v>
      </c>
      <c r="D30" s="48" t="s">
        <v>53</v>
      </c>
      <c r="E30" s="49" t="s">
        <v>90</v>
      </c>
      <c r="F30" s="50" t="s">
        <v>27</v>
      </c>
      <c r="G30" s="51" t="str">
        <f aca="false">IFERROR(INDEX($B$20:$B$49,MATCH(F30,$A$20:$A$49,0)),"—")</f>
        <v>Thomas Reinhardt</v>
      </c>
      <c r="H30" s="48" t="s">
        <v>70</v>
      </c>
      <c r="I30" s="52" t="s">
        <v>106</v>
      </c>
      <c r="J30" s="53" t="n">
        <v>44424</v>
      </c>
      <c r="K30" s="54" t="n">
        <f aca="true">IF(J30="","",ROUND(YEARFRAC(J30,TODAY()),1))</f>
        <v>5</v>
      </c>
      <c r="L30" s="55" t="s">
        <v>72</v>
      </c>
    </row>
    <row r="31" customFormat="false" ht="15" hidden="false" customHeight="false" outlineLevel="0" collapsed="false">
      <c r="A31" s="56" t="s">
        <v>35</v>
      </c>
      <c r="B31" s="57" t="s">
        <v>107</v>
      </c>
      <c r="C31" s="57" t="s">
        <v>108</v>
      </c>
      <c r="D31" s="57" t="s">
        <v>54</v>
      </c>
      <c r="E31" s="58" t="s">
        <v>90</v>
      </c>
      <c r="F31" s="59" t="s">
        <v>28</v>
      </c>
      <c r="G31" s="60" t="str">
        <f aca="false">IFERROR(INDEX($B$20:$B$49,MATCH(F31,$A$20:$A$49,0)),"—")</f>
        <v>Julia Neumann</v>
      </c>
      <c r="H31" s="57" t="s">
        <v>86</v>
      </c>
      <c r="I31" s="61" t="s">
        <v>109</v>
      </c>
      <c r="J31" s="62" t="n">
        <v>44256</v>
      </c>
      <c r="K31" s="63" t="n">
        <f aca="true">IF(J31="","",ROUND(YEARFRAC(J31,TODAY()),1))</f>
        <v>5.4</v>
      </c>
      <c r="L31" s="64" t="s">
        <v>72</v>
      </c>
    </row>
    <row r="32" customFormat="false" ht="15" hidden="false" customHeight="false" outlineLevel="0" collapsed="false">
      <c r="A32" s="47" t="s">
        <v>36</v>
      </c>
      <c r="B32" s="48" t="s">
        <v>110</v>
      </c>
      <c r="C32" s="48" t="s">
        <v>111</v>
      </c>
      <c r="D32" s="48" t="s">
        <v>54</v>
      </c>
      <c r="E32" s="49" t="s">
        <v>90</v>
      </c>
      <c r="F32" s="50" t="s">
        <v>28</v>
      </c>
      <c r="G32" s="51" t="str">
        <f aca="false">IFERROR(INDEX($B$20:$B$49,MATCH(F32,$A$20:$A$49,0)),"—")</f>
        <v>Julia Neumann</v>
      </c>
      <c r="H32" s="48" t="s">
        <v>86</v>
      </c>
      <c r="I32" s="52" t="s">
        <v>112</v>
      </c>
      <c r="J32" s="53" t="n">
        <v>44713</v>
      </c>
      <c r="K32" s="54" t="n">
        <f aca="true">IF(J32="","",ROUND(YEARFRAC(J32,TODAY()),1))</f>
        <v>4.2</v>
      </c>
      <c r="L32" s="55" t="s">
        <v>72</v>
      </c>
    </row>
    <row r="33" customFormat="false" ht="15" hidden="false" customHeight="false" outlineLevel="0" collapsed="false">
      <c r="A33" s="56" t="s">
        <v>113</v>
      </c>
      <c r="B33" s="57" t="s">
        <v>114</v>
      </c>
      <c r="C33" s="57" t="s">
        <v>115</v>
      </c>
      <c r="D33" s="57" t="s">
        <v>51</v>
      </c>
      <c r="E33" s="58" t="s">
        <v>116</v>
      </c>
      <c r="F33" s="59" t="s">
        <v>29</v>
      </c>
      <c r="G33" s="60" t="str">
        <f aca="false">IFERROR(INDEX($B$20:$B$49,MATCH(F33,$A$20:$A$49,0)),"—")</f>
        <v>Andreas Schuster</v>
      </c>
      <c r="H33" s="57" t="s">
        <v>70</v>
      </c>
      <c r="I33" s="61" t="s">
        <v>117</v>
      </c>
      <c r="J33" s="62" t="n">
        <v>44805</v>
      </c>
      <c r="K33" s="63" t="n">
        <f aca="true">IF(J33="","",ROUND(YEARFRAC(J33,TODAY()),1))</f>
        <v>3.9</v>
      </c>
      <c r="L33" s="64" t="s">
        <v>72</v>
      </c>
    </row>
    <row r="34" customFormat="false" ht="15" hidden="false" customHeight="false" outlineLevel="0" collapsed="false">
      <c r="A34" s="47" t="s">
        <v>118</v>
      </c>
      <c r="B34" s="48" t="s">
        <v>119</v>
      </c>
      <c r="C34" s="48" t="s">
        <v>120</v>
      </c>
      <c r="D34" s="48" t="s">
        <v>51</v>
      </c>
      <c r="E34" s="49" t="s">
        <v>116</v>
      </c>
      <c r="F34" s="50" t="s">
        <v>29</v>
      </c>
      <c r="G34" s="51" t="str">
        <f aca="false">IFERROR(INDEX($B$20:$B$49,MATCH(F34,$A$20:$A$49,0)),"—")</f>
        <v>Andreas Schuster</v>
      </c>
      <c r="H34" s="48" t="s">
        <v>70</v>
      </c>
      <c r="I34" s="52" t="s">
        <v>121</v>
      </c>
      <c r="J34" s="53" t="n">
        <v>44941</v>
      </c>
      <c r="K34" s="54" t="n">
        <f aca="true">IF(J34="","",ROUND(YEARFRAC(J34,TODAY()),1))</f>
        <v>3.6</v>
      </c>
      <c r="L34" s="65" t="s">
        <v>122</v>
      </c>
    </row>
    <row r="35" customFormat="false" ht="15" hidden="false" customHeight="false" outlineLevel="0" collapsed="false">
      <c r="A35" s="56" t="s">
        <v>123</v>
      </c>
      <c r="B35" s="57" t="s">
        <v>124</v>
      </c>
      <c r="C35" s="57" t="s">
        <v>125</v>
      </c>
      <c r="D35" s="57" t="s">
        <v>51</v>
      </c>
      <c r="E35" s="58" t="s">
        <v>116</v>
      </c>
      <c r="F35" s="59" t="s">
        <v>30</v>
      </c>
      <c r="G35" s="60" t="str">
        <f aca="false">IFERROR(INDEX($B$20:$B$49,MATCH(F35,$A$20:$A$49,0)),"—")</f>
        <v>Nadine Kraus</v>
      </c>
      <c r="H35" s="57" t="s">
        <v>126</v>
      </c>
      <c r="I35" s="61" t="s">
        <v>127</v>
      </c>
      <c r="J35" s="62" t="n">
        <v>44986</v>
      </c>
      <c r="K35" s="63" t="n">
        <f aca="true">IF(J35="","",ROUND(YEARFRAC(J35,TODAY()),1))</f>
        <v>3.4</v>
      </c>
      <c r="L35" s="64" t="s">
        <v>72</v>
      </c>
    </row>
    <row r="36" customFormat="false" ht="15" hidden="false" customHeight="false" outlineLevel="0" collapsed="false">
      <c r="A36" s="47" t="s">
        <v>128</v>
      </c>
      <c r="B36" s="48" t="s">
        <v>129</v>
      </c>
      <c r="C36" s="48" t="s">
        <v>130</v>
      </c>
      <c r="D36" s="48" t="s">
        <v>52</v>
      </c>
      <c r="E36" s="49" t="s">
        <v>116</v>
      </c>
      <c r="F36" s="50" t="s">
        <v>31</v>
      </c>
      <c r="G36" s="51" t="str">
        <f aca="false">IFERROR(INDEX($B$20:$B$49,MATCH(F36,$A$20:$A$49,0)),"—")</f>
        <v>Philipp Werner</v>
      </c>
      <c r="H36" s="48" t="s">
        <v>79</v>
      </c>
      <c r="I36" s="52" t="s">
        <v>131</v>
      </c>
      <c r="J36" s="53" t="n">
        <v>45048</v>
      </c>
      <c r="K36" s="54" t="n">
        <f aca="true">IF(J36="","",ROUND(YEARFRAC(J36,TODAY()),1))</f>
        <v>3.3</v>
      </c>
      <c r="L36" s="55" t="s">
        <v>72</v>
      </c>
    </row>
    <row r="37" customFormat="false" ht="15" hidden="false" customHeight="false" outlineLevel="0" collapsed="false">
      <c r="A37" s="56" t="s">
        <v>132</v>
      </c>
      <c r="B37" s="57" t="s">
        <v>133</v>
      </c>
      <c r="C37" s="57" t="s">
        <v>134</v>
      </c>
      <c r="D37" s="57" t="s">
        <v>52</v>
      </c>
      <c r="E37" s="58" t="s">
        <v>116</v>
      </c>
      <c r="F37" s="59" t="s">
        <v>32</v>
      </c>
      <c r="G37" s="60" t="str">
        <f aca="false">IFERROR(INDEX($B$20:$B$49,MATCH(F37,$A$20:$A$49,0)),"—")</f>
        <v>Christina Vogel</v>
      </c>
      <c r="H37" s="57" t="s">
        <v>79</v>
      </c>
      <c r="I37" s="61" t="s">
        <v>135</v>
      </c>
      <c r="J37" s="62" t="n">
        <v>45299</v>
      </c>
      <c r="K37" s="63" t="n">
        <f aca="true">IF(J37="","",ROUND(YEARFRAC(J37,TODAY()),1))</f>
        <v>2.6</v>
      </c>
      <c r="L37" s="64" t="s">
        <v>72</v>
      </c>
    </row>
    <row r="38" customFormat="false" ht="15" hidden="false" customHeight="false" outlineLevel="0" collapsed="false">
      <c r="A38" s="47" t="s">
        <v>136</v>
      </c>
      <c r="B38" s="48" t="s">
        <v>137</v>
      </c>
      <c r="C38" s="48" t="s">
        <v>138</v>
      </c>
      <c r="D38" s="48" t="s">
        <v>53</v>
      </c>
      <c r="E38" s="49" t="s">
        <v>116</v>
      </c>
      <c r="F38" s="50" t="s">
        <v>33</v>
      </c>
      <c r="G38" s="51" t="str">
        <f aca="false">IFERROR(INDEX($B$20:$B$49,MATCH(F38,$A$20:$A$49,0)),"—")</f>
        <v>Michael Bauer</v>
      </c>
      <c r="H38" s="48" t="s">
        <v>70</v>
      </c>
      <c r="I38" s="52" t="s">
        <v>139</v>
      </c>
      <c r="J38" s="53" t="n">
        <v>44866</v>
      </c>
      <c r="K38" s="54" t="n">
        <f aca="true">IF(J38="","",ROUND(YEARFRAC(J38,TODAY()),1))</f>
        <v>3.8</v>
      </c>
      <c r="L38" s="55" t="s">
        <v>72</v>
      </c>
    </row>
    <row r="39" customFormat="false" ht="15" hidden="false" customHeight="false" outlineLevel="0" collapsed="false">
      <c r="A39" s="56" t="s">
        <v>140</v>
      </c>
      <c r="B39" s="57" t="s">
        <v>141</v>
      </c>
      <c r="C39" s="57" t="s">
        <v>142</v>
      </c>
      <c r="D39" s="57" t="s">
        <v>53</v>
      </c>
      <c r="E39" s="58" t="s">
        <v>116</v>
      </c>
      <c r="F39" s="59" t="s">
        <v>34</v>
      </c>
      <c r="G39" s="60" t="str">
        <f aca="false">IFERROR(INDEX($B$20:$B$49,MATCH(F39,$A$20:$A$49,0)),"—")</f>
        <v>Petra Schmidt</v>
      </c>
      <c r="H39" s="57" t="s">
        <v>70</v>
      </c>
      <c r="I39" s="61" t="s">
        <v>143</v>
      </c>
      <c r="J39" s="62" t="n">
        <v>45397</v>
      </c>
      <c r="K39" s="63" t="n">
        <f aca="true">IF(J39="","",ROUND(YEARFRAC(J39,TODAY()),1))</f>
        <v>2.3</v>
      </c>
      <c r="L39" s="64" t="s">
        <v>72</v>
      </c>
    </row>
    <row r="40" customFormat="false" ht="15" hidden="false" customHeight="false" outlineLevel="0" collapsed="false">
      <c r="A40" s="47" t="s">
        <v>144</v>
      </c>
      <c r="B40" s="48" t="s">
        <v>145</v>
      </c>
      <c r="C40" s="48" t="s">
        <v>146</v>
      </c>
      <c r="D40" s="48" t="s">
        <v>54</v>
      </c>
      <c r="E40" s="49" t="s">
        <v>116</v>
      </c>
      <c r="F40" s="50" t="s">
        <v>35</v>
      </c>
      <c r="G40" s="51" t="str">
        <f aca="false">IFERROR(INDEX($B$20:$B$49,MATCH(F40,$A$20:$A$49,0)),"—")</f>
        <v>Daniel Fischer</v>
      </c>
      <c r="H40" s="48" t="s">
        <v>86</v>
      </c>
      <c r="I40" s="52" t="s">
        <v>147</v>
      </c>
      <c r="J40" s="53" t="n">
        <v>45108</v>
      </c>
      <c r="K40" s="54" t="n">
        <f aca="true">IF(J40="","",ROUND(YEARFRAC(J40,TODAY()),1))</f>
        <v>3.1</v>
      </c>
      <c r="L40" s="55" t="s">
        <v>72</v>
      </c>
    </row>
    <row r="41" customFormat="false" ht="15" hidden="false" customHeight="false" outlineLevel="0" collapsed="false">
      <c r="A41" s="56" t="s">
        <v>148</v>
      </c>
      <c r="B41" s="57" t="s">
        <v>149</v>
      </c>
      <c r="C41" s="57" t="s">
        <v>150</v>
      </c>
      <c r="D41" s="57" t="s">
        <v>54</v>
      </c>
      <c r="E41" s="58" t="s">
        <v>116</v>
      </c>
      <c r="F41" s="59" t="s">
        <v>36</v>
      </c>
      <c r="G41" s="60" t="str">
        <f aca="false">IFERROR(INDEX($B$20:$B$49,MATCH(F41,$A$20:$A$49,0)),"—")</f>
        <v>Laura Hoffmann</v>
      </c>
      <c r="H41" s="57" t="s">
        <v>86</v>
      </c>
      <c r="I41" s="61" t="s">
        <v>151</v>
      </c>
      <c r="J41" s="62" t="n">
        <v>45323</v>
      </c>
      <c r="K41" s="63" t="n">
        <f aca="true">IF(J41="","",ROUND(YEARFRAC(J41,TODAY()),1))</f>
        <v>2.5</v>
      </c>
      <c r="L41" s="64" t="s">
        <v>72</v>
      </c>
    </row>
    <row r="42" customFormat="false" ht="15" hidden="false" customHeight="false" outlineLevel="0" collapsed="false">
      <c r="A42" s="47" t="s">
        <v>152</v>
      </c>
      <c r="B42" s="48" t="s">
        <v>153</v>
      </c>
      <c r="C42" s="48" t="s">
        <v>125</v>
      </c>
      <c r="D42" s="48" t="s">
        <v>51</v>
      </c>
      <c r="E42" s="49" t="s">
        <v>116</v>
      </c>
      <c r="F42" s="50" t="s">
        <v>30</v>
      </c>
      <c r="G42" s="51" t="str">
        <f aca="false">IFERROR(INDEX($B$20:$B$49,MATCH(F42,$A$20:$A$49,0)),"—")</f>
        <v>Nadine Kraus</v>
      </c>
      <c r="H42" s="48" t="s">
        <v>126</v>
      </c>
      <c r="I42" s="52"/>
      <c r="J42" s="66"/>
      <c r="K42" s="54" t="str">
        <f aca="true">IF(J42="","",ROUND(YEARFRAC(J42,TODAY()),1))</f>
        <v/>
      </c>
      <c r="L42" s="67" t="s">
        <v>154</v>
      </c>
    </row>
    <row r="43" customFormat="false" ht="15" hidden="false" customHeight="false" outlineLevel="0" collapsed="false">
      <c r="A43" s="68"/>
      <c r="B43" s="57"/>
      <c r="C43" s="57"/>
      <c r="D43" s="57"/>
      <c r="E43" s="57"/>
      <c r="F43" s="57"/>
      <c r="G43" s="60" t="str">
        <f aca="false">IFERROR(INDEX($B$20:$B$49,MATCH(F43,$A$20:$A$49,0)),"")</f>
        <v/>
      </c>
      <c r="H43" s="57"/>
      <c r="I43" s="57"/>
      <c r="J43" s="57"/>
      <c r="K43" s="63" t="str">
        <f aca="true">IF(J43="","",ROUND(YEARFRAC(J43,TODAY()),1))</f>
        <v/>
      </c>
      <c r="L43" s="68"/>
    </row>
    <row r="44" customFormat="false" ht="15" hidden="false" customHeight="false" outlineLevel="0" collapsed="false">
      <c r="A44" s="66"/>
      <c r="B44" s="48"/>
      <c r="C44" s="48"/>
      <c r="D44" s="48"/>
      <c r="E44" s="48"/>
      <c r="F44" s="48"/>
      <c r="G44" s="51" t="str">
        <f aca="false">IFERROR(INDEX($B$20:$B$49,MATCH(F44,$A$20:$A$49,0)),"")</f>
        <v/>
      </c>
      <c r="H44" s="48"/>
      <c r="I44" s="48"/>
      <c r="J44" s="48"/>
      <c r="K44" s="54" t="str">
        <f aca="true">IF(J44="","",ROUND(YEARFRAC(J44,TODAY()),1))</f>
        <v/>
      </c>
      <c r="L44" s="66"/>
    </row>
    <row r="45" customFormat="false" ht="15" hidden="false" customHeight="false" outlineLevel="0" collapsed="false">
      <c r="A45" s="68"/>
      <c r="B45" s="57"/>
      <c r="C45" s="57"/>
      <c r="D45" s="57"/>
      <c r="E45" s="57"/>
      <c r="F45" s="57"/>
      <c r="G45" s="60" t="str">
        <f aca="false">IFERROR(INDEX($B$20:$B$49,MATCH(F45,$A$20:$A$49,0)),"")</f>
        <v/>
      </c>
      <c r="H45" s="57"/>
      <c r="I45" s="57"/>
      <c r="J45" s="57"/>
      <c r="K45" s="63" t="str">
        <f aca="true">IF(J45="","",ROUND(YEARFRAC(J45,TODAY()),1))</f>
        <v/>
      </c>
      <c r="L45" s="68"/>
    </row>
    <row r="46" customFormat="false" ht="15" hidden="false" customHeight="false" outlineLevel="0" collapsed="false">
      <c r="A46" s="66"/>
      <c r="B46" s="48"/>
      <c r="C46" s="48"/>
      <c r="D46" s="48"/>
      <c r="E46" s="48"/>
      <c r="F46" s="48"/>
      <c r="G46" s="51" t="str">
        <f aca="false">IFERROR(INDEX($B$20:$B$49,MATCH(F46,$A$20:$A$49,0)),"")</f>
        <v/>
      </c>
      <c r="H46" s="48"/>
      <c r="I46" s="48"/>
      <c r="J46" s="48"/>
      <c r="K46" s="54" t="str">
        <f aca="true">IF(J46="","",ROUND(YEARFRAC(J46,TODAY()),1))</f>
        <v/>
      </c>
      <c r="L46" s="66"/>
    </row>
    <row r="47" customFormat="false" ht="15" hidden="false" customHeight="false" outlineLevel="0" collapsed="false">
      <c r="A47" s="68"/>
      <c r="B47" s="57"/>
      <c r="C47" s="57"/>
      <c r="D47" s="57"/>
      <c r="E47" s="57"/>
      <c r="F47" s="57"/>
      <c r="G47" s="60" t="str">
        <f aca="false">IFERROR(INDEX($B$20:$B$49,MATCH(F47,$A$20:$A$49,0)),"")</f>
        <v/>
      </c>
      <c r="H47" s="57"/>
      <c r="I47" s="57"/>
      <c r="J47" s="57"/>
      <c r="K47" s="63" t="str">
        <f aca="true">IF(J47="","",ROUND(YEARFRAC(J47,TODAY()),1))</f>
        <v/>
      </c>
      <c r="L47" s="68"/>
    </row>
    <row r="48" customFormat="false" ht="15" hidden="false" customHeight="false" outlineLevel="0" collapsed="false">
      <c r="A48" s="66"/>
      <c r="B48" s="48"/>
      <c r="C48" s="48"/>
      <c r="D48" s="48"/>
      <c r="E48" s="48"/>
      <c r="F48" s="48"/>
      <c r="G48" s="51" t="str">
        <f aca="false">IFERROR(INDEX($B$20:$B$49,MATCH(F48,$A$20:$A$49,0)),"")</f>
        <v/>
      </c>
      <c r="H48" s="48"/>
      <c r="I48" s="48"/>
      <c r="J48" s="48"/>
      <c r="K48" s="54" t="str">
        <f aca="true">IF(J48="","",ROUND(YEARFRAC(J48,TODAY()),1))</f>
        <v/>
      </c>
      <c r="L48" s="66"/>
    </row>
    <row r="49" customFormat="false" ht="15" hidden="false" customHeight="false" outlineLevel="0" collapsed="false">
      <c r="A49" s="68"/>
      <c r="B49" s="57"/>
      <c r="C49" s="57"/>
      <c r="D49" s="57"/>
      <c r="E49" s="57"/>
      <c r="F49" s="57"/>
      <c r="G49" s="60" t="str">
        <f aca="false">IFERROR(INDEX($B$20:$B$49,MATCH(F49,$A$20:$A$49,0)),"")</f>
        <v/>
      </c>
      <c r="H49" s="57"/>
      <c r="I49" s="57"/>
      <c r="J49" s="57"/>
      <c r="K49" s="63" t="str">
        <f aca="true">IF(J49="","",ROUND(YEARFRAC(J49,TODAY()),1))</f>
        <v/>
      </c>
      <c r="L49" s="68"/>
    </row>
  </sheetData>
  <mergeCells count="18">
    <mergeCell ref="A1:L1"/>
    <mergeCell ref="A2:L2"/>
    <mergeCell ref="A5:C6"/>
    <mergeCell ref="D5:F6"/>
    <mergeCell ref="G5:I6"/>
    <mergeCell ref="J5:L6"/>
    <mergeCell ref="A7:C8"/>
    <mergeCell ref="D7:F8"/>
    <mergeCell ref="G7:I8"/>
    <mergeCell ref="J7:L8"/>
    <mergeCell ref="A10:C10"/>
    <mergeCell ref="A11:B11"/>
    <mergeCell ref="A12:B12"/>
    <mergeCell ref="A13:B13"/>
    <mergeCell ref="A14:B14"/>
    <mergeCell ref="A15:B15"/>
    <mergeCell ref="A16:B16"/>
    <mergeCell ref="A18:L18"/>
  </mergeCells>
  <dataValidations count="4">
    <dataValidation allowBlank="true" error="Bitte einen Wert aus der Liste wählen." errorStyle="stop" errorTitle="Ungültige Eingabe" operator="between" prompt="Aus der Liste auswählen" promptTitle="D" showDropDown="false" showErrorMessage="false" showInputMessage="false" sqref="D20:D49" type="list">
      <formula1>"Geschäftsführung,Vertrieb,Marketing,Finanzen &amp; Personal,IT &amp; Operations"</formula1>
      <formula2>0</formula2>
    </dataValidation>
    <dataValidation allowBlank="true" error="Bitte einen Wert aus der Liste wählen." errorStyle="stop" errorTitle="Ungültige Eingabe" operator="between" prompt="Aus der Liste auswählen" promptTitle="E" showDropDown="false" showErrorMessage="false" showInputMessage="false" sqref="E20:E49" type="list">
      <formula1>"1 – Geschäftsführung,2 – Bereichsleitung,3 – Teamleitung,4 – Mitarbeitende"</formula1>
      <formula2>0</formula2>
    </dataValidation>
    <dataValidation allowBlank="true" error="Bitte einen Wert aus der Liste wählen." errorStyle="stop" errorTitle="Ungültige Eingabe" operator="between" prompt="Aus der Liste auswählen" promptTitle="H" showDropDown="false" showErrorMessage="false" showInputMessage="false" sqref="H20:H49" type="list">
      <formula1>"München,Berlin,Hamburg,Stuttgart,Köln,Frankfurt"</formula1>
      <formula2>0</formula2>
    </dataValidation>
    <dataValidation allowBlank="true" error="Bitte einen Wert aus der Liste wählen." errorStyle="stop" errorTitle="Ungültige Eingabe" operator="between" prompt="Aus der Liste auswählen" promptTitle="L" showDropDown="false" showErrorMessage="false" showInputMessage="false" sqref="L20:L49" type="list">
      <formula1>"Aktiv,Offen,Elternzeit,Inaktiv"</formula1>
      <formula2>0</formula2>
    </dataValidation>
  </dataValidations>
  <printOptions headings="false" gridLines="false" gridLinesSet="true" horizontalCentered="false" verticalCentered="false"/>
  <pageMargins left="0.3" right="0.3" top="0.4" bottom="0.4"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2026-08-10T15:59:47Z</dcterms:created>
  <dc:creator>openpyxl</dc:creator>
  <dc:description/>
  <dc:language>en-US</dc:language>
  <cp:lastModifiedBy/>
  <dcterms:modified xsi:type="dcterms:W3CDTF">2026-08-10T15:59:50Z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