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D2D2F3D8-66E4-4C25-8821-5171A59A29A6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Gewichtstagebuch" sheetId="1" r:id="rId1"/>
    <sheet name="Körpermaße" sheetId="2" r:id="rId2"/>
    <sheet name="BMI &amp; Auswertung" sheetId="3" r:id="rId3"/>
    <sheet name="Anleitung" sheetId="4" r:id="rId4"/>
  </sheets>
  <definedNames>
    <definedName name="_xlnm.Print_Titles" localSheetId="0">Gewichtstagebuch!$1:$6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0" i="3" l="1"/>
  <c r="C29" i="3"/>
  <c r="C28" i="3"/>
  <c r="C27" i="3"/>
  <c r="C26" i="3"/>
  <c r="C25" i="3"/>
  <c r="C24" i="3"/>
  <c r="C18" i="3"/>
  <c r="C19" i="3" s="1"/>
  <c r="J38" i="1"/>
  <c r="I38" i="1"/>
  <c r="G38" i="1"/>
  <c r="F38" i="1"/>
  <c r="E38" i="1"/>
  <c r="C38" i="1"/>
  <c r="M36" i="1"/>
  <c r="G36" i="1"/>
  <c r="F36" i="1"/>
  <c r="E36" i="1"/>
  <c r="D36" i="1"/>
  <c r="M35" i="1"/>
  <c r="G35" i="1"/>
  <c r="F35" i="1"/>
  <c r="E35" i="1"/>
  <c r="D35" i="1"/>
  <c r="M34" i="1"/>
  <c r="G34" i="1"/>
  <c r="F34" i="1"/>
  <c r="E34" i="1"/>
  <c r="D34" i="1"/>
  <c r="M33" i="1"/>
  <c r="G33" i="1"/>
  <c r="F33" i="1"/>
  <c r="E33" i="1"/>
  <c r="D33" i="1"/>
  <c r="M32" i="1"/>
  <c r="G32" i="1"/>
  <c r="F32" i="1"/>
  <c r="E32" i="1"/>
  <c r="D32" i="1"/>
  <c r="M31" i="1"/>
  <c r="G31" i="1"/>
  <c r="F31" i="1"/>
  <c r="E31" i="1"/>
  <c r="D31" i="1"/>
  <c r="M30" i="1"/>
  <c r="G30" i="1"/>
  <c r="F30" i="1"/>
  <c r="E30" i="1"/>
  <c r="D30" i="1"/>
  <c r="M29" i="1"/>
  <c r="G29" i="1"/>
  <c r="F29" i="1"/>
  <c r="E29" i="1"/>
  <c r="D29" i="1"/>
  <c r="M28" i="1"/>
  <c r="G28" i="1"/>
  <c r="F28" i="1"/>
  <c r="E28" i="1"/>
  <c r="D28" i="1"/>
  <c r="M27" i="1"/>
  <c r="G27" i="1"/>
  <c r="F27" i="1"/>
  <c r="E27" i="1"/>
  <c r="D27" i="1"/>
  <c r="M26" i="1"/>
  <c r="G26" i="1"/>
  <c r="F26" i="1"/>
  <c r="E26" i="1"/>
  <c r="D26" i="1"/>
  <c r="M25" i="1"/>
  <c r="G25" i="1"/>
  <c r="F25" i="1"/>
  <c r="E25" i="1"/>
  <c r="D25" i="1"/>
  <c r="M24" i="1"/>
  <c r="G24" i="1"/>
  <c r="F24" i="1"/>
  <c r="E24" i="1"/>
  <c r="D24" i="1"/>
  <c r="M23" i="1"/>
  <c r="G23" i="1"/>
  <c r="F23" i="1"/>
  <c r="E23" i="1"/>
  <c r="D23" i="1"/>
  <c r="M22" i="1"/>
  <c r="G22" i="1"/>
  <c r="F22" i="1"/>
  <c r="E22" i="1"/>
  <c r="D22" i="1"/>
  <c r="M21" i="1"/>
  <c r="G21" i="1"/>
  <c r="F21" i="1"/>
  <c r="E21" i="1"/>
  <c r="D21" i="1"/>
  <c r="M20" i="1"/>
  <c r="G20" i="1"/>
  <c r="F20" i="1"/>
  <c r="E20" i="1"/>
  <c r="D20" i="1"/>
  <c r="M19" i="1"/>
  <c r="G19" i="1"/>
  <c r="F19" i="1"/>
  <c r="E19" i="1"/>
  <c r="D19" i="1"/>
  <c r="M18" i="1"/>
  <c r="G18" i="1"/>
  <c r="F18" i="1"/>
  <c r="E18" i="1"/>
  <c r="D18" i="1"/>
  <c r="M17" i="1"/>
  <c r="G17" i="1"/>
  <c r="F17" i="1"/>
  <c r="E17" i="1"/>
  <c r="D17" i="1"/>
  <c r="M16" i="1"/>
  <c r="G16" i="1"/>
  <c r="F16" i="1"/>
  <c r="E16" i="1"/>
  <c r="D16" i="1"/>
  <c r="M15" i="1"/>
  <c r="G15" i="1"/>
  <c r="F15" i="1"/>
  <c r="E15" i="1"/>
  <c r="D15" i="1"/>
  <c r="M14" i="1"/>
  <c r="G14" i="1"/>
  <c r="F14" i="1"/>
  <c r="E14" i="1"/>
  <c r="D14" i="1"/>
  <c r="M13" i="1"/>
  <c r="G13" i="1"/>
  <c r="F13" i="1"/>
  <c r="E13" i="1"/>
  <c r="D13" i="1"/>
  <c r="M12" i="1"/>
  <c r="G12" i="1"/>
  <c r="F12" i="1"/>
  <c r="E12" i="1"/>
  <c r="D12" i="1"/>
  <c r="M11" i="1"/>
  <c r="G11" i="1"/>
  <c r="F11" i="1"/>
  <c r="E11" i="1"/>
  <c r="D11" i="1"/>
  <c r="M10" i="1"/>
  <c r="G10" i="1"/>
  <c r="F10" i="1"/>
  <c r="E10" i="1"/>
  <c r="D10" i="1"/>
  <c r="M9" i="1"/>
  <c r="G9" i="1"/>
  <c r="F9" i="1"/>
  <c r="E9" i="1"/>
  <c r="D9" i="1"/>
  <c r="M8" i="1"/>
  <c r="G8" i="1"/>
  <c r="F8" i="1"/>
  <c r="E8" i="1"/>
  <c r="D8" i="1"/>
  <c r="M7" i="1"/>
  <c r="G7" i="1"/>
  <c r="F7" i="1"/>
</calcChain>
</file>

<file path=xl/sharedStrings.xml><?xml version="1.0" encoding="utf-8"?>
<sst xmlns="http://schemas.openxmlformats.org/spreadsheetml/2006/main" count="218" uniqueCount="175">
  <si>
    <t>Wiegeprotokoll &amp; Fortschritt</t>
  </si>
  <si>
    <t>Körpergröße (cm):</t>
  </si>
  <si>
    <t>Startgewicht (kg):</t>
  </si>
  <si>
    <t>Zielgewicht (kg):</t>
  </si>
  <si>
    <t>Startdatum:</t>
  </si>
  <si>
    <t>01.01.2026</t>
  </si>
  <si>
    <t>Nr.</t>
  </si>
  <si>
    <t>Datum</t>
  </si>
  <si>
    <t>Gewicht
(kg)</t>
  </si>
  <si>
    <t>Veränd.
zum Vortag</t>
  </si>
  <si>
    <t>Veränd.
zum Start</t>
  </si>
  <si>
    <t>Abw.
vom Ziel</t>
  </si>
  <si>
    <t>BMI</t>
  </si>
  <si>
    <t>BMI-Zone</t>
  </si>
  <si>
    <t>Körperfett
(%)</t>
  </si>
  <si>
    <t>Bauchumfang
(cm)</t>
  </si>
  <si>
    <t>Notiz / Aktivität</t>
  </si>
  <si>
    <t>02.01.2026</t>
  </si>
  <si>
    <t>Adipositas</t>
  </si>
  <si>
    <t>Start – morgens nüchtern gemessen</t>
  </si>
  <si>
    <t>05.01.2026</t>
  </si>
  <si>
    <t>Übergewicht</t>
  </si>
  <si>
    <t>3 km Spaziergang</t>
  </si>
  <si>
    <t>09.01.2026</t>
  </si>
  <si>
    <t>Schwimmen 45 min</t>
  </si>
  <si>
    <t>12.01.2026</t>
  </si>
  <si>
    <t>16.01.2026</t>
  </si>
  <si>
    <t>Joggen 30 min</t>
  </si>
  <si>
    <t>19.01.2026</t>
  </si>
  <si>
    <t>Wochenende – etwas mehr gegessen</t>
  </si>
  <si>
    <t>23.01.2026</t>
  </si>
  <si>
    <t>Radfahren 1 h</t>
  </si>
  <si>
    <t>26.01.2026</t>
  </si>
  <si>
    <t>Krafttraining</t>
  </si>
  <si>
    <t>30.01.2026</t>
  </si>
  <si>
    <t>Joggen 40 min</t>
  </si>
  <si>
    <t>02.02.2026</t>
  </si>
  <si>
    <t>06.02.2026</t>
  </si>
  <si>
    <t>Schwimmen 60 min</t>
  </si>
  <si>
    <t>09.02.2026</t>
  </si>
  <si>
    <t>Reise – wenig Bewegung</t>
  </si>
  <si>
    <t>13.02.2026</t>
  </si>
  <si>
    <t>Yoga 60 min</t>
  </si>
  <si>
    <t>16.02.2026</t>
  </si>
  <si>
    <t>Joggen 35 min</t>
  </si>
  <si>
    <t>20.02.2026</t>
  </si>
  <si>
    <t>23.02.2026</t>
  </si>
  <si>
    <t>27.02.2026</t>
  </si>
  <si>
    <t>Radfahren 90 min</t>
  </si>
  <si>
    <t>02.03.2026</t>
  </si>
  <si>
    <t>06.03.2026</t>
  </si>
  <si>
    <t>09.03.2026</t>
  </si>
  <si>
    <t>13.03.2026</t>
  </si>
  <si>
    <t>Krafttraining + Joggen</t>
  </si>
  <si>
    <t>16.03.2026</t>
  </si>
  <si>
    <t>Geburtstag – Ausnahme</t>
  </si>
  <si>
    <t>20.03.2026</t>
  </si>
  <si>
    <t>23.03.2026</t>
  </si>
  <si>
    <t>Radfahren 2 h</t>
  </si>
  <si>
    <t>27.03.2026</t>
  </si>
  <si>
    <t>Joggen 50 min</t>
  </si>
  <si>
    <t>30.03.2026</t>
  </si>
  <si>
    <t>03.04.2026</t>
  </si>
  <si>
    <t>06.04.2026</t>
  </si>
  <si>
    <t>10.04.2026</t>
  </si>
  <si>
    <t>Joggen 45 min</t>
  </si>
  <si>
    <t>13.04.2026</t>
  </si>
  <si>
    <t>Radfahren 1,5 h</t>
  </si>
  <si>
    <t>AKTUELLER STAND</t>
  </si>
  <si>
    <t>KÖRPERMASSE  2026</t>
  </si>
  <si>
    <t>Brust
(cm)</t>
  </si>
  <si>
    <t>Taille
(cm)</t>
  </si>
  <si>
    <t>Bauch
(cm)</t>
  </si>
  <si>
    <t>Hüfte
(cm)</t>
  </si>
  <si>
    <t>Oberschenkel
(cm)</t>
  </si>
  <si>
    <t>Oberarm
(cm)</t>
  </si>
  <si>
    <t>Notiz</t>
  </si>
  <si>
    <t>Ausgangsmessung</t>
  </si>
  <si>
    <t>4 Wochen Fortschritt</t>
  </si>
  <si>
    <t>2 Monate</t>
  </si>
  <si>
    <t>02.04.2026</t>
  </si>
  <si>
    <t>3 Monate</t>
  </si>
  <si>
    <t>04.05.2026</t>
  </si>
  <si>
    <t>01.06.2026</t>
  </si>
  <si>
    <t>01.07.2026</t>
  </si>
  <si>
    <t>03.08.2026</t>
  </si>
  <si>
    <t>01.09.2026</t>
  </si>
  <si>
    <t>01.10.2026</t>
  </si>
  <si>
    <t>03.11.2026</t>
  </si>
  <si>
    <t>01.12.2026</t>
  </si>
  <si>
    <t>BMI-TABELLE &amp; AUSWERTUNG</t>
  </si>
  <si>
    <t>BMI-Klassifikation (WHO-Standard)</t>
  </si>
  <si>
    <t>BMI-Bereich</t>
  </si>
  <si>
    <t>Kategorie</t>
  </si>
  <si>
    <t>Bewertung</t>
  </si>
  <si>
    <t>Empfehlung</t>
  </si>
  <si>
    <t>&lt; 18,5</t>
  </si>
  <si>
    <t>Untergewicht</t>
  </si>
  <si>
    <t>Zu gering</t>
  </si>
  <si>
    <t>Ernährungsberatung empfohlen</t>
  </si>
  <si>
    <t>18,5 – 24,9</t>
  </si>
  <si>
    <t>Normalgewicht</t>
  </si>
  <si>
    <t>Optimal</t>
  </si>
  <si>
    <t>Gewicht halten und Aktivität pflegen</t>
  </si>
  <si>
    <t>25,0 – 29,9</t>
  </si>
  <si>
    <t>Erhöht</t>
  </si>
  <si>
    <t>Ernährung &amp; Bewegung anpassen</t>
  </si>
  <si>
    <t>30,0 – 34,9</t>
  </si>
  <si>
    <t>Adipositas I</t>
  </si>
  <si>
    <t>Hoch</t>
  </si>
  <si>
    <t>Arzt konsultieren, strukturiertes Programm</t>
  </si>
  <si>
    <t>35,0 – 39,9</t>
  </si>
  <si>
    <t>Adipositas II</t>
  </si>
  <si>
    <t>Sehr hoch</t>
  </si>
  <si>
    <t>Medizinische Begleitung notwendig</t>
  </si>
  <si>
    <t>≥ 40,0</t>
  </si>
  <si>
    <t>Adipositas III</t>
  </si>
  <si>
    <t>Extrem hoch</t>
  </si>
  <si>
    <t>Intensive medizinische Behandlung</t>
  </si>
  <si>
    <t>PERSÖNLICHER BMI-RECHNER</t>
  </si>
  <si>
    <t>Körpergröße eingeben:</t>
  </si>
  <si>
    <t>cm</t>
  </si>
  <si>
    <t>Aktuelles Gewicht:</t>
  </si>
  <si>
    <t>kg</t>
  </si>
  <si>
    <t>Berechneter BMI:</t>
  </si>
  <si>
    <t>BMI-Kategorie:</t>
  </si>
  <si>
    <t>← Wird automatisch berechnet</t>
  </si>
  <si>
    <t>💡  Tipp: Werte in C16 und C17 anpassen → BMI und Kategorie werden sofort aktualisiert. Körpergröße in cm, Gewicht in kg eingeben.</t>
  </si>
  <si>
    <t>FORTSCHRITTSZUSAMMENFASSUNG (aus Tageblatt)</t>
  </si>
  <si>
    <t>Startgewicht:</t>
  </si>
  <si>
    <t>Zielgewicht:</t>
  </si>
  <si>
    <t>Abgenommenes Gew.</t>
  </si>
  <si>
    <t>Noch bis zum Ziel:</t>
  </si>
  <si>
    <t>Anzahl Messungen:</t>
  </si>
  <si>
    <t>Ø Wochenverlust:</t>
  </si>
  <si>
    <t>ANLEITUNG &amp; HINWEISE</t>
  </si>
  <si>
    <t>ERSTE SCHRITTE</t>
  </si>
  <si>
    <t>Schritt 1: Stammdaten eintragen</t>
  </si>
  <si>
    <t>Im Blatt 'Gewichtstagebuch' oben: Körpergröße (cm), Startgewicht, Zielgewicht und Startdatum eintragen.</t>
  </si>
  <si>
    <t>Schritt 2: Täglich/wöchentlich wiegen</t>
  </si>
  <si>
    <t>Immer zur gleichen Tageszeit messen (empfohlen: morgens nüchtern). Datum und Gewicht in Spalte B und C eintragen.</t>
  </si>
  <si>
    <t>Schritt 3: Körperfett &amp; Bauchumfang</t>
  </si>
  <si>
    <t>Optional: Körperfett (%) und Bauchumfang in den Spalten I und J notieren – gibt ein vollständigeres Bild.</t>
  </si>
  <si>
    <t>Schritt 4: Körpermaße monatlich</t>
  </si>
  <si>
    <t>Im Blatt 'Körpermaße' einmal im Monat Umfänge messen und eintragen – sichtbar am Diagramm.</t>
  </si>
  <si>
    <t>AUTOMATISCHE BERECHNUNGEN</t>
  </si>
  <si>
    <t>Veränderung zum Vortag</t>
  </si>
  <si>
    <t>Differenz zwischen aktuellem und vorangehendem Eintrag – Rot = Zunahme, Grün = Abnahme.</t>
  </si>
  <si>
    <t>Veränderung zum Start</t>
  </si>
  <si>
    <t>Gesamtveränderung seit dem ersten Eintrag.</t>
  </si>
  <si>
    <t>Abweichung vom Ziel</t>
  </si>
  <si>
    <t>Wie weit das Zielgewicht noch entfernt ist (grün = Ziel erreicht/unterschritten).</t>
  </si>
  <si>
    <t>Wird automatisch aus Gewicht und Körpergröße berechnet. Formel: Gewicht / (Größe in m)².</t>
  </si>
  <si>
    <t>Klassifikation nach WHO-Standard – farblich codiert (grün = optimal, gelb = erhöht, rot = kritisch).</t>
  </si>
  <si>
    <t>TIPPS</t>
  </si>
  <si>
    <t>Beste Wiegezeit</t>
  </si>
  <si>
    <t>Morgens nach dem Aufstehen, vor dem Essen und Trinken – dann sind die Werte am vergleichbarsten.</t>
  </si>
  <si>
    <t>Schwankungen sind normal</t>
  </si>
  <si>
    <t>Das Gewicht kann täglich um 1–2 kg schwanken. Trend über Wochen ist aussagekräftiger.</t>
  </si>
  <si>
    <t>Nicht zu häufig wiegen</t>
  </si>
  <si>
    <t>1–2 Mal pro Woche reicht für eine gute Verlaufskontrolle.</t>
  </si>
  <si>
    <t>BMI-Grenzen</t>
  </si>
  <si>
    <t>Der BMI allein sagt wenig über Muskelmasse oder Körperfettverteilung aus – Körpermaße ergänzen.</t>
  </si>
  <si>
    <t>Zielgewicht</t>
  </si>
  <si>
    <t>Das Blatt 'BMI &amp; Auswertung' zeigt, welcher BMI-Bereich zu welchem Gewicht gehört.</t>
  </si>
  <si>
    <t>FARBKODIERUNG</t>
  </si>
  <si>
    <t>Grüne Felder</t>
  </si>
  <si>
    <t>Ziel erreicht / Normalbereich / positive Veränderung</t>
  </si>
  <si>
    <t>Gelbe Felder</t>
  </si>
  <si>
    <t>Erhöhter Bereich / leichte Warnung</t>
  </si>
  <si>
    <t>Rote Felder</t>
  </si>
  <si>
    <t>Kritischer Bereich / Zunahme / weit vom Ziel entfernt</t>
  </si>
  <si>
    <t>Goldene/Bernstein-Felder</t>
  </si>
  <si>
    <t>Wichtige Kennzahlen und Zielwerte</t>
  </si>
  <si>
    <t>GEWICHTSKONTROLLE  TABELLE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</si>
</sst>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"/>
    <numFmt numFmtId="165" formatCode="\+0.0;\-0.0;0.0"/>
    <numFmt numFmtId="166" formatCode="0.0\%"/>
    <numFmt numFmtId="167" formatCode="0&quot; cm&quot;"/>
    <numFmt numFmtId="168" formatCode="0.0&quot; kg&quot;"/>
    <numFmt numFmtId="169" formatCode="\+0.0&quot; kg&quot;;\-0.0&quot; kg&quot;;\-"/>
    <numFmt numFmtId="170" formatCode="0.0&quot; BMI&quot;"/>
    <numFmt numFmtId="171" formatCode="\+0.0&quot; kg&quot;;\-0.0&quot; kg&quot;;&quot;±0 kg&quot;"/>
    <numFmt numFmtId="172" formatCode="\+0.0&quot; kg&quot;;\-0.0&quot; kg&quot;;&quot;✓ Erreicht!&quot;"/>
    <numFmt numFmtId="173" formatCode="0&quot; Einträge&quot;"/>
    <numFmt numFmtId="174" formatCode="0.00&quot; kg/Woche&quot;"/>
  </numFmts>
  <fonts count="23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i/>
      <sz val="12"/>
      <color rgb="FFC8A84B"/>
      <name val="Calibri"/>
      <charset val="1"/>
    </font>
    <font>
      <b/>
      <sz val="10"/>
      <color rgb="FFFFFFFF"/>
      <name val="Calibri"/>
      <charset val="1"/>
    </font>
    <font>
      <b/>
      <sz val="11"/>
      <color rgb="FFC8A84B"/>
      <name val="Calibri"/>
      <charset val="1"/>
    </font>
    <font>
      <sz val="10"/>
      <color rgb="FF1A3328"/>
      <name val="Calibri"/>
      <charset val="1"/>
    </font>
    <font>
      <b/>
      <sz val="10"/>
      <color rgb="FF1A3328"/>
      <name val="Calibri"/>
      <charset val="1"/>
    </font>
    <font>
      <b/>
      <sz val="10"/>
      <color rgb="FF721C24"/>
      <name val="Calibri"/>
      <charset val="1"/>
    </font>
    <font>
      <b/>
      <sz val="10"/>
      <color rgb="FF5C4490"/>
      <name val="Calibri"/>
      <charset val="1"/>
    </font>
    <font>
      <b/>
      <sz val="9"/>
      <color rgb="FF721C24"/>
      <name val="Calibri"/>
      <charset val="1"/>
    </font>
    <font>
      <sz val="10"/>
      <color rgb="FF155724"/>
      <name val="Calibri"/>
      <charset val="1"/>
    </font>
    <font>
      <b/>
      <sz val="9"/>
      <color rgb="FF856404"/>
      <name val="Calibri"/>
      <charset val="1"/>
    </font>
    <font>
      <sz val="10"/>
      <color rgb="FF721C24"/>
      <name val="Calibri"/>
      <charset val="1"/>
    </font>
    <font>
      <b/>
      <sz val="11"/>
      <color rgb="FFFFFFFF"/>
      <name val="Calibri"/>
      <charset val="1"/>
    </font>
    <font>
      <b/>
      <sz val="20"/>
      <color rgb="FFFFFFFF"/>
      <name val="Calibri"/>
      <charset val="1"/>
    </font>
    <font>
      <sz val="10"/>
      <color rgb="FFB0BEC5"/>
      <name val="Calibri"/>
      <charset val="1"/>
    </font>
    <font>
      <b/>
      <sz val="12"/>
      <color rgb="FFFFFFFF"/>
      <name val="Calibri"/>
      <charset val="1"/>
    </font>
    <font>
      <b/>
      <sz val="10"/>
      <color rgb="FF856404"/>
      <name val="Calibri"/>
      <charset val="1"/>
    </font>
    <font>
      <sz val="10"/>
      <color rgb="FF856404"/>
      <name val="Calibri"/>
      <charset val="1"/>
    </font>
    <font>
      <b/>
      <sz val="10"/>
      <color rgb="FF155724"/>
      <name val="Calibri"/>
      <charset val="1"/>
    </font>
    <font>
      <b/>
      <sz val="12"/>
      <color rgb="FFC8A84B"/>
      <name val="Calibri"/>
      <charset val="1"/>
    </font>
    <font>
      <i/>
      <sz val="9"/>
      <color rgb="FFB0BEC5"/>
      <name val="Calibri"/>
      <charset val="1"/>
    </font>
    <font>
      <i/>
      <sz val="9"/>
      <color rgb="FF2D5F47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A3328"/>
        <bgColor rgb="FF333300"/>
      </patternFill>
    </fill>
    <fill>
      <patternFill patternType="solid">
        <fgColor rgb="FFC8A84B"/>
        <bgColor rgb="FFFF9900"/>
      </patternFill>
    </fill>
    <fill>
      <patternFill patternType="solid">
        <fgColor rgb="FF2D5F47"/>
        <bgColor rgb="FF155724"/>
      </patternFill>
    </fill>
    <fill>
      <patternFill patternType="solid">
        <fgColor rgb="FFE8F4EE"/>
        <bgColor rgb="FFF5F6F4"/>
      </patternFill>
    </fill>
    <fill>
      <patternFill patternType="solid">
        <fgColor rgb="FFF8D7DA"/>
        <bgColor rgb="FFD9D9D9"/>
      </patternFill>
    </fill>
    <fill>
      <patternFill patternType="solid">
        <fgColor rgb="FFF5F6F4"/>
        <bgColor rgb="FFE8F4EE"/>
      </patternFill>
    </fill>
    <fill>
      <patternFill patternType="solid">
        <fgColor rgb="FFFFF3CD"/>
        <bgColor rgb="FFF5F6F4"/>
      </patternFill>
    </fill>
    <fill>
      <patternFill patternType="solid">
        <fgColor rgb="FFD4EDDA"/>
        <bgColor rgb="FFE8F4EE"/>
      </patternFill>
    </fill>
    <fill>
      <patternFill patternType="solid">
        <fgColor rgb="FFFFFFFF"/>
        <bgColor rgb="FFF5F6F4"/>
      </patternFill>
    </fill>
  </fills>
  <borders count="9">
    <border>
      <left/>
      <right/>
      <top/>
      <bottom/>
      <diagonal/>
    </border>
    <border>
      <left style="thin">
        <color rgb="FF1A3328"/>
      </left>
      <right/>
      <top/>
      <bottom/>
      <diagonal/>
    </border>
    <border>
      <left style="thin">
        <color rgb="FF1A3328"/>
      </left>
      <right style="thin">
        <color rgb="FF1A3328"/>
      </right>
      <top/>
      <bottom/>
      <diagonal/>
    </border>
    <border>
      <left style="thin">
        <color rgb="FF2D5F47"/>
      </left>
      <right style="thin">
        <color rgb="FF2D5F47"/>
      </right>
      <top/>
      <bottom style="medium">
        <color rgb="FFC8A84B"/>
      </bottom>
      <diagonal/>
    </border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  <border>
      <left style="thin">
        <color rgb="FF2D5F47"/>
      </left>
      <right style="thin">
        <color rgb="FF2D5F47"/>
      </right>
      <top style="thin">
        <color rgb="FF2D5F47"/>
      </top>
      <bottom style="thin">
        <color rgb="FF2D5F47"/>
      </bottom>
      <diagonal/>
    </border>
    <border>
      <left style="thin">
        <color rgb="FF1A3328"/>
      </left>
      <right/>
      <top style="thin">
        <color rgb="FF1A3328"/>
      </top>
      <bottom style="thin">
        <color rgb="FF1A3328"/>
      </bottom>
      <diagonal/>
    </border>
    <border>
      <left style="thin">
        <color rgb="FFC8A84B"/>
      </left>
      <right style="thin">
        <color rgb="FFC8A84B"/>
      </right>
      <top style="thin">
        <color rgb="FFC8A84B"/>
      </top>
      <bottom style="thin">
        <color rgb="FFC8A84B"/>
      </bottom>
      <diagonal/>
    </border>
    <border>
      <left style="thin">
        <color rgb="FFB0BEC5"/>
      </left>
      <right/>
      <top style="thin">
        <color rgb="FFB0BEC5"/>
      </top>
      <bottom style="thin">
        <color rgb="FFB0BEC5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3" fillId="4" borderId="0" xfId="0" applyFont="1" applyFill="1" applyAlignment="1">
      <alignment horizontal="left" vertical="center" indent="1"/>
    </xf>
    <xf numFmtId="0" fontId="22" fillId="5" borderId="0" xfId="0" applyFont="1" applyFill="1" applyAlignment="1">
      <alignment horizontal="left" vertical="center" indent="1"/>
    </xf>
    <xf numFmtId="0" fontId="21" fillId="7" borderId="0" xfId="0" applyFont="1" applyFill="1" applyAlignment="1">
      <alignment horizontal="left" vertical="center" indent="1"/>
    </xf>
    <xf numFmtId="0" fontId="5" fillId="5" borderId="8" xfId="0" applyFont="1" applyFill="1" applyBorder="1" applyAlignment="1">
      <alignment horizontal="left" vertical="center" indent="1"/>
    </xf>
    <xf numFmtId="0" fontId="3" fillId="4" borderId="6" xfId="0" applyFont="1" applyFill="1" applyBorder="1" applyAlignment="1">
      <alignment horizontal="right" vertical="center"/>
    </xf>
    <xf numFmtId="0" fontId="16" fillId="4" borderId="0" xfId="0" applyFont="1" applyFill="1" applyAlignment="1">
      <alignment horizontal="left" vertical="center" indent="1"/>
    </xf>
    <xf numFmtId="0" fontId="14" fillId="2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center" indent="1"/>
    </xf>
    <xf numFmtId="0" fontId="3" fillId="4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 indent="1"/>
    </xf>
    <xf numFmtId="0" fontId="1" fillId="2" borderId="0" xfId="0" applyFont="1" applyFill="1" applyAlignment="1">
      <alignment horizontal="left" vertical="center" indent="1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0" fillId="5" borderId="0" xfId="0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 indent="1"/>
    </xf>
    <xf numFmtId="0" fontId="5" fillId="5" borderId="4" xfId="0" applyFont="1" applyFill="1" applyBorder="1" applyAlignment="1">
      <alignment horizontal="center" vertical="center"/>
    </xf>
    <xf numFmtId="164" fontId="6" fillId="5" borderId="4" xfId="0" applyNumberFormat="1" applyFont="1" applyFill="1" applyBorder="1" applyAlignment="1">
      <alignment horizontal="right" vertical="center"/>
    </xf>
    <xf numFmtId="164" fontId="5" fillId="5" borderId="4" xfId="0" applyNumberFormat="1" applyFont="1" applyFill="1" applyBorder="1" applyAlignment="1">
      <alignment horizontal="right" vertical="center"/>
    </xf>
    <xf numFmtId="165" fontId="5" fillId="5" borderId="4" xfId="0" applyNumberFormat="1" applyFont="1" applyFill="1" applyBorder="1" applyAlignment="1">
      <alignment horizontal="right" vertical="center"/>
    </xf>
    <xf numFmtId="165" fontId="7" fillId="6" borderId="4" xfId="0" applyNumberFormat="1" applyFont="1" applyFill="1" applyBorder="1" applyAlignment="1">
      <alignment horizontal="right" vertical="center"/>
    </xf>
    <xf numFmtId="164" fontId="8" fillId="5" borderId="4" xfId="0" applyNumberFormat="1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166" fontId="5" fillId="5" borderId="4" xfId="0" applyNumberFormat="1" applyFont="1" applyFill="1" applyBorder="1" applyAlignment="1">
      <alignment horizontal="right" vertical="center"/>
    </xf>
    <xf numFmtId="167" fontId="5" fillId="5" borderId="4" xfId="0" applyNumberFormat="1" applyFont="1" applyFill="1" applyBorder="1" applyAlignment="1">
      <alignment horizontal="right" vertical="center"/>
    </xf>
    <xf numFmtId="0" fontId="5" fillId="5" borderId="4" xfId="0" applyFont="1" applyFill="1" applyBorder="1" applyAlignment="1">
      <alignment horizontal="left" vertical="center" indent="1"/>
    </xf>
    <xf numFmtId="0" fontId="5" fillId="7" borderId="4" xfId="0" applyFont="1" applyFill="1" applyBorder="1" applyAlignment="1">
      <alignment horizontal="center" vertical="center"/>
    </xf>
    <xf numFmtId="164" fontId="6" fillId="7" borderId="4" xfId="0" applyNumberFormat="1" applyFont="1" applyFill="1" applyBorder="1" applyAlignment="1">
      <alignment horizontal="right" vertical="center"/>
    </xf>
    <xf numFmtId="165" fontId="10" fillId="7" borderId="4" xfId="0" applyNumberFormat="1" applyFont="1" applyFill="1" applyBorder="1" applyAlignment="1">
      <alignment horizontal="right" vertical="center"/>
    </xf>
    <xf numFmtId="164" fontId="8" fillId="7" borderId="4" xfId="0" applyNumberFormat="1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166" fontId="5" fillId="7" borderId="4" xfId="0" applyNumberFormat="1" applyFont="1" applyFill="1" applyBorder="1" applyAlignment="1">
      <alignment horizontal="right" vertical="center"/>
    </xf>
    <xf numFmtId="167" fontId="5" fillId="7" borderId="4" xfId="0" applyNumberFormat="1" applyFont="1" applyFill="1" applyBorder="1" applyAlignment="1">
      <alignment horizontal="right" vertical="center"/>
    </xf>
    <xf numFmtId="0" fontId="5" fillId="7" borderId="4" xfId="0" applyFont="1" applyFill="1" applyBorder="1" applyAlignment="1">
      <alignment horizontal="left" vertical="center" indent="1"/>
    </xf>
    <xf numFmtId="165" fontId="10" fillId="5" borderId="4" xfId="0" applyNumberFormat="1" applyFont="1" applyFill="1" applyBorder="1" applyAlignment="1">
      <alignment horizontal="right" vertical="center"/>
    </xf>
    <xf numFmtId="165" fontId="12" fillId="7" borderId="4" xfId="0" applyNumberFormat="1" applyFont="1" applyFill="1" applyBorder="1" applyAlignment="1">
      <alignment horizontal="right" vertical="center"/>
    </xf>
    <xf numFmtId="168" fontId="4" fillId="2" borderId="5" xfId="0" applyNumberFormat="1" applyFont="1" applyFill="1" applyBorder="1" applyAlignment="1">
      <alignment horizontal="right" vertical="center"/>
    </xf>
    <xf numFmtId="0" fontId="0" fillId="2" borderId="5" xfId="0" applyFill="1" applyBorder="1"/>
    <xf numFmtId="169" fontId="4" fillId="2" borderId="5" xfId="0" applyNumberFormat="1" applyFont="1" applyFill="1" applyBorder="1" applyAlignment="1">
      <alignment horizontal="right" vertical="center"/>
    </xf>
    <xf numFmtId="170" fontId="4" fillId="2" borderId="5" xfId="0" applyNumberFormat="1" applyFont="1" applyFill="1" applyBorder="1" applyAlignment="1">
      <alignment horizontal="right" vertical="center"/>
    </xf>
    <xf numFmtId="166" fontId="4" fillId="2" borderId="5" xfId="0" applyNumberFormat="1" applyFont="1" applyFill="1" applyBorder="1" applyAlignment="1">
      <alignment horizontal="right" vertical="center"/>
    </xf>
    <xf numFmtId="167" fontId="4" fillId="2" borderId="5" xfId="0" applyNumberFormat="1" applyFont="1" applyFill="1" applyBorder="1" applyAlignment="1">
      <alignment horizontal="right" vertical="center"/>
    </xf>
    <xf numFmtId="167" fontId="6" fillId="5" borderId="4" xfId="0" applyNumberFormat="1" applyFont="1" applyFill="1" applyBorder="1" applyAlignment="1">
      <alignment horizontal="right" vertical="center"/>
    </xf>
    <xf numFmtId="167" fontId="6" fillId="7" borderId="4" xfId="0" applyNumberFormat="1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right" vertical="center"/>
    </xf>
    <xf numFmtId="0" fontId="15" fillId="7" borderId="4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left" vertical="center" wrapText="1" indent="1"/>
    </xf>
    <xf numFmtId="0" fontId="19" fillId="9" borderId="4" xfId="0" applyFont="1" applyFill="1" applyBorder="1" applyAlignment="1">
      <alignment horizontal="center" vertical="center"/>
    </xf>
    <xf numFmtId="0" fontId="10" fillId="9" borderId="4" xfId="0" applyFont="1" applyFill="1" applyBorder="1" applyAlignment="1">
      <alignment horizontal="left" vertical="center" wrapText="1" indent="1"/>
    </xf>
    <xf numFmtId="0" fontId="7" fillId="6" borderId="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left" vertical="center" wrapText="1" indent="1"/>
    </xf>
    <xf numFmtId="0" fontId="20" fillId="2" borderId="7" xfId="0" applyFont="1" applyFill="1" applyBorder="1" applyAlignment="1">
      <alignment horizontal="center" vertical="center"/>
    </xf>
    <xf numFmtId="2" fontId="20" fillId="2" borderId="7" xfId="0" applyNumberFormat="1" applyFont="1" applyFill="1" applyBorder="1" applyAlignment="1">
      <alignment horizontal="center" vertical="center"/>
    </xf>
    <xf numFmtId="49" fontId="20" fillId="2" borderId="7" xfId="0" applyNumberFormat="1" applyFont="1" applyFill="1" applyBorder="1" applyAlignment="1">
      <alignment horizontal="center" vertical="center"/>
    </xf>
    <xf numFmtId="168" fontId="20" fillId="2" borderId="7" xfId="0" applyNumberFormat="1" applyFont="1" applyFill="1" applyBorder="1" applyAlignment="1">
      <alignment horizontal="center" vertical="center"/>
    </xf>
    <xf numFmtId="0" fontId="0" fillId="7" borderId="4" xfId="0" applyFill="1" applyBorder="1"/>
    <xf numFmtId="171" fontId="20" fillId="2" borderId="7" xfId="0" applyNumberFormat="1" applyFont="1" applyFill="1" applyBorder="1" applyAlignment="1">
      <alignment horizontal="center" vertical="center"/>
    </xf>
    <xf numFmtId="172" fontId="20" fillId="2" borderId="7" xfId="0" applyNumberFormat="1" applyFont="1" applyFill="1" applyBorder="1" applyAlignment="1">
      <alignment horizontal="center" vertical="center"/>
    </xf>
    <xf numFmtId="173" fontId="20" fillId="2" borderId="7" xfId="0" applyNumberFormat="1" applyFont="1" applyFill="1" applyBorder="1" applyAlignment="1">
      <alignment horizontal="center" vertical="center"/>
    </xf>
    <xf numFmtId="174" fontId="20" fillId="2" borderId="7" xfId="0" applyNumberFormat="1" applyFont="1" applyFill="1" applyBorder="1" applyAlignment="1">
      <alignment horizontal="center" vertical="center"/>
    </xf>
    <xf numFmtId="0" fontId="0" fillId="7" borderId="0" xfId="0" applyFill="1"/>
    <xf numFmtId="0" fontId="6" fillId="5" borderId="4" xfId="0" applyFont="1" applyFill="1" applyBorder="1" applyAlignment="1">
      <alignment horizontal="left" vertical="center" indent="1"/>
    </xf>
    <xf numFmtId="0" fontId="5" fillId="5" borderId="4" xfId="0" applyFont="1" applyFill="1" applyBorder="1" applyAlignment="1">
      <alignment horizontal="left" vertical="center" wrapText="1" indent="1"/>
    </xf>
    <xf numFmtId="0" fontId="5" fillId="10" borderId="4" xfId="0" applyFont="1" applyFill="1" applyBorder="1" applyAlignment="1">
      <alignment horizontal="left" vertical="center" indent="1"/>
    </xf>
    <xf numFmtId="0" fontId="5" fillId="10" borderId="4" xfId="0" applyFont="1" applyFill="1" applyBorder="1" applyAlignment="1">
      <alignment horizontal="left" vertical="center" wrapText="1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21C24"/>
      <rgbColor rgb="FF008000"/>
      <rgbColor rgb="FF000080"/>
      <rgbColor rgb="FF856404"/>
      <rgbColor rgb="FF800080"/>
      <rgbColor rgb="FF2D5F47"/>
      <rgbColor rgb="FFB0BEC5"/>
      <rgbColor rgb="FF878787"/>
      <rgbColor rgb="FF9999FF"/>
      <rgbColor rgb="FF993366"/>
      <rgbColor rgb="FFFFF3CD"/>
      <rgbColor rgb="FFE8F4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5F6F4"/>
      <rgbColor rgb="FFD4EDDA"/>
      <rgbColor rgb="FFFFFF99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666699"/>
      <rgbColor rgb="FFC8A84B"/>
      <rgbColor rgb="FF003366"/>
      <rgbColor rgb="FF339966"/>
      <rgbColor rgb="FF155724"/>
      <rgbColor rgb="FF333300"/>
      <rgbColor rgb="FF993300"/>
      <rgbColor rgb="FF993366"/>
      <rgbColor rgb="FF5C4490"/>
      <rgbColor rgb="FF1A332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Gewichtsverlauf 2026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Gewicht (kg)</c:v>
          </c:tx>
          <c:spPr>
            <a:ln w="20160">
              <a:solidFill>
                <a:srgbClr val="2D5F4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Gewichtstagebuch!$B$7:$B$36</c:f>
              <c:strCache>
                <c:ptCount val="30"/>
                <c:pt idx="0">
                  <c:v>02.01.2026</c:v>
                </c:pt>
                <c:pt idx="1">
                  <c:v>05.01.2026</c:v>
                </c:pt>
                <c:pt idx="2">
                  <c:v>09.01.2026</c:v>
                </c:pt>
                <c:pt idx="3">
                  <c:v>12.01.2026</c:v>
                </c:pt>
                <c:pt idx="4">
                  <c:v>16.01.2026</c:v>
                </c:pt>
                <c:pt idx="5">
                  <c:v>19.01.2026</c:v>
                </c:pt>
                <c:pt idx="6">
                  <c:v>23.01.2026</c:v>
                </c:pt>
                <c:pt idx="7">
                  <c:v>26.01.2026</c:v>
                </c:pt>
                <c:pt idx="8">
                  <c:v>30.01.2026</c:v>
                </c:pt>
                <c:pt idx="9">
                  <c:v>02.02.2026</c:v>
                </c:pt>
                <c:pt idx="10">
                  <c:v>06.02.2026</c:v>
                </c:pt>
                <c:pt idx="11">
                  <c:v>09.02.2026</c:v>
                </c:pt>
                <c:pt idx="12">
                  <c:v>13.02.2026</c:v>
                </c:pt>
                <c:pt idx="13">
                  <c:v>16.02.2026</c:v>
                </c:pt>
                <c:pt idx="14">
                  <c:v>20.02.2026</c:v>
                </c:pt>
                <c:pt idx="15">
                  <c:v>23.02.2026</c:v>
                </c:pt>
                <c:pt idx="16">
                  <c:v>27.02.2026</c:v>
                </c:pt>
                <c:pt idx="17">
                  <c:v>02.03.2026</c:v>
                </c:pt>
                <c:pt idx="18">
                  <c:v>06.03.2026</c:v>
                </c:pt>
                <c:pt idx="19">
                  <c:v>09.03.2026</c:v>
                </c:pt>
                <c:pt idx="20">
                  <c:v>13.03.2026</c:v>
                </c:pt>
                <c:pt idx="21">
                  <c:v>16.03.2026</c:v>
                </c:pt>
                <c:pt idx="22">
                  <c:v>20.03.2026</c:v>
                </c:pt>
                <c:pt idx="23">
                  <c:v>23.03.2026</c:v>
                </c:pt>
                <c:pt idx="24">
                  <c:v>27.03.2026</c:v>
                </c:pt>
                <c:pt idx="25">
                  <c:v>30.03.2026</c:v>
                </c:pt>
                <c:pt idx="26">
                  <c:v>03.04.2026</c:v>
                </c:pt>
                <c:pt idx="27">
                  <c:v>06.04.2026</c:v>
                </c:pt>
                <c:pt idx="28">
                  <c:v>10.04.2026</c:v>
                </c:pt>
                <c:pt idx="29">
                  <c:v>13.04.2026</c:v>
                </c:pt>
              </c:strCache>
            </c:strRef>
          </c:cat>
          <c:val>
            <c:numRef>
              <c:f>Gewichtstagebuch!$C$6:$C$36</c:f>
              <c:numCache>
                <c:formatCode>0.0</c:formatCode>
                <c:ptCount val="31"/>
                <c:pt idx="0" formatCode="General">
                  <c:v>0</c:v>
                </c:pt>
                <c:pt idx="1">
                  <c:v>92</c:v>
                </c:pt>
                <c:pt idx="2">
                  <c:v>91.6</c:v>
                </c:pt>
                <c:pt idx="3">
                  <c:v>91.2</c:v>
                </c:pt>
                <c:pt idx="4">
                  <c:v>90.8</c:v>
                </c:pt>
                <c:pt idx="5">
                  <c:v>90.3</c:v>
                </c:pt>
                <c:pt idx="6">
                  <c:v>90.5</c:v>
                </c:pt>
                <c:pt idx="7">
                  <c:v>90</c:v>
                </c:pt>
                <c:pt idx="8">
                  <c:v>89.6</c:v>
                </c:pt>
                <c:pt idx="9">
                  <c:v>89.2</c:v>
                </c:pt>
                <c:pt idx="10">
                  <c:v>88.9</c:v>
                </c:pt>
                <c:pt idx="11">
                  <c:v>88.5</c:v>
                </c:pt>
                <c:pt idx="12">
                  <c:v>88.7</c:v>
                </c:pt>
                <c:pt idx="13">
                  <c:v>88.2</c:v>
                </c:pt>
                <c:pt idx="14">
                  <c:v>87.8</c:v>
                </c:pt>
                <c:pt idx="15">
                  <c:v>87.4</c:v>
                </c:pt>
                <c:pt idx="16">
                  <c:v>87.1</c:v>
                </c:pt>
                <c:pt idx="17">
                  <c:v>86.8</c:v>
                </c:pt>
                <c:pt idx="18">
                  <c:v>86.4</c:v>
                </c:pt>
                <c:pt idx="19">
                  <c:v>86</c:v>
                </c:pt>
                <c:pt idx="20">
                  <c:v>85.7</c:v>
                </c:pt>
                <c:pt idx="21">
                  <c:v>85.3</c:v>
                </c:pt>
                <c:pt idx="22">
                  <c:v>85.6</c:v>
                </c:pt>
                <c:pt idx="23">
                  <c:v>85.1</c:v>
                </c:pt>
                <c:pt idx="24">
                  <c:v>84.8</c:v>
                </c:pt>
                <c:pt idx="25">
                  <c:v>84.4</c:v>
                </c:pt>
                <c:pt idx="26">
                  <c:v>84</c:v>
                </c:pt>
                <c:pt idx="27">
                  <c:v>83.6</c:v>
                </c:pt>
                <c:pt idx="28">
                  <c:v>83.3</c:v>
                </c:pt>
                <c:pt idx="29">
                  <c:v>83</c:v>
                </c:pt>
                <c:pt idx="30">
                  <c:v>82.7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0E0-4377-BD44-4641E5BCCD28}"/>
            </c:ext>
          </c:extLst>
        </c:ser>
        <c:ser>
          <c:idx val="1"/>
          <c:order val="1"/>
          <c:tx>
            <c:v>Zielgewicht</c:v>
          </c:tx>
          <c:spPr>
            <a:ln w="15120">
              <a:solidFill>
                <a:srgbClr val="C8A84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Gewichtstagebuch!$B$7:$B$36</c:f>
              <c:strCache>
                <c:ptCount val="30"/>
                <c:pt idx="0">
                  <c:v>02.01.2026</c:v>
                </c:pt>
                <c:pt idx="1">
                  <c:v>05.01.2026</c:v>
                </c:pt>
                <c:pt idx="2">
                  <c:v>09.01.2026</c:v>
                </c:pt>
                <c:pt idx="3">
                  <c:v>12.01.2026</c:v>
                </c:pt>
                <c:pt idx="4">
                  <c:v>16.01.2026</c:v>
                </c:pt>
                <c:pt idx="5">
                  <c:v>19.01.2026</c:v>
                </c:pt>
                <c:pt idx="6">
                  <c:v>23.01.2026</c:v>
                </c:pt>
                <c:pt idx="7">
                  <c:v>26.01.2026</c:v>
                </c:pt>
                <c:pt idx="8">
                  <c:v>30.01.2026</c:v>
                </c:pt>
                <c:pt idx="9">
                  <c:v>02.02.2026</c:v>
                </c:pt>
                <c:pt idx="10">
                  <c:v>06.02.2026</c:v>
                </c:pt>
                <c:pt idx="11">
                  <c:v>09.02.2026</c:v>
                </c:pt>
                <c:pt idx="12">
                  <c:v>13.02.2026</c:v>
                </c:pt>
                <c:pt idx="13">
                  <c:v>16.02.2026</c:v>
                </c:pt>
                <c:pt idx="14">
                  <c:v>20.02.2026</c:v>
                </c:pt>
                <c:pt idx="15">
                  <c:v>23.02.2026</c:v>
                </c:pt>
                <c:pt idx="16">
                  <c:v>27.02.2026</c:v>
                </c:pt>
                <c:pt idx="17">
                  <c:v>02.03.2026</c:v>
                </c:pt>
                <c:pt idx="18">
                  <c:v>06.03.2026</c:v>
                </c:pt>
                <c:pt idx="19">
                  <c:v>09.03.2026</c:v>
                </c:pt>
                <c:pt idx="20">
                  <c:v>13.03.2026</c:v>
                </c:pt>
                <c:pt idx="21">
                  <c:v>16.03.2026</c:v>
                </c:pt>
                <c:pt idx="22">
                  <c:v>20.03.2026</c:v>
                </c:pt>
                <c:pt idx="23">
                  <c:v>23.03.2026</c:v>
                </c:pt>
                <c:pt idx="24">
                  <c:v>27.03.2026</c:v>
                </c:pt>
                <c:pt idx="25">
                  <c:v>30.03.2026</c:v>
                </c:pt>
                <c:pt idx="26">
                  <c:v>03.04.2026</c:v>
                </c:pt>
                <c:pt idx="27">
                  <c:v>06.04.2026</c:v>
                </c:pt>
                <c:pt idx="28">
                  <c:v>10.04.2026</c:v>
                </c:pt>
                <c:pt idx="29">
                  <c:v>13.04.2026</c:v>
                </c:pt>
              </c:strCache>
            </c:strRef>
          </c:cat>
          <c:val>
            <c:numRef>
              <c:f>Gewichtstagebuch!$M$7:$M$36</c:f>
              <c:numCache>
                <c:formatCode>General</c:formatCode>
                <c:ptCount val="30"/>
                <c:pt idx="0">
                  <c:v>78</c:v>
                </c:pt>
                <c:pt idx="1">
                  <c:v>78</c:v>
                </c:pt>
                <c:pt idx="2">
                  <c:v>78</c:v>
                </c:pt>
                <c:pt idx="3">
                  <c:v>78</c:v>
                </c:pt>
                <c:pt idx="4">
                  <c:v>78</c:v>
                </c:pt>
                <c:pt idx="5">
                  <c:v>78</c:v>
                </c:pt>
                <c:pt idx="6">
                  <c:v>78</c:v>
                </c:pt>
                <c:pt idx="7">
                  <c:v>78</c:v>
                </c:pt>
                <c:pt idx="8">
                  <c:v>78</c:v>
                </c:pt>
                <c:pt idx="9">
                  <c:v>78</c:v>
                </c:pt>
                <c:pt idx="10">
                  <c:v>78</c:v>
                </c:pt>
                <c:pt idx="11">
                  <c:v>78</c:v>
                </c:pt>
                <c:pt idx="12">
                  <c:v>78</c:v>
                </c:pt>
                <c:pt idx="13">
                  <c:v>78</c:v>
                </c:pt>
                <c:pt idx="14">
                  <c:v>78</c:v>
                </c:pt>
                <c:pt idx="15">
                  <c:v>78</c:v>
                </c:pt>
                <c:pt idx="16">
                  <c:v>78</c:v>
                </c:pt>
                <c:pt idx="17">
                  <c:v>78</c:v>
                </c:pt>
                <c:pt idx="18">
                  <c:v>78</c:v>
                </c:pt>
                <c:pt idx="19">
                  <c:v>78</c:v>
                </c:pt>
                <c:pt idx="20">
                  <c:v>78</c:v>
                </c:pt>
                <c:pt idx="21">
                  <c:v>78</c:v>
                </c:pt>
                <c:pt idx="22">
                  <c:v>78</c:v>
                </c:pt>
                <c:pt idx="23">
                  <c:v>78</c:v>
                </c:pt>
                <c:pt idx="24">
                  <c:v>78</c:v>
                </c:pt>
                <c:pt idx="25">
                  <c:v>78</c:v>
                </c:pt>
                <c:pt idx="26">
                  <c:v>78</c:v>
                </c:pt>
                <c:pt idx="27">
                  <c:v>78</c:v>
                </c:pt>
                <c:pt idx="28">
                  <c:v>78</c:v>
                </c:pt>
                <c:pt idx="29">
                  <c:v>78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0E0-4377-BD44-4641E5BCC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3992353"/>
        <c:axId val="41657439"/>
      </c:lineChart>
      <c:catAx>
        <c:axId val="83992353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Messung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1657439"/>
        <c:crosses val="autoZero"/>
        <c:auto val="1"/>
        <c:lblAlgn val="ctr"/>
        <c:lblOffset val="100"/>
        <c:noMultiLvlLbl val="0"/>
      </c:catAx>
      <c:valAx>
        <c:axId val="4165743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Gewicht (kg)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399235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zero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Körpermaße Entwicklung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Brust</c:v>
          </c:tx>
          <c:spPr>
            <a:solidFill>
              <a:srgbClr val="2D5F4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Körpermaße!$B$6:$B$9</c:f>
              <c:strCache>
                <c:ptCount val="4"/>
                <c:pt idx="0">
                  <c:v>02.01.2026</c:v>
                </c:pt>
                <c:pt idx="1">
                  <c:v>02.02.2026</c:v>
                </c:pt>
                <c:pt idx="2">
                  <c:v>02.03.2026</c:v>
                </c:pt>
                <c:pt idx="3">
                  <c:v>02.04.2026</c:v>
                </c:pt>
              </c:strCache>
            </c:strRef>
          </c:cat>
          <c:val>
            <c:numRef>
              <c:f>Körpermaße!$C$6:$C$9</c:f>
              <c:numCache>
                <c:formatCode>0" cm"</c:formatCode>
                <c:ptCount val="4"/>
                <c:pt idx="0">
                  <c:v>104</c:v>
                </c:pt>
                <c:pt idx="1">
                  <c:v>103</c:v>
                </c:pt>
                <c:pt idx="2">
                  <c:v>102</c:v>
                </c:pt>
                <c:pt idx="3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8C-4A4B-B247-584783992C5F}"/>
            </c:ext>
          </c:extLst>
        </c:ser>
        <c:ser>
          <c:idx val="1"/>
          <c:order val="1"/>
          <c:tx>
            <c:v>Taille</c:v>
          </c:tx>
          <c:spPr>
            <a:solidFill>
              <a:srgbClr val="C8A84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Körpermaße!$B$6:$B$9</c:f>
              <c:strCache>
                <c:ptCount val="4"/>
                <c:pt idx="0">
                  <c:v>02.01.2026</c:v>
                </c:pt>
                <c:pt idx="1">
                  <c:v>02.02.2026</c:v>
                </c:pt>
                <c:pt idx="2">
                  <c:v>02.03.2026</c:v>
                </c:pt>
                <c:pt idx="3">
                  <c:v>02.04.2026</c:v>
                </c:pt>
              </c:strCache>
            </c:strRef>
          </c:cat>
          <c:val>
            <c:numRef>
              <c:f>Körpermaße!$D$6:$D$9</c:f>
              <c:numCache>
                <c:formatCode>0" cm"</c:formatCode>
                <c:ptCount val="4"/>
                <c:pt idx="0">
                  <c:v>98</c:v>
                </c:pt>
                <c:pt idx="1">
                  <c:v>96</c:v>
                </c:pt>
                <c:pt idx="2">
                  <c:v>94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8C-4A4B-B247-584783992C5F}"/>
            </c:ext>
          </c:extLst>
        </c:ser>
        <c:ser>
          <c:idx val="2"/>
          <c:order val="2"/>
          <c:tx>
            <c:v>Bauch</c:v>
          </c:tx>
          <c:spPr>
            <a:solidFill>
              <a:srgbClr val="5C449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Körpermaße!$B$6:$B$9</c:f>
              <c:strCache>
                <c:ptCount val="4"/>
                <c:pt idx="0">
                  <c:v>02.01.2026</c:v>
                </c:pt>
                <c:pt idx="1">
                  <c:v>02.02.2026</c:v>
                </c:pt>
                <c:pt idx="2">
                  <c:v>02.03.2026</c:v>
                </c:pt>
                <c:pt idx="3">
                  <c:v>02.04.2026</c:v>
                </c:pt>
              </c:strCache>
            </c:strRef>
          </c:cat>
          <c:val>
            <c:numRef>
              <c:f>Körpermaße!$E$6:$E$9</c:f>
              <c:numCache>
                <c:formatCode>0" cm"</c:formatCode>
                <c:ptCount val="4"/>
                <c:pt idx="0">
                  <c:v>102</c:v>
                </c:pt>
                <c:pt idx="1">
                  <c:v>100</c:v>
                </c:pt>
                <c:pt idx="2">
                  <c:v>97</c:v>
                </c:pt>
                <c:pt idx="3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8C-4A4B-B247-584783992C5F}"/>
            </c:ext>
          </c:extLst>
        </c:ser>
        <c:ser>
          <c:idx val="3"/>
          <c:order val="3"/>
          <c:tx>
            <c:v>Hüfte</c:v>
          </c:tx>
          <c:spPr>
            <a:solidFill>
              <a:srgbClr val="1A3328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Körpermaße!$B$6:$B$9</c:f>
              <c:strCache>
                <c:ptCount val="4"/>
                <c:pt idx="0">
                  <c:v>02.01.2026</c:v>
                </c:pt>
                <c:pt idx="1">
                  <c:v>02.02.2026</c:v>
                </c:pt>
                <c:pt idx="2">
                  <c:v>02.03.2026</c:v>
                </c:pt>
                <c:pt idx="3">
                  <c:v>02.04.2026</c:v>
                </c:pt>
              </c:strCache>
            </c:strRef>
          </c:cat>
          <c:val>
            <c:numRef>
              <c:f>Körpermaße!$F$6:$F$9</c:f>
              <c:numCache>
                <c:formatCode>0" cm"</c:formatCode>
                <c:ptCount val="4"/>
                <c:pt idx="0">
                  <c:v>110</c:v>
                </c:pt>
                <c:pt idx="1">
                  <c:v>108</c:v>
                </c:pt>
                <c:pt idx="2">
                  <c:v>107</c:v>
                </c:pt>
                <c:pt idx="3">
                  <c:v>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8C-4A4B-B247-584783992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07586"/>
        <c:axId val="12040675"/>
      </c:barChart>
      <c:catAx>
        <c:axId val="1920758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2040675"/>
        <c:crosses val="autoZero"/>
        <c:auto val="1"/>
        <c:lblAlgn val="ctr"/>
        <c:lblOffset val="100"/>
        <c:noMultiLvlLbl val="0"/>
      </c:catAx>
      <c:valAx>
        <c:axId val="1204067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sz="1000" b="1" strike="noStrike" spc="-1">
                    <a:solidFill>
                      <a:srgbClr val="000000"/>
                    </a:solidFill>
                    <a:latin typeface="Calibri"/>
                  </a:rPr>
                  <a:t>cm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&quot; cm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920758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10</xdr:col>
      <xdr:colOff>987255</xdr:colOff>
      <xdr:row>61</xdr:row>
      <xdr:rowOff>128520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7</xdr:col>
      <xdr:colOff>629280</xdr:colOff>
      <xdr:row>39</xdr:row>
      <xdr:rowOff>149760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zoomScaleNormal="100" workbookViewId="0">
      <pane ySplit="6" topLeftCell="A7" activePane="bottomLeft" state="frozen"/>
      <selection pane="bottomLeft" activeCell="K34" sqref="K34"/>
    </sheetView>
  </sheetViews>
  <sheetFormatPr baseColWidth="10" defaultColWidth="8.7109375" defaultRowHeight="15" x14ac:dyDescent="0.25"/>
  <cols>
    <col min="1" max="1" width="5" customWidth="1"/>
    <col min="2" max="2" width="13" customWidth="1"/>
    <col min="3" max="3" width="7.42578125" bestFit="1" customWidth="1"/>
    <col min="4" max="4" width="10" bestFit="1" customWidth="1"/>
    <col min="5" max="5" width="8.5703125" bestFit="1" customWidth="1"/>
    <col min="6" max="6" width="7.5703125" bestFit="1" customWidth="1"/>
    <col min="7" max="7" width="8.5703125" bestFit="1" customWidth="1"/>
    <col min="8" max="8" width="13" customWidth="1"/>
    <col min="9" max="9" width="11" customWidth="1"/>
    <col min="10" max="10" width="14" customWidth="1"/>
    <col min="11" max="11" width="31" bestFit="1" customWidth="1"/>
    <col min="13" max="13" width="0.5703125" customWidth="1"/>
  </cols>
  <sheetData>
    <row r="1" spans="1:13" ht="13.5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3" ht="4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ht="42" customHeight="1" x14ac:dyDescent="0.25">
      <c r="A3" s="11" t="s">
        <v>174</v>
      </c>
      <c r="B3" s="11"/>
      <c r="C3" s="11"/>
      <c r="D3" s="11"/>
      <c r="E3" s="11"/>
      <c r="F3" s="11"/>
      <c r="G3" s="11"/>
      <c r="H3" s="10" t="s">
        <v>0</v>
      </c>
      <c r="I3" s="10"/>
      <c r="J3" s="10"/>
      <c r="K3" s="10"/>
    </row>
    <row r="4" spans="1:13" ht="24" customHeight="1" x14ac:dyDescent="0.25">
      <c r="A4" s="9" t="s">
        <v>1</v>
      </c>
      <c r="B4" s="9"/>
      <c r="C4" s="14">
        <v>175</v>
      </c>
      <c r="D4" s="9" t="s">
        <v>2</v>
      </c>
      <c r="E4" s="9"/>
      <c r="F4" s="14">
        <v>92</v>
      </c>
      <c r="G4" s="9" t="s">
        <v>3</v>
      </c>
      <c r="H4" s="9"/>
      <c r="I4" s="14">
        <v>78</v>
      </c>
      <c r="J4" s="15" t="s">
        <v>4</v>
      </c>
      <c r="K4" s="14" t="s">
        <v>5</v>
      </c>
    </row>
    <row r="5" spans="1:13" ht="6" customHeight="1" x14ac:dyDescent="0.2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</row>
    <row r="6" spans="1:13" ht="33.75" customHeight="1" x14ac:dyDescent="0.25">
      <c r="A6" s="17" t="s">
        <v>6</v>
      </c>
      <c r="B6" s="17" t="s">
        <v>7</v>
      </c>
      <c r="C6" s="18" t="s">
        <v>8</v>
      </c>
      <c r="D6" s="18" t="s">
        <v>9</v>
      </c>
      <c r="E6" s="18" t="s">
        <v>10</v>
      </c>
      <c r="F6" s="18" t="s">
        <v>11</v>
      </c>
      <c r="G6" s="17" t="s">
        <v>12</v>
      </c>
      <c r="H6" s="17" t="s">
        <v>13</v>
      </c>
      <c r="I6" s="18" t="s">
        <v>14</v>
      </c>
      <c r="J6" s="18" t="s">
        <v>15</v>
      </c>
      <c r="K6" s="19" t="s">
        <v>16</v>
      </c>
    </row>
    <row r="7" spans="1:13" ht="18" customHeight="1" x14ac:dyDescent="0.25">
      <c r="A7" s="20">
        <v>1</v>
      </c>
      <c r="B7" s="20" t="s">
        <v>17</v>
      </c>
      <c r="C7" s="21">
        <v>92</v>
      </c>
      <c r="D7" s="22"/>
      <c r="E7" s="23">
        <v>0</v>
      </c>
      <c r="F7" s="24">
        <f t="shared" ref="F7:F36" si="0">C7-$I$4</f>
        <v>14</v>
      </c>
      <c r="G7" s="25">
        <f t="shared" ref="G7:G36" si="1">C7/(($C$4/100)^2)</f>
        <v>30.040816326530614</v>
      </c>
      <c r="H7" s="26" t="s">
        <v>18</v>
      </c>
      <c r="I7" s="27">
        <v>28.5</v>
      </c>
      <c r="J7" s="28">
        <v>102</v>
      </c>
      <c r="K7" s="29" t="s">
        <v>19</v>
      </c>
      <c r="M7">
        <f t="shared" ref="M7:M36" si="2">$I$4</f>
        <v>78</v>
      </c>
    </row>
    <row r="8" spans="1:13" ht="18" customHeight="1" x14ac:dyDescent="0.25">
      <c r="A8" s="30">
        <v>2</v>
      </c>
      <c r="B8" s="30" t="s">
        <v>20</v>
      </c>
      <c r="C8" s="31">
        <v>91.6</v>
      </c>
      <c r="D8" s="32">
        <f t="shared" ref="D8:D36" si="3">C8-C7</f>
        <v>-0.40000000000000568</v>
      </c>
      <c r="E8" s="32">
        <f>C8-C7</f>
        <v>-0.40000000000000568</v>
      </c>
      <c r="F8" s="24">
        <f t="shared" si="0"/>
        <v>13.599999999999994</v>
      </c>
      <c r="G8" s="33">
        <f t="shared" si="1"/>
        <v>29.910204081632653</v>
      </c>
      <c r="H8" s="34" t="s">
        <v>21</v>
      </c>
      <c r="I8" s="35">
        <v>28.3</v>
      </c>
      <c r="J8" s="36">
        <v>101</v>
      </c>
      <c r="K8" s="37" t="s">
        <v>22</v>
      </c>
      <c r="M8">
        <f t="shared" si="2"/>
        <v>78</v>
      </c>
    </row>
    <row r="9" spans="1:13" ht="18" customHeight="1" x14ac:dyDescent="0.25">
      <c r="A9" s="20">
        <v>3</v>
      </c>
      <c r="B9" s="20" t="s">
        <v>23</v>
      </c>
      <c r="C9" s="21">
        <v>91.2</v>
      </c>
      <c r="D9" s="38">
        <f t="shared" si="3"/>
        <v>-0.39999999999999147</v>
      </c>
      <c r="E9" s="38">
        <f>C9-C7</f>
        <v>-0.79999999999999716</v>
      </c>
      <c r="F9" s="24">
        <f t="shared" si="0"/>
        <v>13.200000000000003</v>
      </c>
      <c r="G9" s="25">
        <f t="shared" si="1"/>
        <v>29.779591836734696</v>
      </c>
      <c r="H9" s="34" t="s">
        <v>21</v>
      </c>
      <c r="I9" s="27">
        <v>28.1</v>
      </c>
      <c r="J9" s="28">
        <v>101</v>
      </c>
      <c r="K9" s="29" t="s">
        <v>24</v>
      </c>
      <c r="M9">
        <f t="shared" si="2"/>
        <v>78</v>
      </c>
    </row>
    <row r="10" spans="1:13" ht="18" customHeight="1" x14ac:dyDescent="0.25">
      <c r="A10" s="30">
        <v>4</v>
      </c>
      <c r="B10" s="30" t="s">
        <v>25</v>
      </c>
      <c r="C10" s="31">
        <v>90.8</v>
      </c>
      <c r="D10" s="32">
        <f t="shared" si="3"/>
        <v>-0.40000000000000568</v>
      </c>
      <c r="E10" s="32">
        <f>C10-C7</f>
        <v>-1.2000000000000028</v>
      </c>
      <c r="F10" s="24">
        <f t="shared" si="0"/>
        <v>12.799999999999997</v>
      </c>
      <c r="G10" s="33">
        <f t="shared" si="1"/>
        <v>29.648979591836735</v>
      </c>
      <c r="H10" s="34" t="s">
        <v>21</v>
      </c>
      <c r="I10" s="35">
        <v>27.9</v>
      </c>
      <c r="J10" s="36">
        <v>100</v>
      </c>
      <c r="K10" s="37"/>
      <c r="M10">
        <f t="shared" si="2"/>
        <v>78</v>
      </c>
    </row>
    <row r="11" spans="1:13" ht="18" customHeight="1" x14ac:dyDescent="0.25">
      <c r="A11" s="20">
        <v>5</v>
      </c>
      <c r="B11" s="20" t="s">
        <v>26</v>
      </c>
      <c r="C11" s="21">
        <v>90.3</v>
      </c>
      <c r="D11" s="38">
        <f t="shared" si="3"/>
        <v>-0.5</v>
      </c>
      <c r="E11" s="38">
        <f>C11-C7</f>
        <v>-1.7000000000000028</v>
      </c>
      <c r="F11" s="24">
        <f t="shared" si="0"/>
        <v>12.299999999999997</v>
      </c>
      <c r="G11" s="25">
        <f t="shared" si="1"/>
        <v>29.485714285714284</v>
      </c>
      <c r="H11" s="34" t="s">
        <v>21</v>
      </c>
      <c r="I11" s="27">
        <v>27.7</v>
      </c>
      <c r="J11" s="28">
        <v>99</v>
      </c>
      <c r="K11" s="29" t="s">
        <v>27</v>
      </c>
      <c r="M11">
        <f t="shared" si="2"/>
        <v>78</v>
      </c>
    </row>
    <row r="12" spans="1:13" ht="18" customHeight="1" x14ac:dyDescent="0.25">
      <c r="A12" s="30">
        <v>6</v>
      </c>
      <c r="B12" s="30" t="s">
        <v>28</v>
      </c>
      <c r="C12" s="31">
        <v>90.5</v>
      </c>
      <c r="D12" s="39">
        <f t="shared" si="3"/>
        <v>0.20000000000000284</v>
      </c>
      <c r="E12" s="32">
        <f>C12-C7</f>
        <v>-1.5</v>
      </c>
      <c r="F12" s="24">
        <f t="shared" si="0"/>
        <v>12.5</v>
      </c>
      <c r="G12" s="33">
        <f t="shared" si="1"/>
        <v>29.551020408163264</v>
      </c>
      <c r="H12" s="34" t="s">
        <v>21</v>
      </c>
      <c r="I12" s="35">
        <v>27.8</v>
      </c>
      <c r="J12" s="36">
        <v>99</v>
      </c>
      <c r="K12" s="37" t="s">
        <v>29</v>
      </c>
      <c r="M12">
        <f t="shared" si="2"/>
        <v>78</v>
      </c>
    </row>
    <row r="13" spans="1:13" ht="18" customHeight="1" x14ac:dyDescent="0.25">
      <c r="A13" s="20">
        <v>7</v>
      </c>
      <c r="B13" s="20" t="s">
        <v>30</v>
      </c>
      <c r="C13" s="21">
        <v>90</v>
      </c>
      <c r="D13" s="38">
        <f t="shared" si="3"/>
        <v>-0.5</v>
      </c>
      <c r="E13" s="38">
        <f>C13-C7</f>
        <v>-2</v>
      </c>
      <c r="F13" s="24">
        <f t="shared" si="0"/>
        <v>12</v>
      </c>
      <c r="G13" s="25">
        <f t="shared" si="1"/>
        <v>29.387755102040817</v>
      </c>
      <c r="H13" s="34" t="s">
        <v>21</v>
      </c>
      <c r="I13" s="27">
        <v>27.5</v>
      </c>
      <c r="J13" s="28">
        <v>98</v>
      </c>
      <c r="K13" s="29" t="s">
        <v>31</v>
      </c>
      <c r="M13">
        <f t="shared" si="2"/>
        <v>78</v>
      </c>
    </row>
    <row r="14" spans="1:13" ht="18" customHeight="1" x14ac:dyDescent="0.25">
      <c r="A14" s="30">
        <v>8</v>
      </c>
      <c r="B14" s="30" t="s">
        <v>32</v>
      </c>
      <c r="C14" s="31">
        <v>89.6</v>
      </c>
      <c r="D14" s="32">
        <f t="shared" si="3"/>
        <v>-0.40000000000000568</v>
      </c>
      <c r="E14" s="32">
        <f>C14-C7</f>
        <v>-2.4000000000000057</v>
      </c>
      <c r="F14" s="24">
        <f t="shared" si="0"/>
        <v>11.599999999999994</v>
      </c>
      <c r="G14" s="33">
        <f t="shared" si="1"/>
        <v>29.257142857142856</v>
      </c>
      <c r="H14" s="34" t="s">
        <v>21</v>
      </c>
      <c r="I14" s="35">
        <v>27.3</v>
      </c>
      <c r="J14" s="36">
        <v>98</v>
      </c>
      <c r="K14" s="37" t="s">
        <v>33</v>
      </c>
      <c r="M14">
        <f t="shared" si="2"/>
        <v>78</v>
      </c>
    </row>
    <row r="15" spans="1:13" ht="18" customHeight="1" x14ac:dyDescent="0.25">
      <c r="A15" s="20">
        <v>9</v>
      </c>
      <c r="B15" s="20" t="s">
        <v>34</v>
      </c>
      <c r="C15" s="21">
        <v>89.2</v>
      </c>
      <c r="D15" s="38">
        <f t="shared" si="3"/>
        <v>-0.39999999999999147</v>
      </c>
      <c r="E15" s="38">
        <f>C15-C7</f>
        <v>-2.7999999999999972</v>
      </c>
      <c r="F15" s="24">
        <f t="shared" si="0"/>
        <v>11.200000000000003</v>
      </c>
      <c r="G15" s="25">
        <f t="shared" si="1"/>
        <v>29.126530612244899</v>
      </c>
      <c r="H15" s="34" t="s">
        <v>21</v>
      </c>
      <c r="I15" s="27">
        <v>27.1</v>
      </c>
      <c r="J15" s="28">
        <v>97</v>
      </c>
      <c r="K15" s="29" t="s">
        <v>35</v>
      </c>
      <c r="M15">
        <f t="shared" si="2"/>
        <v>78</v>
      </c>
    </row>
    <row r="16" spans="1:13" ht="18" customHeight="1" x14ac:dyDescent="0.25">
      <c r="A16" s="30">
        <v>10</v>
      </c>
      <c r="B16" s="30" t="s">
        <v>36</v>
      </c>
      <c r="C16" s="31">
        <v>88.9</v>
      </c>
      <c r="D16" s="32">
        <f t="shared" si="3"/>
        <v>-0.29999999999999716</v>
      </c>
      <c r="E16" s="32">
        <f>C16-C7</f>
        <v>-3.0999999999999943</v>
      </c>
      <c r="F16" s="24">
        <f t="shared" si="0"/>
        <v>10.900000000000006</v>
      </c>
      <c r="G16" s="33">
        <f t="shared" si="1"/>
        <v>29.028571428571432</v>
      </c>
      <c r="H16" s="34" t="s">
        <v>21</v>
      </c>
      <c r="I16" s="35">
        <v>26.9</v>
      </c>
      <c r="J16" s="36">
        <v>97</v>
      </c>
      <c r="K16" s="37"/>
      <c r="M16">
        <f t="shared" si="2"/>
        <v>78</v>
      </c>
    </row>
    <row r="17" spans="1:13" ht="18" customHeight="1" x14ac:dyDescent="0.25">
      <c r="A17" s="20">
        <v>11</v>
      </c>
      <c r="B17" s="20" t="s">
        <v>37</v>
      </c>
      <c r="C17" s="21">
        <v>88.5</v>
      </c>
      <c r="D17" s="38">
        <f t="shared" si="3"/>
        <v>-0.40000000000000568</v>
      </c>
      <c r="E17" s="38">
        <f>C17-C7</f>
        <v>-3.5</v>
      </c>
      <c r="F17" s="24">
        <f t="shared" si="0"/>
        <v>10.5</v>
      </c>
      <c r="G17" s="25">
        <f t="shared" si="1"/>
        <v>28.897959183673468</v>
      </c>
      <c r="H17" s="34" t="s">
        <v>21</v>
      </c>
      <c r="I17" s="27">
        <v>26.7</v>
      </c>
      <c r="J17" s="28">
        <v>96</v>
      </c>
      <c r="K17" s="29" t="s">
        <v>38</v>
      </c>
      <c r="M17">
        <f t="shared" si="2"/>
        <v>78</v>
      </c>
    </row>
    <row r="18" spans="1:13" ht="18" customHeight="1" x14ac:dyDescent="0.25">
      <c r="A18" s="30">
        <v>12</v>
      </c>
      <c r="B18" s="30" t="s">
        <v>39</v>
      </c>
      <c r="C18" s="31">
        <v>88.7</v>
      </c>
      <c r="D18" s="39">
        <f t="shared" si="3"/>
        <v>0.20000000000000284</v>
      </c>
      <c r="E18" s="32">
        <f>C18-C7</f>
        <v>-3.2999999999999972</v>
      </c>
      <c r="F18" s="24">
        <f t="shared" si="0"/>
        <v>10.700000000000003</v>
      </c>
      <c r="G18" s="33">
        <f t="shared" si="1"/>
        <v>28.963265306122452</v>
      </c>
      <c r="H18" s="34" t="s">
        <v>21</v>
      </c>
      <c r="I18" s="35">
        <v>26.8</v>
      </c>
      <c r="J18" s="36">
        <v>96</v>
      </c>
      <c r="K18" s="37" t="s">
        <v>40</v>
      </c>
      <c r="M18">
        <f t="shared" si="2"/>
        <v>78</v>
      </c>
    </row>
    <row r="19" spans="1:13" ht="18" customHeight="1" x14ac:dyDescent="0.25">
      <c r="A19" s="20">
        <v>13</v>
      </c>
      <c r="B19" s="20" t="s">
        <v>41</v>
      </c>
      <c r="C19" s="21">
        <v>88.2</v>
      </c>
      <c r="D19" s="38">
        <f t="shared" si="3"/>
        <v>-0.5</v>
      </c>
      <c r="E19" s="38">
        <f>C19-C7</f>
        <v>-3.7999999999999972</v>
      </c>
      <c r="F19" s="24">
        <f t="shared" si="0"/>
        <v>10.200000000000003</v>
      </c>
      <c r="G19" s="25">
        <f t="shared" si="1"/>
        <v>28.8</v>
      </c>
      <c r="H19" s="34" t="s">
        <v>21</v>
      </c>
      <c r="I19" s="27">
        <v>26.5</v>
      </c>
      <c r="J19" s="28">
        <v>95</v>
      </c>
      <c r="K19" s="29" t="s">
        <v>42</v>
      </c>
      <c r="M19">
        <f t="shared" si="2"/>
        <v>78</v>
      </c>
    </row>
    <row r="20" spans="1:13" ht="18" customHeight="1" x14ac:dyDescent="0.25">
      <c r="A20" s="30">
        <v>14</v>
      </c>
      <c r="B20" s="30" t="s">
        <v>43</v>
      </c>
      <c r="C20" s="31">
        <v>87.8</v>
      </c>
      <c r="D20" s="32">
        <f t="shared" si="3"/>
        <v>-0.40000000000000568</v>
      </c>
      <c r="E20" s="32">
        <f>C20-C7</f>
        <v>-4.2000000000000028</v>
      </c>
      <c r="F20" s="24">
        <f t="shared" si="0"/>
        <v>9.7999999999999972</v>
      </c>
      <c r="G20" s="33">
        <f t="shared" si="1"/>
        <v>28.66938775510204</v>
      </c>
      <c r="H20" s="34" t="s">
        <v>21</v>
      </c>
      <c r="I20" s="35">
        <v>26.3</v>
      </c>
      <c r="J20" s="36">
        <v>95</v>
      </c>
      <c r="K20" s="37" t="s">
        <v>44</v>
      </c>
      <c r="M20">
        <f t="shared" si="2"/>
        <v>78</v>
      </c>
    </row>
    <row r="21" spans="1:13" ht="18" customHeight="1" x14ac:dyDescent="0.25">
      <c r="A21" s="20">
        <v>15</v>
      </c>
      <c r="B21" s="20" t="s">
        <v>45</v>
      </c>
      <c r="C21" s="21">
        <v>87.4</v>
      </c>
      <c r="D21" s="38">
        <f t="shared" si="3"/>
        <v>-0.39999999999999147</v>
      </c>
      <c r="E21" s="38">
        <f>C21-C7</f>
        <v>-4.5999999999999943</v>
      </c>
      <c r="F21" s="24">
        <f t="shared" si="0"/>
        <v>9.4000000000000057</v>
      </c>
      <c r="G21" s="25">
        <f t="shared" si="1"/>
        <v>28.538775510204083</v>
      </c>
      <c r="H21" s="34" t="s">
        <v>21</v>
      </c>
      <c r="I21" s="27">
        <v>26.1</v>
      </c>
      <c r="J21" s="28">
        <v>94</v>
      </c>
      <c r="K21" s="29" t="s">
        <v>33</v>
      </c>
      <c r="M21">
        <f t="shared" si="2"/>
        <v>78</v>
      </c>
    </row>
    <row r="22" spans="1:13" ht="18" customHeight="1" x14ac:dyDescent="0.25">
      <c r="A22" s="30">
        <v>16</v>
      </c>
      <c r="B22" s="30" t="s">
        <v>46</v>
      </c>
      <c r="C22" s="31">
        <v>87.1</v>
      </c>
      <c r="D22" s="32">
        <f t="shared" si="3"/>
        <v>-0.30000000000001137</v>
      </c>
      <c r="E22" s="32">
        <f>C22-C7</f>
        <v>-4.9000000000000057</v>
      </c>
      <c r="F22" s="24">
        <f t="shared" si="0"/>
        <v>9.0999999999999943</v>
      </c>
      <c r="G22" s="33">
        <f t="shared" si="1"/>
        <v>28.440816326530609</v>
      </c>
      <c r="H22" s="34" t="s">
        <v>21</v>
      </c>
      <c r="I22" s="35">
        <v>25.9</v>
      </c>
      <c r="J22" s="36">
        <v>94</v>
      </c>
      <c r="K22" s="37"/>
      <c r="M22">
        <f t="shared" si="2"/>
        <v>78</v>
      </c>
    </row>
    <row r="23" spans="1:13" ht="18" customHeight="1" x14ac:dyDescent="0.25">
      <c r="A23" s="20">
        <v>17</v>
      </c>
      <c r="B23" s="20" t="s">
        <v>47</v>
      </c>
      <c r="C23" s="21">
        <v>86.8</v>
      </c>
      <c r="D23" s="38">
        <f t="shared" si="3"/>
        <v>-0.29999999999999716</v>
      </c>
      <c r="E23" s="38">
        <f>C23-C7</f>
        <v>-5.2000000000000028</v>
      </c>
      <c r="F23" s="24">
        <f t="shared" si="0"/>
        <v>8.7999999999999972</v>
      </c>
      <c r="G23" s="25">
        <f t="shared" si="1"/>
        <v>28.342857142857142</v>
      </c>
      <c r="H23" s="34" t="s">
        <v>21</v>
      </c>
      <c r="I23" s="27">
        <v>25.7</v>
      </c>
      <c r="J23" s="28">
        <v>93</v>
      </c>
      <c r="K23" s="29" t="s">
        <v>48</v>
      </c>
      <c r="M23">
        <f t="shared" si="2"/>
        <v>78</v>
      </c>
    </row>
    <row r="24" spans="1:13" ht="18" customHeight="1" x14ac:dyDescent="0.25">
      <c r="A24" s="30">
        <v>18</v>
      </c>
      <c r="B24" s="30" t="s">
        <v>49</v>
      </c>
      <c r="C24" s="31">
        <v>86.4</v>
      </c>
      <c r="D24" s="32">
        <f t="shared" si="3"/>
        <v>-0.39999999999999147</v>
      </c>
      <c r="E24" s="32">
        <f>C24-C7</f>
        <v>-5.5999999999999943</v>
      </c>
      <c r="F24" s="24">
        <f t="shared" si="0"/>
        <v>8.4000000000000057</v>
      </c>
      <c r="G24" s="33">
        <f t="shared" si="1"/>
        <v>28.212244897959184</v>
      </c>
      <c r="H24" s="34" t="s">
        <v>21</v>
      </c>
      <c r="I24" s="35">
        <v>25.5</v>
      </c>
      <c r="J24" s="36">
        <v>93</v>
      </c>
      <c r="K24" s="37" t="s">
        <v>24</v>
      </c>
      <c r="M24">
        <f t="shared" si="2"/>
        <v>78</v>
      </c>
    </row>
    <row r="25" spans="1:13" ht="18" customHeight="1" x14ac:dyDescent="0.25">
      <c r="A25" s="20">
        <v>19</v>
      </c>
      <c r="B25" s="20" t="s">
        <v>50</v>
      </c>
      <c r="C25" s="21">
        <v>86</v>
      </c>
      <c r="D25" s="38">
        <f t="shared" si="3"/>
        <v>-0.40000000000000568</v>
      </c>
      <c r="E25" s="38">
        <f>C25-C7</f>
        <v>-6</v>
      </c>
      <c r="F25" s="24">
        <f t="shared" si="0"/>
        <v>8</v>
      </c>
      <c r="G25" s="25">
        <f t="shared" si="1"/>
        <v>28.081632653061224</v>
      </c>
      <c r="H25" s="34" t="s">
        <v>21</v>
      </c>
      <c r="I25" s="27">
        <v>25.3</v>
      </c>
      <c r="J25" s="28">
        <v>92</v>
      </c>
      <c r="K25" s="29" t="s">
        <v>35</v>
      </c>
      <c r="M25">
        <f t="shared" si="2"/>
        <v>78</v>
      </c>
    </row>
    <row r="26" spans="1:13" ht="18" customHeight="1" x14ac:dyDescent="0.25">
      <c r="A26" s="30">
        <v>20</v>
      </c>
      <c r="B26" s="30" t="s">
        <v>51</v>
      </c>
      <c r="C26" s="31">
        <v>85.7</v>
      </c>
      <c r="D26" s="32">
        <f t="shared" si="3"/>
        <v>-0.29999999999999716</v>
      </c>
      <c r="E26" s="32">
        <f>C26-C7</f>
        <v>-6.2999999999999972</v>
      </c>
      <c r="F26" s="24">
        <f t="shared" si="0"/>
        <v>7.7000000000000028</v>
      </c>
      <c r="G26" s="33">
        <f t="shared" si="1"/>
        <v>27.983673469387757</v>
      </c>
      <c r="H26" s="34" t="s">
        <v>21</v>
      </c>
      <c r="I26" s="35">
        <v>25.1</v>
      </c>
      <c r="J26" s="36">
        <v>92</v>
      </c>
      <c r="K26" s="37"/>
      <c r="M26">
        <f t="shared" si="2"/>
        <v>78</v>
      </c>
    </row>
    <row r="27" spans="1:13" ht="18" customHeight="1" x14ac:dyDescent="0.25">
      <c r="A27" s="20">
        <v>21</v>
      </c>
      <c r="B27" s="20" t="s">
        <v>52</v>
      </c>
      <c r="C27" s="21">
        <v>85.3</v>
      </c>
      <c r="D27" s="38">
        <f t="shared" si="3"/>
        <v>-0.40000000000000568</v>
      </c>
      <c r="E27" s="38">
        <f>C27-C7</f>
        <v>-6.7000000000000028</v>
      </c>
      <c r="F27" s="24">
        <f t="shared" si="0"/>
        <v>7.2999999999999972</v>
      </c>
      <c r="G27" s="25">
        <f t="shared" si="1"/>
        <v>27.853061224489796</v>
      </c>
      <c r="H27" s="34" t="s">
        <v>21</v>
      </c>
      <c r="I27" s="27">
        <v>24.9</v>
      </c>
      <c r="J27" s="28">
        <v>91</v>
      </c>
      <c r="K27" s="29" t="s">
        <v>53</v>
      </c>
      <c r="M27">
        <f t="shared" si="2"/>
        <v>78</v>
      </c>
    </row>
    <row r="28" spans="1:13" ht="18" customHeight="1" x14ac:dyDescent="0.25">
      <c r="A28" s="30">
        <v>22</v>
      </c>
      <c r="B28" s="30" t="s">
        <v>54</v>
      </c>
      <c r="C28" s="31">
        <v>85.6</v>
      </c>
      <c r="D28" s="39">
        <f t="shared" si="3"/>
        <v>0.29999999999999716</v>
      </c>
      <c r="E28" s="32">
        <f>C28-C7</f>
        <v>-6.4000000000000057</v>
      </c>
      <c r="F28" s="24">
        <f t="shared" si="0"/>
        <v>7.5999999999999943</v>
      </c>
      <c r="G28" s="33">
        <f t="shared" si="1"/>
        <v>27.951020408163263</v>
      </c>
      <c r="H28" s="34" t="s">
        <v>21</v>
      </c>
      <c r="I28" s="35">
        <v>25</v>
      </c>
      <c r="J28" s="36">
        <v>91</v>
      </c>
      <c r="K28" s="37" t="s">
        <v>55</v>
      </c>
      <c r="M28">
        <f t="shared" si="2"/>
        <v>78</v>
      </c>
    </row>
    <row r="29" spans="1:13" ht="18" customHeight="1" x14ac:dyDescent="0.25">
      <c r="A29" s="20">
        <v>23</v>
      </c>
      <c r="B29" s="20" t="s">
        <v>56</v>
      </c>
      <c r="C29" s="21">
        <v>85.1</v>
      </c>
      <c r="D29" s="38">
        <f t="shared" si="3"/>
        <v>-0.5</v>
      </c>
      <c r="E29" s="38">
        <f>C29-C7</f>
        <v>-6.9000000000000057</v>
      </c>
      <c r="F29" s="24">
        <f t="shared" si="0"/>
        <v>7.0999999999999943</v>
      </c>
      <c r="G29" s="25">
        <f t="shared" si="1"/>
        <v>27.787755102040816</v>
      </c>
      <c r="H29" s="34" t="s">
        <v>21</v>
      </c>
      <c r="I29" s="27">
        <v>24.7</v>
      </c>
      <c r="J29" s="28">
        <v>90</v>
      </c>
      <c r="K29" s="29" t="s">
        <v>42</v>
      </c>
      <c r="M29">
        <f t="shared" si="2"/>
        <v>78</v>
      </c>
    </row>
    <row r="30" spans="1:13" ht="18" customHeight="1" x14ac:dyDescent="0.25">
      <c r="A30" s="30">
        <v>24</v>
      </c>
      <c r="B30" s="30" t="s">
        <v>57</v>
      </c>
      <c r="C30" s="31">
        <v>84.8</v>
      </c>
      <c r="D30" s="32">
        <f t="shared" si="3"/>
        <v>-0.29999999999999716</v>
      </c>
      <c r="E30" s="32">
        <f>C30-C7</f>
        <v>-7.2000000000000028</v>
      </c>
      <c r="F30" s="24">
        <f t="shared" si="0"/>
        <v>6.7999999999999972</v>
      </c>
      <c r="G30" s="33">
        <f t="shared" si="1"/>
        <v>27.689795918367345</v>
      </c>
      <c r="H30" s="34" t="s">
        <v>21</v>
      </c>
      <c r="I30" s="35">
        <v>24.5</v>
      </c>
      <c r="J30" s="36">
        <v>90</v>
      </c>
      <c r="K30" s="37" t="s">
        <v>58</v>
      </c>
      <c r="M30">
        <f t="shared" si="2"/>
        <v>78</v>
      </c>
    </row>
    <row r="31" spans="1:13" ht="18" customHeight="1" x14ac:dyDescent="0.25">
      <c r="A31" s="20">
        <v>25</v>
      </c>
      <c r="B31" s="20" t="s">
        <v>59</v>
      </c>
      <c r="C31" s="21">
        <v>84.4</v>
      </c>
      <c r="D31" s="38">
        <f t="shared" si="3"/>
        <v>-0.39999999999999147</v>
      </c>
      <c r="E31" s="38">
        <f>C31-C7</f>
        <v>-7.5999999999999943</v>
      </c>
      <c r="F31" s="24">
        <f t="shared" si="0"/>
        <v>6.4000000000000057</v>
      </c>
      <c r="G31" s="25">
        <f t="shared" si="1"/>
        <v>27.559183673469391</v>
      </c>
      <c r="H31" s="34" t="s">
        <v>21</v>
      </c>
      <c r="I31" s="27">
        <v>24.3</v>
      </c>
      <c r="J31" s="28">
        <v>89</v>
      </c>
      <c r="K31" s="29" t="s">
        <v>60</v>
      </c>
      <c r="M31">
        <f t="shared" si="2"/>
        <v>78</v>
      </c>
    </row>
    <row r="32" spans="1:13" ht="18" customHeight="1" x14ac:dyDescent="0.25">
      <c r="A32" s="30">
        <v>26</v>
      </c>
      <c r="B32" s="30" t="s">
        <v>61</v>
      </c>
      <c r="C32" s="31">
        <v>84</v>
      </c>
      <c r="D32" s="32">
        <f t="shared" si="3"/>
        <v>-0.40000000000000568</v>
      </c>
      <c r="E32" s="32">
        <f>C32-C7</f>
        <v>-8</v>
      </c>
      <c r="F32" s="24">
        <f t="shared" si="0"/>
        <v>6</v>
      </c>
      <c r="G32" s="33">
        <f t="shared" si="1"/>
        <v>27.428571428571427</v>
      </c>
      <c r="H32" s="34" t="s">
        <v>21</v>
      </c>
      <c r="I32" s="35">
        <v>24.1</v>
      </c>
      <c r="J32" s="36">
        <v>89</v>
      </c>
      <c r="K32" s="37" t="s">
        <v>33</v>
      </c>
      <c r="M32">
        <f t="shared" si="2"/>
        <v>78</v>
      </c>
    </row>
    <row r="33" spans="1:13" ht="18" customHeight="1" x14ac:dyDescent="0.25">
      <c r="A33" s="20">
        <v>27</v>
      </c>
      <c r="B33" s="20" t="s">
        <v>62</v>
      </c>
      <c r="C33" s="21">
        <v>83.6</v>
      </c>
      <c r="D33" s="38">
        <f t="shared" si="3"/>
        <v>-0.40000000000000568</v>
      </c>
      <c r="E33" s="38">
        <f>C33-C7</f>
        <v>-8.4000000000000057</v>
      </c>
      <c r="F33" s="24">
        <f t="shared" si="0"/>
        <v>5.5999999999999943</v>
      </c>
      <c r="G33" s="25">
        <f t="shared" si="1"/>
        <v>27.297959183673466</v>
      </c>
      <c r="H33" s="34" t="s">
        <v>21</v>
      </c>
      <c r="I33" s="27">
        <v>23.9</v>
      </c>
      <c r="J33" s="28">
        <v>88</v>
      </c>
      <c r="K33" s="29"/>
      <c r="M33">
        <f t="shared" si="2"/>
        <v>78</v>
      </c>
    </row>
    <row r="34" spans="1:13" ht="18" customHeight="1" x14ac:dyDescent="0.25">
      <c r="A34" s="30">
        <v>28</v>
      </c>
      <c r="B34" s="30" t="s">
        <v>63</v>
      </c>
      <c r="C34" s="31">
        <v>83.3</v>
      </c>
      <c r="D34" s="32">
        <f t="shared" si="3"/>
        <v>-0.29999999999999716</v>
      </c>
      <c r="E34" s="32">
        <f>C34-C7</f>
        <v>-8.7000000000000028</v>
      </c>
      <c r="F34" s="24">
        <f t="shared" si="0"/>
        <v>5.2999999999999972</v>
      </c>
      <c r="G34" s="33">
        <f t="shared" si="1"/>
        <v>27.2</v>
      </c>
      <c r="H34" s="34" t="s">
        <v>21</v>
      </c>
      <c r="I34" s="35">
        <v>23.7</v>
      </c>
      <c r="J34" s="36">
        <v>88</v>
      </c>
      <c r="K34" s="37" t="s">
        <v>38</v>
      </c>
      <c r="M34">
        <f t="shared" si="2"/>
        <v>78</v>
      </c>
    </row>
    <row r="35" spans="1:13" ht="18" customHeight="1" x14ac:dyDescent="0.25">
      <c r="A35" s="20">
        <v>29</v>
      </c>
      <c r="B35" s="20" t="s">
        <v>64</v>
      </c>
      <c r="C35" s="21">
        <v>83</v>
      </c>
      <c r="D35" s="38">
        <f t="shared" si="3"/>
        <v>-0.29999999999999716</v>
      </c>
      <c r="E35" s="38">
        <f>C35-C7</f>
        <v>-9</v>
      </c>
      <c r="F35" s="24">
        <f t="shared" si="0"/>
        <v>5</v>
      </c>
      <c r="G35" s="25">
        <f t="shared" si="1"/>
        <v>27.102040816326532</v>
      </c>
      <c r="H35" s="34" t="s">
        <v>21</v>
      </c>
      <c r="I35" s="27">
        <v>23.5</v>
      </c>
      <c r="J35" s="28">
        <v>87</v>
      </c>
      <c r="K35" s="29" t="s">
        <v>65</v>
      </c>
      <c r="M35">
        <f t="shared" si="2"/>
        <v>78</v>
      </c>
    </row>
    <row r="36" spans="1:13" ht="18" customHeight="1" x14ac:dyDescent="0.25">
      <c r="A36" s="30">
        <v>30</v>
      </c>
      <c r="B36" s="30" t="s">
        <v>66</v>
      </c>
      <c r="C36" s="31">
        <v>82.7</v>
      </c>
      <c r="D36" s="32">
        <f t="shared" si="3"/>
        <v>-0.29999999999999716</v>
      </c>
      <c r="E36" s="32">
        <f>C36-C7</f>
        <v>-9.2999999999999972</v>
      </c>
      <c r="F36" s="24">
        <f t="shared" si="0"/>
        <v>4.7000000000000028</v>
      </c>
      <c r="G36" s="33">
        <f t="shared" si="1"/>
        <v>27.004081632653062</v>
      </c>
      <c r="H36" s="34" t="s">
        <v>21</v>
      </c>
      <c r="I36" s="35">
        <v>23.3</v>
      </c>
      <c r="J36" s="36">
        <v>87</v>
      </c>
      <c r="K36" s="37" t="s">
        <v>67</v>
      </c>
      <c r="M36">
        <f t="shared" si="2"/>
        <v>78</v>
      </c>
    </row>
    <row r="38" spans="1:13" ht="21.75" customHeight="1" x14ac:dyDescent="0.25">
      <c r="A38" s="8" t="s">
        <v>68</v>
      </c>
      <c r="B38" s="8"/>
      <c r="C38" s="40">
        <f>C36</f>
        <v>82.7</v>
      </c>
      <c r="D38" s="41"/>
      <c r="E38" s="42">
        <f>C36-C7</f>
        <v>-9.2999999999999972</v>
      </c>
      <c r="F38" s="42">
        <f>C36-$I$4</f>
        <v>4.7000000000000028</v>
      </c>
      <c r="G38" s="43">
        <f>C36/(($C$4/100)^2)</f>
        <v>27.004081632653062</v>
      </c>
      <c r="H38" s="41"/>
      <c r="I38" s="44">
        <f>I36</f>
        <v>23.3</v>
      </c>
      <c r="J38" s="45">
        <f>J36</f>
        <v>87</v>
      </c>
      <c r="K38" s="41"/>
    </row>
  </sheetData>
  <mergeCells count="6">
    <mergeCell ref="A38:B38"/>
    <mergeCell ref="A3:G3"/>
    <mergeCell ref="H3:K3"/>
    <mergeCell ref="A4:B4"/>
    <mergeCell ref="D4:E4"/>
    <mergeCell ref="G4:H4"/>
  </mergeCells>
  <pageMargins left="0.75" right="0.75" top="1" bottom="1" header="0.511811023622047" footer="0.511811023622047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zoomScaleNormal="100" workbookViewId="0">
      <pane ySplit="5" topLeftCell="A6" activePane="bottomLeft" state="frozen"/>
      <selection pane="bottomLeft"/>
    </sheetView>
  </sheetViews>
  <sheetFormatPr baseColWidth="10" defaultColWidth="8.7109375" defaultRowHeight="15" x14ac:dyDescent="0.25"/>
  <cols>
    <col min="1" max="1" width="5" customWidth="1"/>
    <col min="2" max="8" width="13" customWidth="1"/>
    <col min="9" max="9" width="16" customWidth="1"/>
  </cols>
  <sheetData>
    <row r="1" spans="1:9" ht="13.5" customHeight="1" x14ac:dyDescent="0.25">
      <c r="A1" s="12"/>
      <c r="B1" s="12"/>
      <c r="C1" s="12"/>
      <c r="D1" s="12"/>
      <c r="E1" s="12"/>
      <c r="F1" s="12"/>
      <c r="G1" s="12"/>
      <c r="H1" s="12"/>
      <c r="I1" s="12"/>
    </row>
    <row r="2" spans="1:9" ht="4.5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ht="39.75" customHeight="1" x14ac:dyDescent="0.25">
      <c r="A3" s="7" t="s">
        <v>69</v>
      </c>
      <c r="B3" s="7"/>
      <c r="C3" s="7"/>
      <c r="D3" s="7"/>
      <c r="E3" s="7"/>
      <c r="F3" s="7"/>
      <c r="G3" s="7"/>
      <c r="H3" s="7"/>
      <c r="I3" s="7"/>
    </row>
    <row r="4" spans="1:9" ht="6" customHeight="1" x14ac:dyDescent="0.25">
      <c r="A4" s="16"/>
      <c r="B4" s="16"/>
      <c r="C4" s="16"/>
      <c r="D4" s="16"/>
      <c r="E4" s="16"/>
      <c r="F4" s="16"/>
      <c r="G4" s="16"/>
      <c r="H4" s="16"/>
      <c r="I4" s="16"/>
    </row>
    <row r="5" spans="1:9" ht="30" customHeight="1" x14ac:dyDescent="0.25">
      <c r="A5" s="17" t="s">
        <v>6</v>
      </c>
      <c r="B5" s="17" t="s">
        <v>7</v>
      </c>
      <c r="C5" s="18" t="s">
        <v>70</v>
      </c>
      <c r="D5" s="18" t="s">
        <v>71</v>
      </c>
      <c r="E5" s="18" t="s">
        <v>72</v>
      </c>
      <c r="F5" s="18" t="s">
        <v>73</v>
      </c>
      <c r="G5" s="18" t="s">
        <v>74</v>
      </c>
      <c r="H5" s="18" t="s">
        <v>75</v>
      </c>
      <c r="I5" s="19" t="s">
        <v>76</v>
      </c>
    </row>
    <row r="6" spans="1:9" ht="18" customHeight="1" x14ac:dyDescent="0.25">
      <c r="A6" s="20">
        <v>1</v>
      </c>
      <c r="B6" s="20" t="s">
        <v>17</v>
      </c>
      <c r="C6" s="46">
        <v>104</v>
      </c>
      <c r="D6" s="46">
        <v>98</v>
      </c>
      <c r="E6" s="46">
        <v>102</v>
      </c>
      <c r="F6" s="46">
        <v>110</v>
      </c>
      <c r="G6" s="46">
        <v>62</v>
      </c>
      <c r="H6" s="46">
        <v>38</v>
      </c>
      <c r="I6" s="29" t="s">
        <v>77</v>
      </c>
    </row>
    <row r="7" spans="1:9" ht="18" customHeight="1" x14ac:dyDescent="0.25">
      <c r="A7" s="30">
        <v>2</v>
      </c>
      <c r="B7" s="30" t="s">
        <v>36</v>
      </c>
      <c r="C7" s="47">
        <v>103</v>
      </c>
      <c r="D7" s="47">
        <v>96</v>
      </c>
      <c r="E7" s="47">
        <v>100</v>
      </c>
      <c r="F7" s="47">
        <v>108</v>
      </c>
      <c r="G7" s="47">
        <v>61</v>
      </c>
      <c r="H7" s="47">
        <v>37</v>
      </c>
      <c r="I7" s="37" t="s">
        <v>78</v>
      </c>
    </row>
    <row r="8" spans="1:9" ht="18" customHeight="1" x14ac:dyDescent="0.25">
      <c r="A8" s="20">
        <v>3</v>
      </c>
      <c r="B8" s="20" t="s">
        <v>49</v>
      </c>
      <c r="C8" s="46">
        <v>102</v>
      </c>
      <c r="D8" s="46">
        <v>94</v>
      </c>
      <c r="E8" s="46">
        <v>97</v>
      </c>
      <c r="F8" s="46">
        <v>107</v>
      </c>
      <c r="G8" s="46">
        <v>60</v>
      </c>
      <c r="H8" s="46">
        <v>37</v>
      </c>
      <c r="I8" s="29" t="s">
        <v>79</v>
      </c>
    </row>
    <row r="9" spans="1:9" ht="18" customHeight="1" x14ac:dyDescent="0.25">
      <c r="A9" s="30">
        <v>4</v>
      </c>
      <c r="B9" s="30" t="s">
        <v>80</v>
      </c>
      <c r="C9" s="47">
        <v>101</v>
      </c>
      <c r="D9" s="47">
        <v>92</v>
      </c>
      <c r="E9" s="47">
        <v>95</v>
      </c>
      <c r="F9" s="47">
        <v>105</v>
      </c>
      <c r="G9" s="47">
        <v>59</v>
      </c>
      <c r="H9" s="47">
        <v>36</v>
      </c>
      <c r="I9" s="37" t="s">
        <v>81</v>
      </c>
    </row>
    <row r="10" spans="1:9" ht="18" customHeight="1" x14ac:dyDescent="0.25">
      <c r="A10" s="20">
        <v>5</v>
      </c>
      <c r="B10" s="20" t="s">
        <v>82</v>
      </c>
      <c r="C10" s="48"/>
      <c r="D10" s="48"/>
      <c r="E10" s="48"/>
      <c r="F10" s="48"/>
      <c r="G10" s="48"/>
      <c r="H10" s="48"/>
      <c r="I10" s="29"/>
    </row>
    <row r="11" spans="1:9" ht="18" customHeight="1" x14ac:dyDescent="0.25">
      <c r="A11" s="30">
        <v>6</v>
      </c>
      <c r="B11" s="30" t="s">
        <v>83</v>
      </c>
      <c r="C11" s="49"/>
      <c r="D11" s="49"/>
      <c r="E11" s="49"/>
      <c r="F11" s="49"/>
      <c r="G11" s="49"/>
      <c r="H11" s="49"/>
      <c r="I11" s="37"/>
    </row>
    <row r="12" spans="1:9" ht="18" customHeight="1" x14ac:dyDescent="0.25">
      <c r="A12" s="20">
        <v>7</v>
      </c>
      <c r="B12" s="20" t="s">
        <v>84</v>
      </c>
      <c r="C12" s="48"/>
      <c r="D12" s="48"/>
      <c r="E12" s="48"/>
      <c r="F12" s="48"/>
      <c r="G12" s="48"/>
      <c r="H12" s="48"/>
      <c r="I12" s="29"/>
    </row>
    <row r="13" spans="1:9" ht="18" customHeight="1" x14ac:dyDescent="0.25">
      <c r="A13" s="30">
        <v>8</v>
      </c>
      <c r="B13" s="30" t="s">
        <v>85</v>
      </c>
      <c r="C13" s="49"/>
      <c r="D13" s="49"/>
      <c r="E13" s="49"/>
      <c r="F13" s="49"/>
      <c r="G13" s="49"/>
      <c r="H13" s="49"/>
      <c r="I13" s="37"/>
    </row>
    <row r="14" spans="1:9" ht="18" customHeight="1" x14ac:dyDescent="0.25">
      <c r="A14" s="20">
        <v>9</v>
      </c>
      <c r="B14" s="20" t="s">
        <v>86</v>
      </c>
      <c r="C14" s="48"/>
      <c r="D14" s="48"/>
      <c r="E14" s="48"/>
      <c r="F14" s="48"/>
      <c r="G14" s="48"/>
      <c r="H14" s="48"/>
      <c r="I14" s="29"/>
    </row>
    <row r="15" spans="1:9" ht="18" customHeight="1" x14ac:dyDescent="0.25">
      <c r="A15" s="30">
        <v>10</v>
      </c>
      <c r="B15" s="30" t="s">
        <v>87</v>
      </c>
      <c r="C15" s="49"/>
      <c r="D15" s="49"/>
      <c r="E15" s="49"/>
      <c r="F15" s="49"/>
      <c r="G15" s="49"/>
      <c r="H15" s="49"/>
      <c r="I15" s="37"/>
    </row>
    <row r="16" spans="1:9" ht="18" customHeight="1" x14ac:dyDescent="0.25">
      <c r="A16" s="20">
        <v>11</v>
      </c>
      <c r="B16" s="20" t="s">
        <v>88</v>
      </c>
      <c r="C16" s="48"/>
      <c r="D16" s="48"/>
      <c r="E16" s="48"/>
      <c r="F16" s="48"/>
      <c r="G16" s="48"/>
      <c r="H16" s="48"/>
      <c r="I16" s="29"/>
    </row>
    <row r="17" spans="1:9" ht="18" customHeight="1" x14ac:dyDescent="0.25">
      <c r="A17" s="30">
        <v>12</v>
      </c>
      <c r="B17" s="30" t="s">
        <v>89</v>
      </c>
      <c r="C17" s="49"/>
      <c r="D17" s="49"/>
      <c r="E17" s="49"/>
      <c r="F17" s="49"/>
      <c r="G17" s="49"/>
      <c r="H17" s="49"/>
      <c r="I17" s="37"/>
    </row>
  </sheetData>
  <mergeCells count="1">
    <mergeCell ref="A3:I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zoomScaleNormal="100" workbookViewId="0">
      <pane ySplit="3" topLeftCell="A4" activePane="bottomLeft" state="frozen"/>
      <selection pane="bottomLeft"/>
    </sheetView>
  </sheetViews>
  <sheetFormatPr baseColWidth="10" defaultColWidth="8.7109375" defaultRowHeight="15" x14ac:dyDescent="0.25"/>
  <cols>
    <col min="1" max="1" width="4" customWidth="1"/>
    <col min="2" max="2" width="22" customWidth="1"/>
    <col min="3" max="5" width="14" customWidth="1"/>
    <col min="6" max="6" width="18" customWidth="1"/>
  </cols>
  <sheetData>
    <row r="1" spans="1:6" ht="13.5" customHeight="1" x14ac:dyDescent="0.25">
      <c r="A1" s="12"/>
      <c r="B1" s="12"/>
      <c r="C1" s="12"/>
      <c r="D1" s="12"/>
      <c r="E1" s="12"/>
      <c r="F1" s="12"/>
    </row>
    <row r="2" spans="1:6" ht="4.5" customHeight="1" x14ac:dyDescent="0.25">
      <c r="A2" s="13"/>
      <c r="B2" s="13"/>
      <c r="C2" s="13"/>
      <c r="D2" s="13"/>
      <c r="E2" s="13"/>
      <c r="F2" s="13"/>
    </row>
    <row r="3" spans="1:6" ht="37.5" customHeight="1" x14ac:dyDescent="0.25">
      <c r="A3" s="7" t="s">
        <v>90</v>
      </c>
      <c r="B3" s="7"/>
      <c r="C3" s="7"/>
      <c r="D3" s="7"/>
      <c r="E3" s="7"/>
      <c r="F3" s="7"/>
    </row>
    <row r="5" spans="1:6" ht="19.5" customHeight="1" x14ac:dyDescent="0.25">
      <c r="A5" s="6" t="s">
        <v>91</v>
      </c>
      <c r="B5" s="6"/>
      <c r="C5" s="6"/>
      <c r="D5" s="6"/>
      <c r="E5" s="6"/>
      <c r="F5" s="6"/>
    </row>
    <row r="6" spans="1:6" x14ac:dyDescent="0.25">
      <c r="B6" s="50" t="s">
        <v>92</v>
      </c>
      <c r="C6" s="50" t="s">
        <v>93</v>
      </c>
      <c r="D6" s="50" t="s">
        <v>94</v>
      </c>
      <c r="E6" s="50" t="s">
        <v>95</v>
      </c>
    </row>
    <row r="7" spans="1:6" ht="19.5" customHeight="1" x14ac:dyDescent="0.25">
      <c r="B7" s="51" t="s">
        <v>96</v>
      </c>
      <c r="C7" s="51" t="s">
        <v>97</v>
      </c>
      <c r="D7" s="51" t="s">
        <v>98</v>
      </c>
      <c r="E7" s="52" t="s">
        <v>99</v>
      </c>
    </row>
    <row r="8" spans="1:6" ht="19.5" customHeight="1" x14ac:dyDescent="0.25">
      <c r="B8" s="53" t="s">
        <v>100</v>
      </c>
      <c r="C8" s="53" t="s">
        <v>101</v>
      </c>
      <c r="D8" s="53" t="s">
        <v>102</v>
      </c>
      <c r="E8" s="54" t="s">
        <v>103</v>
      </c>
    </row>
    <row r="9" spans="1:6" ht="19.5" customHeight="1" x14ac:dyDescent="0.25">
      <c r="B9" s="51" t="s">
        <v>104</v>
      </c>
      <c r="C9" s="51" t="s">
        <v>21</v>
      </c>
      <c r="D9" s="51" t="s">
        <v>105</v>
      </c>
      <c r="E9" s="52" t="s">
        <v>106</v>
      </c>
    </row>
    <row r="10" spans="1:6" ht="19.5" customHeight="1" x14ac:dyDescent="0.25">
      <c r="B10" s="55" t="s">
        <v>107</v>
      </c>
      <c r="C10" s="55" t="s">
        <v>108</v>
      </c>
      <c r="D10" s="55" t="s">
        <v>109</v>
      </c>
      <c r="E10" s="56" t="s">
        <v>110</v>
      </c>
    </row>
    <row r="11" spans="1:6" ht="19.5" customHeight="1" x14ac:dyDescent="0.25">
      <c r="B11" s="55" t="s">
        <v>111</v>
      </c>
      <c r="C11" s="55" t="s">
        <v>112</v>
      </c>
      <c r="D11" s="55" t="s">
        <v>113</v>
      </c>
      <c r="E11" s="56" t="s">
        <v>114</v>
      </c>
    </row>
    <row r="12" spans="1:6" ht="19.5" customHeight="1" x14ac:dyDescent="0.25">
      <c r="B12" s="55" t="s">
        <v>115</v>
      </c>
      <c r="C12" s="55" t="s">
        <v>116</v>
      </c>
      <c r="D12" s="55" t="s">
        <v>117</v>
      </c>
      <c r="E12" s="56" t="s">
        <v>118</v>
      </c>
    </row>
    <row r="15" spans="1:6" ht="19.5" customHeight="1" x14ac:dyDescent="0.25">
      <c r="A15" s="6" t="s">
        <v>119</v>
      </c>
      <c r="B15" s="6"/>
      <c r="C15" s="6"/>
      <c r="D15" s="6"/>
      <c r="E15" s="6"/>
      <c r="F15" s="6"/>
    </row>
    <row r="16" spans="1:6" ht="21.75" customHeight="1" x14ac:dyDescent="0.25">
      <c r="A16" s="5" t="s">
        <v>120</v>
      </c>
      <c r="B16" s="5"/>
      <c r="C16" s="57">
        <v>175</v>
      </c>
      <c r="D16" s="4" t="s">
        <v>121</v>
      </c>
      <c r="E16" s="4"/>
      <c r="F16" s="4"/>
    </row>
    <row r="17" spans="1:6" ht="21.75" customHeight="1" x14ac:dyDescent="0.25">
      <c r="A17" s="5" t="s">
        <v>122</v>
      </c>
      <c r="B17" s="5"/>
      <c r="C17" s="57">
        <v>85.7</v>
      </c>
      <c r="D17" s="4" t="s">
        <v>123</v>
      </c>
      <c r="E17" s="4"/>
      <c r="F17" s="4"/>
    </row>
    <row r="18" spans="1:6" ht="21.75" customHeight="1" x14ac:dyDescent="0.25">
      <c r="A18" s="5" t="s">
        <v>124</v>
      </c>
      <c r="B18" s="5"/>
      <c r="C18" s="58">
        <f>C17/((C16/100)^2)</f>
        <v>27.983673469387757</v>
      </c>
    </row>
    <row r="19" spans="1:6" ht="21.75" customHeight="1" x14ac:dyDescent="0.25">
      <c r="A19" s="5" t="s">
        <v>125</v>
      </c>
      <c r="B19" s="5"/>
      <c r="C19" s="59" t="str">
        <f>_xlfn.IFS(C18&lt;18.5,"Untergewicht",C18&lt;25,"Normalgewicht",C18&lt;30,"Übergewicht",C18&lt;35,"Adipositas I",C18&lt;40,"Adipositas II",C18&gt;=40,"Adipositas III")</f>
        <v>Übergewicht</v>
      </c>
      <c r="D19" s="3" t="s">
        <v>126</v>
      </c>
      <c r="E19" s="3"/>
      <c r="F19" s="3"/>
    </row>
    <row r="21" spans="1:6" ht="18" customHeight="1" x14ac:dyDescent="0.25">
      <c r="A21" s="2" t="s">
        <v>127</v>
      </c>
      <c r="B21" s="2"/>
      <c r="C21" s="2"/>
      <c r="D21" s="2"/>
      <c r="E21" s="2"/>
      <c r="F21" s="2"/>
    </row>
    <row r="23" spans="1:6" ht="19.5" customHeight="1" x14ac:dyDescent="0.25">
      <c r="A23" s="6" t="s">
        <v>128</v>
      </c>
      <c r="B23" s="6"/>
      <c r="C23" s="6"/>
      <c r="D23" s="6"/>
      <c r="E23" s="6"/>
      <c r="F23" s="6"/>
    </row>
    <row r="24" spans="1:6" ht="21" customHeight="1" x14ac:dyDescent="0.25">
      <c r="A24" s="5" t="s">
        <v>129</v>
      </c>
      <c r="B24" s="5"/>
      <c r="C24" s="60">
        <f>Gewichtstagebuch!C7</f>
        <v>92</v>
      </c>
      <c r="D24" s="61"/>
      <c r="E24" s="61"/>
      <c r="F24" s="61"/>
    </row>
    <row r="25" spans="1:6" ht="21" customHeight="1" x14ac:dyDescent="0.25">
      <c r="A25" s="5" t="s">
        <v>130</v>
      </c>
      <c r="B25" s="5"/>
      <c r="C25" s="60">
        <f>Gewichtstagebuch!I4</f>
        <v>78</v>
      </c>
      <c r="D25" s="61"/>
      <c r="E25" s="61"/>
      <c r="F25" s="61"/>
    </row>
    <row r="26" spans="1:6" ht="21" customHeight="1" x14ac:dyDescent="0.25">
      <c r="A26" s="5" t="s">
        <v>122</v>
      </c>
      <c r="B26" s="5"/>
      <c r="C26" s="60">
        <f>Gewichtstagebuch!C36</f>
        <v>82.7</v>
      </c>
      <c r="D26" s="61"/>
      <c r="E26" s="61"/>
      <c r="F26" s="61"/>
    </row>
    <row r="27" spans="1:6" ht="21" customHeight="1" x14ac:dyDescent="0.25">
      <c r="A27" s="5" t="s">
        <v>131</v>
      </c>
      <c r="B27" s="5"/>
      <c r="C27" s="62">
        <f>Gewichtstagebuch!C7-Gewichtstagebuch!C36</f>
        <v>9.2999999999999972</v>
      </c>
      <c r="D27" s="61"/>
      <c r="E27" s="61"/>
      <c r="F27" s="61"/>
    </row>
    <row r="28" spans="1:6" ht="21" customHeight="1" x14ac:dyDescent="0.25">
      <c r="A28" s="5" t="s">
        <v>132</v>
      </c>
      <c r="B28" s="5"/>
      <c r="C28" s="63">
        <f>Gewichtstagebuch!C36-Gewichtstagebuch!I4</f>
        <v>4.7000000000000028</v>
      </c>
      <c r="D28" s="61"/>
      <c r="E28" s="61"/>
      <c r="F28" s="61"/>
    </row>
    <row r="29" spans="1:6" ht="21" customHeight="1" x14ac:dyDescent="0.25">
      <c r="A29" s="5" t="s">
        <v>133</v>
      </c>
      <c r="B29" s="5"/>
      <c r="C29" s="64">
        <f>COUNTA(Gewichtstagebuch!B7:B36)</f>
        <v>30</v>
      </c>
      <c r="D29" s="61"/>
      <c r="E29" s="61"/>
      <c r="F29" s="61"/>
    </row>
    <row r="30" spans="1:6" ht="21" customHeight="1" x14ac:dyDescent="0.25">
      <c r="A30" s="5" t="s">
        <v>134</v>
      </c>
      <c r="B30" s="5"/>
      <c r="C30" s="65">
        <f>(Gewichtstagebuch!C7-Gewichtstagebuch!C36)/MAX(1,COUNTA(Gewichtstagebuch!B7:B36)/7*2)</f>
        <v>1.0849999999999997</v>
      </c>
      <c r="D30" s="61"/>
      <c r="E30" s="61"/>
      <c r="F30" s="61"/>
    </row>
  </sheetData>
  <mergeCells count="19">
    <mergeCell ref="A27:B27"/>
    <mergeCell ref="A28:B28"/>
    <mergeCell ref="A29:B29"/>
    <mergeCell ref="A30:B30"/>
    <mergeCell ref="A21:F21"/>
    <mergeCell ref="A23:F23"/>
    <mergeCell ref="A24:B24"/>
    <mergeCell ref="A25:B25"/>
    <mergeCell ref="A26:B26"/>
    <mergeCell ref="A17:B17"/>
    <mergeCell ref="D17:F17"/>
    <mergeCell ref="A18:B18"/>
    <mergeCell ref="A19:B19"/>
    <mergeCell ref="D19:F19"/>
    <mergeCell ref="A3:F3"/>
    <mergeCell ref="A5:F5"/>
    <mergeCell ref="A15:F15"/>
    <mergeCell ref="A16:B16"/>
    <mergeCell ref="D16:F16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zoomScaleNormal="100" workbookViewId="0"/>
  </sheetViews>
  <sheetFormatPr baseColWidth="10" defaultColWidth="8.7109375" defaultRowHeight="15" x14ac:dyDescent="0.25"/>
  <cols>
    <col min="1" max="1" width="4" customWidth="1"/>
    <col min="2" max="2" width="26" customWidth="1"/>
    <col min="3" max="3" width="50" customWidth="1"/>
  </cols>
  <sheetData>
    <row r="1" spans="1:3" ht="13.5" customHeight="1" x14ac:dyDescent="0.25">
      <c r="A1" s="12"/>
      <c r="B1" s="12"/>
      <c r="C1" s="12"/>
    </row>
    <row r="2" spans="1:3" ht="4.5" customHeight="1" x14ac:dyDescent="0.25">
      <c r="A2" s="13"/>
      <c r="B2" s="13"/>
      <c r="C2" s="13"/>
    </row>
    <row r="3" spans="1:3" ht="37.5" customHeight="1" x14ac:dyDescent="0.25">
      <c r="A3" s="7" t="s">
        <v>135</v>
      </c>
      <c r="B3" s="7"/>
      <c r="C3" s="7"/>
    </row>
    <row r="4" spans="1:3" ht="21.75" customHeight="1" x14ac:dyDescent="0.25">
      <c r="A4" s="1" t="s">
        <v>136</v>
      </c>
      <c r="B4" s="1"/>
      <c r="C4" s="1"/>
    </row>
    <row r="5" spans="1:3" ht="18" customHeight="1" x14ac:dyDescent="0.25">
      <c r="A5" s="66"/>
      <c r="B5" s="67" t="s">
        <v>137</v>
      </c>
      <c r="C5" s="68" t="s">
        <v>138</v>
      </c>
    </row>
    <row r="6" spans="1:3" ht="18" customHeight="1" x14ac:dyDescent="0.25">
      <c r="A6" s="66"/>
      <c r="B6" s="67" t="s">
        <v>139</v>
      </c>
      <c r="C6" s="68" t="s">
        <v>140</v>
      </c>
    </row>
    <row r="7" spans="1:3" ht="18" customHeight="1" x14ac:dyDescent="0.25">
      <c r="A7" s="66"/>
      <c r="B7" s="67" t="s">
        <v>141</v>
      </c>
      <c r="C7" s="68" t="s">
        <v>142</v>
      </c>
    </row>
    <row r="8" spans="1:3" ht="18" customHeight="1" x14ac:dyDescent="0.25">
      <c r="A8" s="66"/>
      <c r="B8" s="67" t="s">
        <v>143</v>
      </c>
      <c r="C8" s="68" t="s">
        <v>144</v>
      </c>
    </row>
    <row r="9" spans="1:3" ht="18" customHeight="1" x14ac:dyDescent="0.25">
      <c r="A9" s="66"/>
      <c r="B9" s="69"/>
      <c r="C9" s="70"/>
    </row>
    <row r="10" spans="1:3" ht="21.75" customHeight="1" x14ac:dyDescent="0.25">
      <c r="A10" s="1" t="s">
        <v>145</v>
      </c>
      <c r="B10" s="1"/>
      <c r="C10" s="1"/>
    </row>
    <row r="11" spans="1:3" ht="18" customHeight="1" x14ac:dyDescent="0.25">
      <c r="A11" s="66"/>
      <c r="B11" s="67" t="s">
        <v>146</v>
      </c>
      <c r="C11" s="68" t="s">
        <v>147</v>
      </c>
    </row>
    <row r="12" spans="1:3" ht="18" customHeight="1" x14ac:dyDescent="0.25">
      <c r="A12" s="66"/>
      <c r="B12" s="67" t="s">
        <v>148</v>
      </c>
      <c r="C12" s="68" t="s">
        <v>149</v>
      </c>
    </row>
    <row r="13" spans="1:3" ht="18" customHeight="1" x14ac:dyDescent="0.25">
      <c r="A13" s="66"/>
      <c r="B13" s="67" t="s">
        <v>150</v>
      </c>
      <c r="C13" s="68" t="s">
        <v>151</v>
      </c>
    </row>
    <row r="14" spans="1:3" ht="18" customHeight="1" x14ac:dyDescent="0.25">
      <c r="A14" s="66"/>
      <c r="B14" s="67" t="s">
        <v>12</v>
      </c>
      <c r="C14" s="68" t="s">
        <v>152</v>
      </c>
    </row>
    <row r="15" spans="1:3" ht="18" customHeight="1" x14ac:dyDescent="0.25">
      <c r="A15" s="66"/>
      <c r="B15" s="67" t="s">
        <v>13</v>
      </c>
      <c r="C15" s="68" t="s">
        <v>153</v>
      </c>
    </row>
    <row r="16" spans="1:3" ht="18" customHeight="1" x14ac:dyDescent="0.25">
      <c r="A16" s="66"/>
      <c r="B16" s="69"/>
      <c r="C16" s="70"/>
    </row>
    <row r="17" spans="1:3" ht="21.75" customHeight="1" x14ac:dyDescent="0.25">
      <c r="A17" s="1" t="s">
        <v>154</v>
      </c>
      <c r="B17" s="1"/>
      <c r="C17" s="1"/>
    </row>
    <row r="18" spans="1:3" ht="18" customHeight="1" x14ac:dyDescent="0.25">
      <c r="A18" s="66"/>
      <c r="B18" s="67" t="s">
        <v>155</v>
      </c>
      <c r="C18" s="68" t="s">
        <v>156</v>
      </c>
    </row>
    <row r="19" spans="1:3" ht="18" customHeight="1" x14ac:dyDescent="0.25">
      <c r="A19" s="66"/>
      <c r="B19" s="67" t="s">
        <v>157</v>
      </c>
      <c r="C19" s="68" t="s">
        <v>158</v>
      </c>
    </row>
    <row r="20" spans="1:3" ht="18" customHeight="1" x14ac:dyDescent="0.25">
      <c r="A20" s="66"/>
      <c r="B20" s="67" t="s">
        <v>159</v>
      </c>
      <c r="C20" s="68" t="s">
        <v>160</v>
      </c>
    </row>
    <row r="21" spans="1:3" ht="18" customHeight="1" x14ac:dyDescent="0.25">
      <c r="A21" s="66"/>
      <c r="B21" s="67" t="s">
        <v>161</v>
      </c>
      <c r="C21" s="68" t="s">
        <v>162</v>
      </c>
    </row>
    <row r="22" spans="1:3" ht="18" customHeight="1" x14ac:dyDescent="0.25">
      <c r="A22" s="66"/>
      <c r="B22" s="67" t="s">
        <v>163</v>
      </c>
      <c r="C22" s="68" t="s">
        <v>164</v>
      </c>
    </row>
    <row r="23" spans="1:3" ht="18" customHeight="1" x14ac:dyDescent="0.25">
      <c r="A23" s="66"/>
      <c r="B23" s="69"/>
      <c r="C23" s="70"/>
    </row>
    <row r="24" spans="1:3" ht="21.75" customHeight="1" x14ac:dyDescent="0.25">
      <c r="A24" s="1" t="s">
        <v>165</v>
      </c>
      <c r="B24" s="1"/>
      <c r="C24" s="1"/>
    </row>
    <row r="25" spans="1:3" ht="18" customHeight="1" x14ac:dyDescent="0.25">
      <c r="A25" s="66"/>
      <c r="B25" s="67" t="s">
        <v>166</v>
      </c>
      <c r="C25" s="68" t="s">
        <v>167</v>
      </c>
    </row>
    <row r="26" spans="1:3" ht="18" customHeight="1" x14ac:dyDescent="0.25">
      <c r="A26" s="66"/>
      <c r="B26" s="67" t="s">
        <v>168</v>
      </c>
      <c r="C26" s="68" t="s">
        <v>169</v>
      </c>
    </row>
    <row r="27" spans="1:3" ht="18" customHeight="1" x14ac:dyDescent="0.25">
      <c r="A27" s="66"/>
      <c r="B27" s="67" t="s">
        <v>170</v>
      </c>
      <c r="C27" s="68" t="s">
        <v>171</v>
      </c>
    </row>
    <row r="28" spans="1:3" ht="18" customHeight="1" x14ac:dyDescent="0.25">
      <c r="A28" s="66"/>
      <c r="B28" s="67" t="s">
        <v>172</v>
      </c>
      <c r="C28" s="68" t="s">
        <v>173</v>
      </c>
    </row>
  </sheetData>
  <mergeCells count="5">
    <mergeCell ref="A3:C3"/>
    <mergeCell ref="A4:C4"/>
    <mergeCell ref="A10:C10"/>
    <mergeCell ref="A17:C17"/>
    <mergeCell ref="A24:C2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Gewichtstagebuch</vt:lpstr>
      <vt:lpstr>Körpermaße</vt:lpstr>
      <vt:lpstr>BMI &amp; Auswertung</vt:lpstr>
      <vt:lpstr>Anleitung</vt:lpstr>
      <vt:lpstr>Gewichtstagebuch!Drucktitel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2026-08-10T06:38:03Z</dcterms:created>
  <dcterms:modified xsi:type="dcterms:W3CDTF">2026-08-10T08:59:36Z</dcterms:modified>
  <dc:language>en-US</dc:language>
</cp:coreProperties>
</file>