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ktübersicht" sheetId="1" state="visible" r:id="rId3"/>
    <sheet name="Kostenberechnung" sheetId="2" state="visible" r:id="rId4"/>
    <sheet name="Zusammenfassung" sheetId="3" state="visible" r:id="rId5"/>
    <sheet name="Referenz DIN 276" sheetId="4" state="visible" r:id="rId6"/>
  </sheets>
  <definedNames>
    <definedName function="false" hidden="true" localSheetId="1" name="_xlnm._FilterDatabase" vbProcedure="false">Kostenberechnung!$A$6:$O$306</definedName>
    <definedName function="false" hidden="false" name="Einheit_Liste" vbProcedure="false">'Referenz DIN 276'!$B$66:$B$77</definedName>
    <definedName function="false" hidden="false" name="KG_Liste" vbProcedure="false">'Referenz DIN 276'!$B$5:$B$63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6" authorId="0">
      <text>
        <r>
          <rPr>
            <sz val="10"/>
            <rFont val="Arial"/>
            <family val="2"/>
          </rPr>
          <t xml:space="preserve">Kostengruppe nach DIN 276 (2018) über das Dropdown auswählen. Die Bezeichnung wird automatisch ergänzt.</t>
        </r>
      </text>
    </comment>
  </commentList>
</comments>
</file>

<file path=xl/sharedStrings.xml><?xml version="1.0" encoding="utf-8"?>
<sst xmlns="http://schemas.openxmlformats.org/spreadsheetml/2006/main" count="261" uniqueCount="165">
  <si>
    <t xml:space="preserve">KOSTENBERECHNUNG NACH DIN 276</t>
  </si>
  <si>
    <t xml:space="preserve">Baukostenplanung · Kostengruppen · Budgetvergleich · Geschäftsjahr 2026</t>
  </si>
  <si>
    <t xml:space="preserve">Projektdaten</t>
  </si>
  <si>
    <t xml:space="preserve">Kennzahlen (automatisch)</t>
  </si>
  <si>
    <t xml:space="preserve">Projektbezeichnung</t>
  </si>
  <si>
    <t xml:space="preserve">Neubau Bürogebäude (Muster)</t>
  </si>
  <si>
    <t xml:space="preserve">Gesamtkosten netto</t>
  </si>
  <si>
    <t xml:space="preserve">Projektnummer</t>
  </si>
  <si>
    <t xml:space="preserve">2026-047</t>
  </si>
  <si>
    <t xml:space="preserve">Gesamtkosten brutto</t>
  </si>
  <si>
    <t xml:space="preserve">Bauort</t>
  </si>
  <si>
    <t xml:space="preserve">Musterstadt</t>
  </si>
  <si>
    <t xml:space="preserve">Budget gesamt</t>
  </si>
  <si>
    <t xml:space="preserve">Bauherr</t>
  </si>
  <si>
    <t xml:space="preserve">Musterbau Verwaltungs GmbH</t>
  </si>
  <si>
    <t xml:space="preserve">Abweichung z. Budget</t>
  </si>
  <si>
    <t xml:space="preserve">Planverfasser</t>
  </si>
  <si>
    <t xml:space="preserve">Planungsbüro Nordlicht</t>
  </si>
  <si>
    <t xml:space="preserve">Anzahl Positionen</t>
  </si>
  <si>
    <t xml:space="preserve">Kostenermittlungsart</t>
  </si>
  <si>
    <t xml:space="preserve">Kostenberechnung (Lph 3)</t>
  </si>
  <si>
    <t xml:space="preserve">Ø Risikozuschlag</t>
  </si>
  <si>
    <t xml:space="preserve">Datum / Stand</t>
  </si>
  <si>
    <t xml:space="preserve">15.06.2026</t>
  </si>
  <si>
    <t xml:space="preserve">Bearbeiter</t>
  </si>
  <si>
    <t xml:space="preserve">—</t>
  </si>
  <si>
    <t xml:space="preserve">Bedienung:  1) Projektdaten oben eintragen.   2) Im Blatt »Kostenberechnung« je Position eine Kostengruppe (DIN 276) wählen und Menge, Einheit, Einheitspreis, Risiko- und MwSt-Satz sowie Budget erfassen — alle grün/creme hinterlegten Felder sind Eingabefelder. Netto-, Brutto- und Abweichungswerte berechnet die Vorlage automatisch.   3) Das Blatt »Zusammenfassung« wertet alles nach Kostengruppen 100–800 aus.   Das Blatt »Referenz DIN 276« enthält den vollständigen Kostengruppen-Katalog.</t>
  </si>
  <si>
    <t xml:space="preserve">KOSTENBERECHNUNG — Positionsliste nach DIN 276</t>
  </si>
  <si>
    <t xml:space="preserve">Eingabefelder (creme)</t>
  </si>
  <si>
    <t xml:space="preserve">Automatische Berechnung (formeln)</t>
  </si>
  <si>
    <t xml:space="preserve">Pos.</t>
  </si>
  <si>
    <t xml:space="preserve">KG-Nr.</t>
  </si>
  <si>
    <t xml:space="preserve">Kostengruppe (DIN 276)</t>
  </si>
  <si>
    <t xml:space="preserve">Bauteil / Leistung</t>
  </si>
  <si>
    <t xml:space="preserve">Menge</t>
  </si>
  <si>
    <t xml:space="preserve">Einheit</t>
  </si>
  <si>
    <t xml:space="preserve">Einheitspreis</t>
  </si>
  <si>
    <t xml:space="preserve">Nettokosten</t>
  </si>
  <si>
    <t xml:space="preserve">Risiko %</t>
  </si>
  <si>
    <t xml:space="preserve">Netto inkl. Risiko</t>
  </si>
  <si>
    <t xml:space="preserve">MwSt %</t>
  </si>
  <si>
    <t xml:space="preserve">Bruttokosten</t>
  </si>
  <si>
    <t xml:space="preserve">Budget</t>
  </si>
  <si>
    <t xml:space="preserve">Abweichung</t>
  </si>
  <si>
    <t xml:space="preserve">Status</t>
  </si>
  <si>
    <t xml:space="preserve">Grundstückserwerb, Kaufpreis</t>
  </si>
  <si>
    <t xml:space="preserve">psch</t>
  </si>
  <si>
    <t xml:space="preserve">Notar- und Grundbuchgebühren</t>
  </si>
  <si>
    <t xml:space="preserve">Abbruch Bestandsgebäude, Entsorgung</t>
  </si>
  <si>
    <t xml:space="preserve">Anschluss Kanal, Wasser, Strom</t>
  </si>
  <si>
    <t xml:space="preserve">Baugrubenaushub inkl. Abfuhr</t>
  </si>
  <si>
    <t xml:space="preserve">m³</t>
  </si>
  <si>
    <t xml:space="preserve">Bodenplatte Stahlbeton, WU-Beton</t>
  </si>
  <si>
    <t xml:space="preserve">Außenwände Stahlbeton d=24 cm</t>
  </si>
  <si>
    <t xml:space="preserve">m²</t>
  </si>
  <si>
    <t xml:space="preserve">Wärmedämmverbundsystem WLG 032</t>
  </si>
  <si>
    <t xml:space="preserve">Innenwände Kalksandstein d=17,5 cm</t>
  </si>
  <si>
    <t xml:space="preserve">Geschossdecken Stahlbeton d=26 cm</t>
  </si>
  <si>
    <t xml:space="preserve">Flachdach Abdichtung + Dämmung</t>
  </si>
  <si>
    <t xml:space="preserve">Sanitärinstallation, Rohrnetz + Objekte</t>
  </si>
  <si>
    <t xml:space="preserve">Wärmepumpe Luft/Wasser + Verteilung</t>
  </si>
  <si>
    <t xml:space="preserve">Lüftungsanlage mit Wärmerückgewinnung</t>
  </si>
  <si>
    <t xml:space="preserve">Elektroinstallation, Verteilung, Beleuchtung</t>
  </si>
  <si>
    <t xml:space="preserve">Datennetz, Brandmelde- und Sicherheitstechnik</t>
  </si>
  <si>
    <t xml:space="preserve">Personenaufzug, 8 Personen, 4 Haltestellen</t>
  </si>
  <si>
    <t xml:space="preserve">Stk</t>
  </si>
  <si>
    <t xml:space="preserve">Gebäudeautomation / MSR-Technik</t>
  </si>
  <si>
    <t xml:space="preserve">Erdarbeiten Außenanlagen, Planum</t>
  </si>
  <si>
    <t xml:space="preserve">Pflasterbelag Stellplätze und Wege</t>
  </si>
  <si>
    <t xml:space="preserve">Grünflächen, Bepflanzung, Rasen</t>
  </si>
  <si>
    <t xml:space="preserve">Möblierung Büro- und Sozialräume</t>
  </si>
  <si>
    <t xml:space="preserve">Objektplanung Architekt (HOAI Lph 1–9)</t>
  </si>
  <si>
    <t xml:space="preserve">Tragwerksplanung / Statik</t>
  </si>
  <si>
    <t xml:space="preserve">TGA-Fachplanung (HLS + Elektro)</t>
  </si>
  <si>
    <t xml:space="preserve">Gutachten, Vermessung, Prüfstatik</t>
  </si>
  <si>
    <t xml:space="preserve">Fremdkapitalzinsen Zwischenfinanzierung</t>
  </si>
  <si>
    <t xml:space="preserve">GESAMTSUMME</t>
  </si>
  <si>
    <t xml:space="preserve">ZUSAMMENFASSUNG NACH KOSTENGRUPPEN</t>
  </si>
  <si>
    <t xml:space="preserve">KG</t>
  </si>
  <si>
    <t xml:space="preserve">Kostengruppe (Hauptgruppe)</t>
  </si>
  <si>
    <t xml:space="preserve">Kosten netto</t>
  </si>
  <si>
    <t xml:space="preserve">Kosten brutto</t>
  </si>
  <si>
    <t xml:space="preserve">Anteil</t>
  </si>
  <si>
    <t xml:space="preserve">100</t>
  </si>
  <si>
    <t xml:space="preserve">Grundstück</t>
  </si>
  <si>
    <t xml:space="preserve">200</t>
  </si>
  <si>
    <t xml:space="preserve">Vorbereitende Maßnahmen</t>
  </si>
  <si>
    <t xml:space="preserve">300</t>
  </si>
  <si>
    <t xml:space="preserve">Bauwerk – Baukonstruktionen</t>
  </si>
  <si>
    <t xml:space="preserve">400</t>
  </si>
  <si>
    <t xml:space="preserve">Bauwerk – Technische Anlagen</t>
  </si>
  <si>
    <t xml:space="preserve">500</t>
  </si>
  <si>
    <t xml:space="preserve">Außenanlagen und Freiflächen</t>
  </si>
  <si>
    <t xml:space="preserve">600</t>
  </si>
  <si>
    <t xml:space="preserve">Ausstattung und Kunstwerke</t>
  </si>
  <si>
    <t xml:space="preserve">700</t>
  </si>
  <si>
    <t xml:space="preserve">Baunebenkosten</t>
  </si>
  <si>
    <t xml:space="preserve">800</t>
  </si>
  <si>
    <t xml:space="preserve">Finanzierung</t>
  </si>
  <si>
    <t xml:space="preserve">GESAMTKOSTEN</t>
  </si>
  <si>
    <t xml:space="preserve">Hinweis:  »Kosten netto« enthält den kalkulierten Risikozuschlag je Position, »Kosten brutto« zusätzlich die Mehrwertsteuer.  Eine positive Abweichung bedeutet, dass die Kostengruppe innerhalb des Budgets liegt; ein negativer Wert zeigt eine Budgetüberschreitung.  Der Anteil bezieht sich auf die Nettokosten der Gesamtmaßnahme.</t>
  </si>
  <si>
    <t xml:space="preserve">DIN 276 – Kostengruppen-Katalog (Fassung 2018)</t>
  </si>
  <si>
    <t xml:space="preserve">Bezeichnung</t>
  </si>
  <si>
    <t xml:space="preserve">Ebene</t>
  </si>
  <si>
    <t xml:space="preserve">Hauptgruppe</t>
  </si>
  <si>
    <t xml:space="preserve">Grundstückswert</t>
  </si>
  <si>
    <t xml:space="preserve">Untergruppe</t>
  </si>
  <si>
    <t xml:space="preserve">Grundstücksnebenkosten</t>
  </si>
  <si>
    <t xml:space="preserve">Rechte Dritter</t>
  </si>
  <si>
    <t xml:space="preserve">Herrichten</t>
  </si>
  <si>
    <t xml:space="preserve">Öffentliche Erschließung</t>
  </si>
  <si>
    <t xml:space="preserve">Nichtöffentliche Erschließung</t>
  </si>
  <si>
    <t xml:space="preserve">Ausgleichsmaßnahmen und -abgaben</t>
  </si>
  <si>
    <t xml:space="preserve">Übergangsmaßnahmen</t>
  </si>
  <si>
    <t xml:space="preserve">Baugrube / Erdbau</t>
  </si>
  <si>
    <t xml:space="preserve">Gründung, Unterbau</t>
  </si>
  <si>
    <t xml:space="preserve">Außenwände / Vertikale Baukonstruktionen, außen</t>
  </si>
  <si>
    <t xml:space="preserve">Innenwände / Vertikale Baukonstruktionen, innen</t>
  </si>
  <si>
    <t xml:space="preserve">Decken / Horizontale Baukonstruktionen</t>
  </si>
  <si>
    <t xml:space="preserve">Dächer</t>
  </si>
  <si>
    <t xml:space="preserve">Infrastrukturanlagen</t>
  </si>
  <si>
    <t xml:space="preserve">Baukonstruktive Einbauten</t>
  </si>
  <si>
    <t xml:space="preserve">Sonstige Maßnahmen für Baukonstruktionen</t>
  </si>
  <si>
    <t xml:space="preserve">Abwasser-, Wasser-, Gasanlagen</t>
  </si>
  <si>
    <t xml:space="preserve">Wärmeversorgungsanlagen</t>
  </si>
  <si>
    <t xml:space="preserve">Raumlufttechnische Anlagen</t>
  </si>
  <si>
    <t xml:space="preserve">Elektrische Anlagen</t>
  </si>
  <si>
    <t xml:space="preserve">Kommunikations-, sicherheits- und informationstechn. Anlagen</t>
  </si>
  <si>
    <t xml:space="preserve">Förderanlagen</t>
  </si>
  <si>
    <t xml:space="preserve">Nutzungsspezifische und verfahrenstechnische Anlagen</t>
  </si>
  <si>
    <t xml:space="preserve">Gebäude- und Anlagenautomation</t>
  </si>
  <si>
    <t xml:space="preserve">Sonstige Maßnahmen für technische Anlagen</t>
  </si>
  <si>
    <t xml:space="preserve">Erdbau</t>
  </si>
  <si>
    <t xml:space="preserve">Oberbau, Deckschichten</t>
  </si>
  <si>
    <t xml:space="preserve">Baukonstruktionen in Außenanlagen</t>
  </si>
  <si>
    <t xml:space="preserve">Technische Anlagen in Außenanlagen</t>
  </si>
  <si>
    <t xml:space="preserve">Einbauten in Außenanlagen</t>
  </si>
  <si>
    <t xml:space="preserve">Vegetations- und Bewässerungsflächen</t>
  </si>
  <si>
    <t xml:space="preserve">Sonstige Maßnahmen für Außenanlagen</t>
  </si>
  <si>
    <t xml:space="preserve">Allgemeine Ausstattung</t>
  </si>
  <si>
    <t xml:space="preserve">Besondere Ausstattung</t>
  </si>
  <si>
    <t xml:space="preserve">Informationstechnische Ausstattung</t>
  </si>
  <si>
    <t xml:space="preserve">Künstlerische Ausstattung</t>
  </si>
  <si>
    <t xml:space="preserve">Sonstige Ausstattung</t>
  </si>
  <si>
    <t xml:space="preserve">Bauherrenaufgaben</t>
  </si>
  <si>
    <t xml:space="preserve">Vorbereitung der Objektplanung</t>
  </si>
  <si>
    <t xml:space="preserve">Objektplanung</t>
  </si>
  <si>
    <t xml:space="preserve">Fachplanung</t>
  </si>
  <si>
    <t xml:space="preserve">Künstlerische Leistungen</t>
  </si>
  <si>
    <t xml:space="preserve">Allgemeine Baunebenkosten</t>
  </si>
  <si>
    <t xml:space="preserve">Sonstige Baunebenkosten</t>
  </si>
  <si>
    <t xml:space="preserve">Finanzierungskosten (allgemein)</t>
  </si>
  <si>
    <t xml:space="preserve">Fremdkapitalzinsen</t>
  </si>
  <si>
    <t xml:space="preserve">Eigenkapitalzinsen</t>
  </si>
  <si>
    <t xml:space="preserve">Bürgschaften</t>
  </si>
  <si>
    <t xml:space="preserve">Sonstige Finanzierungskosten</t>
  </si>
  <si>
    <t xml:space="preserve">Einheiten</t>
  </si>
  <si>
    <t xml:space="preserve">m</t>
  </si>
  <si>
    <t xml:space="preserve">t</t>
  </si>
  <si>
    <t xml:space="preserve">kg</t>
  </si>
  <si>
    <t xml:space="preserve">h</t>
  </si>
  <si>
    <t xml:space="preserve">Monat</t>
  </si>
  <si>
    <t xml:space="preserve">Tag</t>
  </si>
  <si>
    <t xml:space="preserve">lfm</t>
  </si>
  <si>
    <t xml:space="preserve">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</si>
</sst>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€&quot;;[RED]\-#,##0&quot; €&quot;"/>
    <numFmt numFmtId="166" formatCode="0"/>
    <numFmt numFmtId="167" formatCode="0.0%"/>
    <numFmt numFmtId="168" formatCode="General"/>
    <numFmt numFmtId="169" formatCode="#,##0.0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1"/>
      <color rgb="FFFFFFFF"/>
      <name val="Calibri"/>
      <family val="0"/>
      <charset val="1"/>
    </font>
    <font>
      <b val="true"/>
      <sz val="12"/>
      <color rgb="FF13403B"/>
      <name val="Calibri"/>
      <family val="0"/>
      <charset val="1"/>
    </font>
    <font>
      <b val="true"/>
      <sz val="11"/>
      <color rgb="FF23302E"/>
      <name val="Calibri"/>
      <family val="0"/>
      <charset val="1"/>
    </font>
    <font>
      <sz val="11"/>
      <color rgb="FF6B7B78"/>
      <name val="Calibri"/>
      <family val="0"/>
      <charset val="1"/>
    </font>
    <font>
      <sz val="10"/>
      <color rgb="FF6B7B78"/>
      <name val="Calibri"/>
      <family val="0"/>
      <charset val="1"/>
    </font>
    <font>
      <b val="true"/>
      <sz val="14"/>
      <color rgb="FF13403B"/>
      <name val="Calibri"/>
      <family val="0"/>
      <charset val="1"/>
    </font>
    <font>
      <b val="true"/>
      <sz val="14"/>
      <color rgb="FFC07B2A"/>
      <name val="Calibri"/>
      <family val="0"/>
      <charset val="1"/>
    </font>
    <font>
      <b val="true"/>
      <sz val="11"/>
      <color rgb="FF13403B"/>
      <name val="Calibri"/>
      <family val="0"/>
      <charset val="1"/>
    </font>
    <font>
      <b val="true"/>
      <sz val="11"/>
      <color rgb="FF1E6B62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i val="true"/>
      <sz val="10"/>
      <color rgb="FF13403B"/>
      <name val="Calibri"/>
      <family val="0"/>
      <charset val="1"/>
    </font>
    <font>
      <sz val="9"/>
      <color rgb="FF6B7B78"/>
      <name val="Calibri"/>
      <family val="0"/>
      <charset val="1"/>
    </font>
    <font>
      <i val="true"/>
      <sz val="9"/>
      <color rgb="FF6B7B78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23302E"/>
      <name val="Calibri"/>
      <family val="0"/>
      <charset val="1"/>
    </font>
    <font>
      <b val="true"/>
      <sz val="10"/>
      <color rgb="FF23302E"/>
      <name val="Calibri"/>
      <family val="0"/>
      <charset val="1"/>
    </font>
    <font>
      <b val="true"/>
      <sz val="10"/>
      <color rgb="FFC07B2A"/>
      <name val="Calibri"/>
      <family val="0"/>
      <charset val="1"/>
    </font>
    <font>
      <sz val="10"/>
      <name val="Arial"/>
      <family val="2"/>
    </font>
    <font>
      <sz val="11"/>
      <color rgb="FF23302E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0"/>
      <color rgb="FF13403B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3403B"/>
        <bgColor rgb="FF23302E"/>
      </patternFill>
    </fill>
    <fill>
      <patternFill patternType="solid">
        <fgColor rgb="FFC07B2A"/>
        <bgColor rgb="FFFF6600"/>
      </patternFill>
    </fill>
    <fill>
      <patternFill patternType="solid">
        <fgColor rgb="FFFBF7EE"/>
        <bgColor rgb="FFF5F8F7"/>
      </patternFill>
    </fill>
    <fill>
      <patternFill patternType="solid">
        <fgColor rgb="FFE4EEEC"/>
        <bgColor rgb="FFD6EAE0"/>
      </patternFill>
    </fill>
    <fill>
      <patternFill patternType="solid">
        <fgColor rgb="FF1E6B62"/>
        <bgColor rgb="FF2E7D5B"/>
      </patternFill>
    </fill>
    <fill>
      <patternFill patternType="solid">
        <fgColor rgb="FFF5F8F7"/>
        <bgColor rgb="FFFBF7EE"/>
      </patternFill>
    </fill>
    <fill>
      <patternFill patternType="solid">
        <fgColor rgb="FFF3E2CB"/>
        <bgColor rgb="FFF3DEDE"/>
      </patternFill>
    </fill>
    <fill>
      <patternFill patternType="solid">
        <fgColor rgb="FFFFFFFF"/>
        <bgColor rgb="FFF5F8F7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C07B2A"/>
      </bottom>
      <diagonal/>
    </border>
    <border diagonalUp="false" diagonalDown="false">
      <left/>
      <right/>
      <top/>
      <bottom style="thin">
        <color rgb="FFC9D6D2"/>
      </bottom>
      <diagonal/>
    </border>
    <border diagonalUp="false" diagonalDown="false">
      <left style="thick">
        <color rgb="FFC07B2A"/>
      </left>
      <right/>
      <top/>
      <bottom/>
      <diagonal/>
    </border>
    <border diagonalUp="false" diagonalDown="false">
      <left style="thin">
        <color rgb="FFC9D6D2"/>
      </left>
      <right/>
      <top style="thin">
        <color rgb="FFC9D6D2"/>
      </top>
      <bottom style="thin">
        <color rgb="FFC9D6D2"/>
      </bottom>
      <diagonal/>
    </border>
    <border diagonalUp="false" diagonalDown="false">
      <left style="thin">
        <color rgb="FFC9D6D2"/>
      </left>
      <right style="thin">
        <color rgb="FFC9D6D2"/>
      </right>
      <top style="thin">
        <color rgb="FFC9D6D2"/>
      </top>
      <bottom style="thin">
        <color rgb="FFC9D6D2"/>
      </bottom>
      <diagonal/>
    </border>
    <border diagonalUp="false" diagonalDown="false">
      <left/>
      <right/>
      <top style="medium">
        <color rgb="FFC07B2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0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5" fontId="11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5" fontId="12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5" fontId="13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12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7" fontId="12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0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21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22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4" fillId="2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9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7" fillId="9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7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2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4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4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7">
    <dxf>
      <fill>
        <patternFill>
          <bgColor rgb="FF2E7D5B"/>
        </patternFill>
      </fill>
    </dxf>
    <dxf>
      <fill>
        <patternFill>
          <bgColor rgb="FFB23A3A"/>
        </patternFill>
      </fill>
    </dxf>
    <dxf>
      <fill>
        <patternFill patternType="solid">
          <fgColor rgb="FF1E6B6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7B78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BF7EE"/>
          <bgColor rgb="FF000000"/>
        </patternFill>
      </fill>
    </dxf>
    <dxf>
      <fill>
        <patternFill patternType="solid">
          <fgColor rgb="FF13403B"/>
          <bgColor rgb="FF000000"/>
        </patternFill>
      </fill>
    </dxf>
    <dxf>
      <fill>
        <patternFill patternType="solid">
          <fgColor rgb="FF23302E"/>
          <bgColor rgb="FF000000"/>
        </patternFill>
      </fill>
    </dxf>
    <dxf>
      <fill>
        <patternFill patternType="solid">
          <fgColor rgb="FFC07B2A"/>
          <bgColor rgb="FF000000"/>
        </patternFill>
      </fill>
    </dxf>
    <dxf>
      <fill>
        <patternFill patternType="solid">
          <fgColor rgb="FFF3DEDE"/>
          <bgColor rgb="FF000000"/>
        </patternFill>
      </fill>
    </dxf>
    <dxf>
      <fill>
        <patternFill patternType="solid">
          <fgColor rgb="FFD6EAE0"/>
          <bgColor rgb="FF000000"/>
        </patternFill>
      </fill>
    </dxf>
    <dxf>
      <fill>
        <patternFill patternType="solid">
          <fgColor rgb="FF2E7D5B"/>
          <bgColor rgb="FF000000"/>
        </patternFill>
      </fill>
    </dxf>
    <dxf>
      <fill>
        <patternFill patternType="solid">
          <fgColor rgb="FFB23A3A"/>
          <bgColor rgb="FF000000"/>
        </patternFill>
      </fill>
    </dxf>
    <dxf>
      <font>
        <name val="Calibri"/>
        <charset val="1"/>
        <family val="0"/>
        <b val="1"/>
        <color rgb="FF2E7D5B"/>
      </font>
      <fill>
        <patternFill>
          <bgColor rgb="FFD6EAE0"/>
        </patternFill>
      </fill>
    </dxf>
    <dxf>
      <font>
        <name val="Calibri"/>
        <charset val="1"/>
        <family val="0"/>
        <b val="1"/>
        <color rgb="FFB23A3A"/>
      </font>
      <fill>
        <patternFill>
          <bgColor rgb="FFF3DEDE"/>
        </patternFill>
      </fill>
    </dxf>
    <dxf>
      <fill>
        <patternFill>
          <bgColor rgb="FFF3DED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07B2A"/>
      <rgbColor rgb="FF800080"/>
      <rgbColor rgb="FF1E6B62"/>
      <rgbColor rgb="FFC0C0C0"/>
      <rgbColor rgb="FF6B7B78"/>
      <rgbColor rgb="FF9999FF"/>
      <rgbColor rgb="FFB23A3A"/>
      <rgbColor rgb="FFFBF7EE"/>
      <rgbColor rgb="FFE4EEEC"/>
      <rgbColor rgb="FF660066"/>
      <rgbColor rgb="FFFF8080"/>
      <rgbColor rgb="FF0066CC"/>
      <rgbColor rgb="FFC9D6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8F7"/>
      <rgbColor rgb="FFD6EAE0"/>
      <rgbColor rgb="FFF3DEDE"/>
      <rgbColor rgb="FF99CCFF"/>
      <rgbColor rgb="FFFF99CC"/>
      <rgbColor rgb="FFCC99FF"/>
      <rgbColor rgb="FFF3E2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3403B"/>
      <rgbColor rgb="FF2E7D5B"/>
      <rgbColor rgb="FF003300"/>
      <rgbColor rgb="FF333300"/>
      <rgbColor rgb="FF993300"/>
      <rgbColor rgb="FF993366"/>
      <rgbColor rgb="FF333399"/>
      <rgbColor rgb="FF2330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3403B"/>
    <pageSetUpPr fitToPage="true"/>
  </sheetPr>
  <dimension ref="B2:F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0"/>
    <col collapsed="false" customWidth="true" hidden="false" outlineLevel="0" max="4" min="4" style="0" width="6"/>
    <col collapsed="false" customWidth="true" hidden="false" outlineLevel="0" max="5" min="5" style="0" width="26"/>
    <col collapsed="false" customWidth="true" hidden="false" outlineLevel="0" max="6" min="6" style="0" width="22"/>
    <col collapsed="false" customWidth="true" hidden="false" outlineLevel="0" max="7" min="7" style="0" width="2.5"/>
  </cols>
  <sheetData>
    <row r="2" customFormat="false" ht="19.5" hidden="false" customHeight="true" outlineLevel="0" collapsed="false">
      <c r="B2" s="1" t="s">
        <v>0</v>
      </c>
      <c r="C2" s="1"/>
      <c r="D2" s="1"/>
      <c r="E2" s="1"/>
      <c r="F2" s="1"/>
    </row>
    <row r="3" customFormat="false" ht="24" hidden="false" customHeight="true" outlineLevel="0" collapsed="false">
      <c r="B3" s="1"/>
      <c r="C3" s="1"/>
      <c r="D3" s="1"/>
      <c r="E3" s="1"/>
      <c r="F3" s="1"/>
    </row>
    <row r="4" customFormat="false" ht="19.5" hidden="false" customHeight="true" outlineLevel="0" collapsed="false">
      <c r="B4" s="1"/>
      <c r="C4" s="1"/>
      <c r="D4" s="1"/>
      <c r="E4" s="1"/>
      <c r="F4" s="1"/>
    </row>
    <row r="5" customFormat="false" ht="21.75" hidden="false" customHeight="true" outlineLevel="0" collapsed="false">
      <c r="B5" s="2" t="s">
        <v>1</v>
      </c>
      <c r="C5" s="2"/>
      <c r="D5" s="2"/>
      <c r="E5" s="2"/>
      <c r="F5" s="2"/>
    </row>
    <row r="7" customFormat="false" ht="15" hidden="false" customHeight="false" outlineLevel="0" collapsed="false">
      <c r="B7" s="3" t="s">
        <v>2</v>
      </c>
      <c r="C7" s="4"/>
      <c r="E7" s="3" t="s">
        <v>3</v>
      </c>
      <c r="F7" s="4"/>
    </row>
    <row r="8" customFormat="false" ht="21.75" hidden="false" customHeight="true" outlineLevel="0" collapsed="false">
      <c r="B8" s="5" t="s">
        <v>4</v>
      </c>
      <c r="C8" s="6" t="s">
        <v>5</v>
      </c>
      <c r="E8" s="7" t="s">
        <v>6</v>
      </c>
      <c r="F8" s="8" t="n">
        <f aca="false">Zusammenfassung!E14</f>
        <v>2561625.2</v>
      </c>
    </row>
    <row r="9" customFormat="false" ht="21.75" hidden="false" customHeight="true" outlineLevel="0" collapsed="false">
      <c r="B9" s="5" t="s">
        <v>7</v>
      </c>
      <c r="C9" s="6" t="s">
        <v>8</v>
      </c>
      <c r="E9" s="7" t="s">
        <v>9</v>
      </c>
      <c r="F9" s="9" t="n">
        <f aca="false">Zusammenfassung!F14</f>
        <v>3040154.488</v>
      </c>
    </row>
    <row r="10" customFormat="false" ht="19.5" hidden="false" customHeight="true" outlineLevel="0" collapsed="false">
      <c r="B10" s="5" t="s">
        <v>10</v>
      </c>
      <c r="C10" s="6" t="s">
        <v>11</v>
      </c>
      <c r="E10" s="7" t="s">
        <v>12</v>
      </c>
      <c r="F10" s="10" t="n">
        <f aca="false">Zusammenfassung!D14</f>
        <v>2383000</v>
      </c>
    </row>
    <row r="11" customFormat="false" ht="19.5" hidden="false" customHeight="true" outlineLevel="0" collapsed="false">
      <c r="B11" s="5" t="s">
        <v>13</v>
      </c>
      <c r="C11" s="6" t="s">
        <v>14</v>
      </c>
      <c r="E11" s="7" t="s">
        <v>15</v>
      </c>
      <c r="F11" s="11" t="n">
        <f aca="false">Zusammenfassung!G14</f>
        <v>-178625.2</v>
      </c>
    </row>
    <row r="12" customFormat="false" ht="19.5" hidden="false" customHeight="true" outlineLevel="0" collapsed="false">
      <c r="B12" s="5" t="s">
        <v>16</v>
      </c>
      <c r="C12" s="6" t="s">
        <v>17</v>
      </c>
      <c r="E12" s="7" t="s">
        <v>18</v>
      </c>
      <c r="F12" s="12" t="n">
        <f aca="false">COUNT(Kostenberechnung!A9:A308)</f>
        <v>25</v>
      </c>
    </row>
    <row r="13" customFormat="false" ht="19.5" hidden="false" customHeight="true" outlineLevel="0" collapsed="false">
      <c r="B13" s="5" t="s">
        <v>19</v>
      </c>
      <c r="C13" s="6" t="s">
        <v>20</v>
      </c>
      <c r="E13" s="7" t="s">
        <v>21</v>
      </c>
      <c r="F13" s="13" t="n">
        <f aca="false">IFERROR(AVERAGE(Kostenberechnung!I9:I308),0)</f>
        <v>0.086</v>
      </c>
    </row>
    <row r="14" customFormat="false" ht="19.5" hidden="false" customHeight="true" outlineLevel="0" collapsed="false">
      <c r="B14" s="5" t="s">
        <v>22</v>
      </c>
      <c r="C14" s="6" t="s">
        <v>23</v>
      </c>
    </row>
    <row r="15" customFormat="false" ht="19.5" hidden="false" customHeight="true" outlineLevel="0" collapsed="false">
      <c r="B15" s="5" t="s">
        <v>24</v>
      </c>
      <c r="C15" s="6" t="s">
        <v>25</v>
      </c>
      <c r="E15" s="14" t="str">
        <f aca="false">IF(Zusammenfassung!G14&gt;=0,"✔  Projekt im Budget","▲  Budget überschritten")</f>
        <v>▲  Budget überschritten</v>
      </c>
      <c r="F15" s="14"/>
    </row>
    <row r="16" customFormat="false" ht="15" hidden="false" customHeight="false" outlineLevel="0" collapsed="false">
      <c r="E16" s="14"/>
      <c r="F16" s="14"/>
    </row>
    <row r="18" customFormat="false" ht="15" hidden="false" customHeight="true" outlineLevel="0" collapsed="false">
      <c r="B18" s="15" t="s">
        <v>26</v>
      </c>
      <c r="C18" s="15"/>
      <c r="D18" s="15"/>
      <c r="E18" s="15"/>
      <c r="F18" s="15"/>
    </row>
    <row r="19" customFormat="false" ht="15" hidden="false" customHeight="false" outlineLevel="0" collapsed="false">
      <c r="B19" s="15"/>
      <c r="C19" s="15"/>
      <c r="D19" s="15"/>
      <c r="E19" s="15"/>
      <c r="F19" s="15"/>
    </row>
    <row r="20" customFormat="false" ht="15" hidden="false" customHeight="false" outlineLevel="0" collapsed="false">
      <c r="B20" s="15"/>
      <c r="C20" s="15"/>
      <c r="D20" s="15"/>
      <c r="E20" s="15"/>
      <c r="F20" s="15"/>
    </row>
    <row r="21" customFormat="false" ht="15" hidden="false" customHeight="false" outlineLevel="0" collapsed="false">
      <c r="B21" s="15"/>
      <c r="C21" s="15"/>
      <c r="D21" s="15"/>
      <c r="E21" s="15"/>
      <c r="F21" s="15"/>
    </row>
  </sheetData>
  <mergeCells count="4">
    <mergeCell ref="B2:F4"/>
    <mergeCell ref="B5:F5"/>
    <mergeCell ref="E15:F16"/>
    <mergeCell ref="B18:F21"/>
  </mergeCells>
  <conditionalFormatting sqref="E15:F16">
    <cfRule type="expression" priority="2" aboveAverage="0" equalAverage="0" bottom="0" percent="0" rank="0" text="" dxfId="0">
      <formula>Zusammenfassung!$G$14&gt;=0</formula>
    </cfRule>
    <cfRule type="expression" priority="3" aboveAverage="0" equalAverage="0" bottom="0" percent="0" rank="0" text="" dxfId="1">
      <formula>Zusammenfassung!$G$14&lt;0</formula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7B2A"/>
    <pageSetUpPr fitToPage="true"/>
  </sheetPr>
  <dimension ref="A1:O3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9"/>
    <col collapsed="false" customWidth="true" hidden="false" outlineLevel="0" max="3" min="3" style="0" width="34"/>
    <col collapsed="false" customWidth="true" hidden="false" outlineLevel="0" max="4" min="4" style="0" width="38"/>
    <col collapsed="false" customWidth="true" hidden="false" outlineLevel="0" max="6" min="5" style="0" width="9"/>
    <col collapsed="false" customWidth="true" hidden="false" outlineLevel="0" max="7" min="7" style="0" width="13"/>
    <col collapsed="false" customWidth="true" hidden="false" outlineLevel="0" max="8" min="8" style="0" width="14"/>
    <col collapsed="false" customWidth="true" hidden="false" outlineLevel="0" max="9" min="9" style="0" width="9"/>
    <col collapsed="false" customWidth="true" hidden="false" outlineLevel="0" max="10" min="10" style="0" width="15"/>
    <col collapsed="false" customWidth="true" hidden="false" outlineLevel="0" max="11" min="11" style="0" width="8"/>
    <col collapsed="false" customWidth="true" hidden="false" outlineLevel="0" max="12" min="12" style="0" width="14"/>
    <col collapsed="false" customWidth="true" hidden="false" outlineLevel="0" max="14" min="13" style="0" width="13"/>
    <col collapsed="false" customWidth="true" hidden="false" outlineLevel="0" max="15" min="15" style="0" width="14"/>
  </cols>
  <sheetData>
    <row r="1" customFormat="false" ht="25.5" hidden="false" customHeight="true" outlineLevel="0" collapsed="false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customFormat="false" ht="18" hidden="false" customHeight="true" outlineLevel="0" collapsed="false">
      <c r="A2" s="17" t="str">
        <f aca="false">Projektübersicht!C8&amp;"  ·  Projekt-Nr. "&amp;Projektübersicht!C9&amp;"  ·  Stand "&amp;Projektübersicht!C14</f>
        <v>Neubau Bürogebäude (Muster)  ·  Projekt-Nr. 2026-047  ·  Stand 15.06.2026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customFormat="false" ht="15" hidden="false" customHeight="false" outlineLevel="0" collapsed="false">
      <c r="A4" s="18" t="s">
        <v>28</v>
      </c>
      <c r="B4" s="18"/>
      <c r="C4" s="18"/>
      <c r="D4" s="18"/>
      <c r="E4" s="19" t="s">
        <v>29</v>
      </c>
      <c r="F4" s="19"/>
      <c r="G4" s="19"/>
      <c r="H4" s="19"/>
    </row>
    <row r="6" customFormat="false" ht="30" hidden="false" customHeight="true" outlineLevel="0" collapsed="false">
      <c r="A6" s="20" t="s">
        <v>30</v>
      </c>
      <c r="B6" s="20" t="s">
        <v>31</v>
      </c>
      <c r="C6" s="20" t="s">
        <v>32</v>
      </c>
      <c r="D6" s="20" t="s">
        <v>33</v>
      </c>
      <c r="E6" s="20" t="s">
        <v>34</v>
      </c>
      <c r="F6" s="20" t="s">
        <v>35</v>
      </c>
      <c r="G6" s="20" t="s">
        <v>36</v>
      </c>
      <c r="H6" s="20" t="s">
        <v>37</v>
      </c>
      <c r="I6" s="20" t="s">
        <v>38</v>
      </c>
      <c r="J6" s="20" t="s">
        <v>39</v>
      </c>
      <c r="K6" s="20" t="s">
        <v>40</v>
      </c>
      <c r="L6" s="20" t="s">
        <v>41</v>
      </c>
      <c r="M6" s="20" t="s">
        <v>42</v>
      </c>
      <c r="N6" s="20" t="s">
        <v>43</v>
      </c>
      <c r="O6" s="20" t="s">
        <v>44</v>
      </c>
    </row>
    <row r="7" customFormat="false" ht="15" hidden="false" customHeight="false" outlineLevel="0" collapsed="false">
      <c r="A7" s="21" t="n">
        <f aca="false">IF(B7="","",ROW()-6)</f>
        <v>1</v>
      </c>
      <c r="B7" s="22" t="n">
        <v>110</v>
      </c>
      <c r="C7" s="23" t="str">
        <f aca="false">IFERROR(INDEX('Referenz DIN 276'!$C$5:$C$63,MATCH(B7,'Referenz DIN 276'!$B$5:$B$63,0)),"")</f>
        <v>Grundstückswert</v>
      </c>
      <c r="D7" s="24" t="s">
        <v>45</v>
      </c>
      <c r="E7" s="25" t="n">
        <v>1</v>
      </c>
      <c r="F7" s="26" t="s">
        <v>46</v>
      </c>
      <c r="G7" s="27" t="n">
        <v>520000</v>
      </c>
      <c r="H7" s="28" t="n">
        <f aca="false">IF(OR(E7="",G7=""),"",E7*G7)</f>
        <v>520000</v>
      </c>
      <c r="I7" s="29" t="n">
        <v>0</v>
      </c>
      <c r="J7" s="30" t="n">
        <f aca="false">IF(H7="","",H7*(1+N(I7)))</f>
        <v>520000</v>
      </c>
      <c r="K7" s="29" t="n">
        <v>0.19</v>
      </c>
      <c r="L7" s="31" t="n">
        <f aca="false">IF(J7="","",J7*(1+N(K7)))</f>
        <v>618800</v>
      </c>
      <c r="M7" s="27" t="n">
        <v>520000</v>
      </c>
      <c r="N7" s="28" t="n">
        <f aca="false">IF(OR(J7="",M7=""),"",M7-J7)</f>
        <v>0</v>
      </c>
      <c r="O7" s="32" t="str">
        <f aca="false">IF(N7="","",IF(N7&gt;=0,"Im Budget","Überschritten"))</f>
        <v>Im Budget</v>
      </c>
    </row>
    <row r="8" customFormat="false" ht="15" hidden="false" customHeight="false" outlineLevel="0" collapsed="false">
      <c r="A8" s="21" t="n">
        <f aca="false">IF(B8="","",ROW()-6)</f>
        <v>2</v>
      </c>
      <c r="B8" s="22" t="n">
        <v>120</v>
      </c>
      <c r="C8" s="23" t="str">
        <f aca="false">IFERROR(INDEX('Referenz DIN 276'!$C$5:$C$63,MATCH(B8,'Referenz DIN 276'!$B$5:$B$63,0)),"")</f>
        <v>Grundstücksnebenkosten</v>
      </c>
      <c r="D8" s="24" t="s">
        <v>47</v>
      </c>
      <c r="E8" s="25" t="n">
        <v>1</v>
      </c>
      <c r="F8" s="26" t="s">
        <v>46</v>
      </c>
      <c r="G8" s="27" t="n">
        <v>9800</v>
      </c>
      <c r="H8" s="28" t="n">
        <f aca="false">IF(OR(E8="",G8=""),"",E8*G8)</f>
        <v>9800</v>
      </c>
      <c r="I8" s="29" t="n">
        <v>0.05</v>
      </c>
      <c r="J8" s="30" t="n">
        <f aca="false">IF(H8="","",H8*(1+N(I8)))</f>
        <v>10290</v>
      </c>
      <c r="K8" s="29" t="n">
        <v>0.19</v>
      </c>
      <c r="L8" s="31" t="n">
        <f aca="false">IF(J8="","",J8*(1+N(K8)))</f>
        <v>12245.1</v>
      </c>
      <c r="M8" s="27" t="n">
        <v>10000</v>
      </c>
      <c r="N8" s="28" t="n">
        <f aca="false">IF(OR(J8="",M8=""),"",M8-J8)</f>
        <v>-290</v>
      </c>
      <c r="O8" s="32" t="str">
        <f aca="false">IF(N8="","",IF(N8&gt;=0,"Im Budget","Überschritten"))</f>
        <v>Überschritten</v>
      </c>
    </row>
    <row r="9" customFormat="false" ht="15" hidden="false" customHeight="false" outlineLevel="0" collapsed="false">
      <c r="A9" s="21" t="n">
        <f aca="false">IF(B9="","",ROW()-6)</f>
        <v>3</v>
      </c>
      <c r="B9" s="22" t="n">
        <v>210</v>
      </c>
      <c r="C9" s="23" t="str">
        <f aca="false">IFERROR(INDEX('Referenz DIN 276'!$C$5:$C$63,MATCH(B9,'Referenz DIN 276'!$B$5:$B$63,0)),"")</f>
        <v>Herrichten</v>
      </c>
      <c r="D9" s="24" t="s">
        <v>48</v>
      </c>
      <c r="E9" s="25" t="n">
        <v>1</v>
      </c>
      <c r="F9" s="26" t="s">
        <v>46</v>
      </c>
      <c r="G9" s="27" t="n">
        <v>34500</v>
      </c>
      <c r="H9" s="28" t="n">
        <f aca="false">IF(OR(E9="",G9=""),"",E9*G9)</f>
        <v>34500</v>
      </c>
      <c r="I9" s="29" t="n">
        <v>0.1</v>
      </c>
      <c r="J9" s="30" t="n">
        <f aca="false">IF(H9="","",H9*(1+N(I9)))</f>
        <v>37950</v>
      </c>
      <c r="K9" s="29" t="n">
        <v>0.19</v>
      </c>
      <c r="L9" s="31" t="n">
        <f aca="false">IF(J9="","",J9*(1+N(K9)))</f>
        <v>45160.5</v>
      </c>
      <c r="M9" s="27" t="n">
        <v>32000</v>
      </c>
      <c r="N9" s="28" t="n">
        <f aca="false">IF(OR(J9="",M9=""),"",M9-J9)</f>
        <v>-5950</v>
      </c>
      <c r="O9" s="32" t="str">
        <f aca="false">IF(N9="","",IF(N9&gt;=0,"Im Budget","Überschritten"))</f>
        <v>Überschritten</v>
      </c>
    </row>
    <row r="10" customFormat="false" ht="15" hidden="false" customHeight="false" outlineLevel="0" collapsed="false">
      <c r="A10" s="21" t="n">
        <f aca="false">IF(B10="","",ROW()-6)</f>
        <v>4</v>
      </c>
      <c r="B10" s="22" t="n">
        <v>220</v>
      </c>
      <c r="C10" s="23" t="str">
        <f aca="false">IFERROR(INDEX('Referenz DIN 276'!$C$5:$C$63,MATCH(B10,'Referenz DIN 276'!$B$5:$B$63,0)),"")</f>
        <v>Öffentliche Erschließung</v>
      </c>
      <c r="D10" s="24" t="s">
        <v>49</v>
      </c>
      <c r="E10" s="25" t="n">
        <v>1</v>
      </c>
      <c r="F10" s="26" t="s">
        <v>46</v>
      </c>
      <c r="G10" s="27" t="n">
        <v>28900</v>
      </c>
      <c r="H10" s="28" t="n">
        <f aca="false">IF(OR(E10="",G10=""),"",E10*G10)</f>
        <v>28900</v>
      </c>
      <c r="I10" s="29" t="n">
        <v>0.1</v>
      </c>
      <c r="J10" s="30" t="n">
        <f aca="false">IF(H10="","",H10*(1+N(I10)))</f>
        <v>31790</v>
      </c>
      <c r="K10" s="29" t="n">
        <v>0.19</v>
      </c>
      <c r="L10" s="31" t="n">
        <f aca="false">IF(J10="","",J10*(1+N(K10)))</f>
        <v>37830.1</v>
      </c>
      <c r="M10" s="27" t="n">
        <v>30000</v>
      </c>
      <c r="N10" s="28" t="n">
        <f aca="false">IF(OR(J10="",M10=""),"",M10-J10)</f>
        <v>-1790</v>
      </c>
      <c r="O10" s="32" t="str">
        <f aca="false">IF(N10="","",IF(N10&gt;=0,"Im Budget","Überschritten"))</f>
        <v>Überschritten</v>
      </c>
    </row>
    <row r="11" customFormat="false" ht="15" hidden="false" customHeight="false" outlineLevel="0" collapsed="false">
      <c r="A11" s="21" t="n">
        <f aca="false">IF(B11="","",ROW()-6)</f>
        <v>5</v>
      </c>
      <c r="B11" s="22" t="n">
        <v>310</v>
      </c>
      <c r="C11" s="23" t="str">
        <f aca="false">IFERROR(INDEX('Referenz DIN 276'!$C$5:$C$63,MATCH(B11,'Referenz DIN 276'!$B$5:$B$63,0)),"")</f>
        <v>Baugrube / Erdbau</v>
      </c>
      <c r="D11" s="24" t="s">
        <v>50</v>
      </c>
      <c r="E11" s="25" t="n">
        <v>1420</v>
      </c>
      <c r="F11" s="26" t="s">
        <v>51</v>
      </c>
      <c r="G11" s="27" t="n">
        <v>18.5</v>
      </c>
      <c r="H11" s="28" t="n">
        <f aca="false">IF(OR(E11="",G11=""),"",E11*G11)</f>
        <v>26270</v>
      </c>
      <c r="I11" s="29" t="n">
        <v>0.1</v>
      </c>
      <c r="J11" s="30" t="n">
        <f aca="false">IF(H11="","",H11*(1+N(I11)))</f>
        <v>28897</v>
      </c>
      <c r="K11" s="29" t="n">
        <v>0.19</v>
      </c>
      <c r="L11" s="31" t="n">
        <f aca="false">IF(J11="","",J11*(1+N(K11)))</f>
        <v>34387.43</v>
      </c>
      <c r="M11" s="27" t="n">
        <v>26000</v>
      </c>
      <c r="N11" s="28" t="n">
        <f aca="false">IF(OR(J11="",M11=""),"",M11-J11)</f>
        <v>-2897</v>
      </c>
      <c r="O11" s="32" t="str">
        <f aca="false">IF(N11="","",IF(N11&gt;=0,"Im Budget","Überschritten"))</f>
        <v>Überschritten</v>
      </c>
    </row>
    <row r="12" customFormat="false" ht="15" hidden="false" customHeight="false" outlineLevel="0" collapsed="false">
      <c r="A12" s="21" t="n">
        <f aca="false">IF(B12="","",ROW()-6)</f>
        <v>6</v>
      </c>
      <c r="B12" s="22" t="n">
        <v>320</v>
      </c>
      <c r="C12" s="23" t="str">
        <f aca="false">IFERROR(INDEX('Referenz DIN 276'!$C$5:$C$63,MATCH(B12,'Referenz DIN 276'!$B$5:$B$63,0)),"")</f>
        <v>Gründung, Unterbau</v>
      </c>
      <c r="D12" s="24" t="s">
        <v>52</v>
      </c>
      <c r="E12" s="25" t="n">
        <v>380</v>
      </c>
      <c r="F12" s="26" t="s">
        <v>51</v>
      </c>
      <c r="G12" s="27" t="n">
        <v>245</v>
      </c>
      <c r="H12" s="28" t="n">
        <f aca="false">IF(OR(E12="",G12=""),"",E12*G12)</f>
        <v>93100</v>
      </c>
      <c r="I12" s="29" t="n">
        <v>0.08</v>
      </c>
      <c r="J12" s="30" t="n">
        <f aca="false">IF(H12="","",H12*(1+N(I12)))</f>
        <v>100548</v>
      </c>
      <c r="K12" s="29" t="n">
        <v>0.19</v>
      </c>
      <c r="L12" s="31" t="n">
        <f aca="false">IF(J12="","",J12*(1+N(K12)))</f>
        <v>119652.12</v>
      </c>
      <c r="M12" s="27" t="n">
        <v>95000</v>
      </c>
      <c r="N12" s="28" t="n">
        <f aca="false">IF(OR(J12="",M12=""),"",M12-J12)</f>
        <v>-5548</v>
      </c>
      <c r="O12" s="32" t="str">
        <f aca="false">IF(N12="","",IF(N12&gt;=0,"Im Budget","Überschritten"))</f>
        <v>Überschritten</v>
      </c>
    </row>
    <row r="13" customFormat="false" ht="15" hidden="false" customHeight="false" outlineLevel="0" collapsed="false">
      <c r="A13" s="21" t="n">
        <f aca="false">IF(B13="","",ROW()-6)</f>
        <v>7</v>
      </c>
      <c r="B13" s="22" t="n">
        <v>330</v>
      </c>
      <c r="C13" s="23" t="str">
        <f aca="false">IFERROR(INDEX('Referenz DIN 276'!$C$5:$C$63,MATCH(B13,'Referenz DIN 276'!$B$5:$B$63,0)),"")</f>
        <v>Außenwände / Vertikale Baukonstruktionen, außen</v>
      </c>
      <c r="D13" s="24" t="s">
        <v>53</v>
      </c>
      <c r="E13" s="25" t="n">
        <v>640</v>
      </c>
      <c r="F13" s="26" t="s">
        <v>54</v>
      </c>
      <c r="G13" s="27" t="n">
        <v>189</v>
      </c>
      <c r="H13" s="28" t="n">
        <f aca="false">IF(OR(E13="",G13=""),"",E13*G13)</f>
        <v>120960</v>
      </c>
      <c r="I13" s="29" t="n">
        <v>0.08</v>
      </c>
      <c r="J13" s="30" t="n">
        <f aca="false">IF(H13="","",H13*(1+N(I13)))</f>
        <v>130636.8</v>
      </c>
      <c r="K13" s="29" t="n">
        <v>0.19</v>
      </c>
      <c r="L13" s="31" t="n">
        <f aca="false">IF(J13="","",J13*(1+N(K13)))</f>
        <v>155457.792</v>
      </c>
      <c r="M13" s="27" t="n">
        <v>120000</v>
      </c>
      <c r="N13" s="28" t="n">
        <f aca="false">IF(OR(J13="",M13=""),"",M13-J13)</f>
        <v>-10636.8</v>
      </c>
      <c r="O13" s="32" t="str">
        <f aca="false">IF(N13="","",IF(N13&gt;=0,"Im Budget","Überschritten"))</f>
        <v>Überschritten</v>
      </c>
    </row>
    <row r="14" customFormat="false" ht="15" hidden="false" customHeight="false" outlineLevel="0" collapsed="false">
      <c r="A14" s="21" t="n">
        <f aca="false">IF(B14="","",ROW()-6)</f>
        <v>8</v>
      </c>
      <c r="B14" s="22" t="n">
        <v>330</v>
      </c>
      <c r="C14" s="23" t="str">
        <f aca="false">IFERROR(INDEX('Referenz DIN 276'!$C$5:$C$63,MATCH(B14,'Referenz DIN 276'!$B$5:$B$63,0)),"")</f>
        <v>Außenwände / Vertikale Baukonstruktionen, außen</v>
      </c>
      <c r="D14" s="24" t="s">
        <v>55</v>
      </c>
      <c r="E14" s="25" t="n">
        <v>980</v>
      </c>
      <c r="F14" s="26" t="s">
        <v>54</v>
      </c>
      <c r="G14" s="27" t="n">
        <v>78.5</v>
      </c>
      <c r="H14" s="28" t="n">
        <f aca="false">IF(OR(E14="",G14=""),"",E14*G14)</f>
        <v>76930</v>
      </c>
      <c r="I14" s="29" t="n">
        <v>0.08</v>
      </c>
      <c r="J14" s="30" t="n">
        <f aca="false">IF(H14="","",H14*(1+N(I14)))</f>
        <v>83084.4</v>
      </c>
      <c r="K14" s="29" t="n">
        <v>0.19</v>
      </c>
      <c r="L14" s="31" t="n">
        <f aca="false">IF(J14="","",J14*(1+N(K14)))</f>
        <v>98870.436</v>
      </c>
      <c r="M14" s="27" t="n">
        <v>80000</v>
      </c>
      <c r="N14" s="28" t="n">
        <f aca="false">IF(OR(J14="",M14=""),"",M14-J14)</f>
        <v>-3084.40000000001</v>
      </c>
      <c r="O14" s="32" t="str">
        <f aca="false">IF(N14="","",IF(N14&gt;=0,"Im Budget","Überschritten"))</f>
        <v>Überschritten</v>
      </c>
    </row>
    <row r="15" customFormat="false" ht="15" hidden="false" customHeight="false" outlineLevel="0" collapsed="false">
      <c r="A15" s="21" t="n">
        <f aca="false">IF(B15="","",ROW()-6)</f>
        <v>9</v>
      </c>
      <c r="B15" s="22" t="n">
        <v>340</v>
      </c>
      <c r="C15" s="23" t="str">
        <f aca="false">IFERROR(INDEX('Referenz DIN 276'!$C$5:$C$63,MATCH(B15,'Referenz DIN 276'!$B$5:$B$63,0)),"")</f>
        <v>Innenwände / Vertikale Baukonstruktionen, innen</v>
      </c>
      <c r="D15" s="24" t="s">
        <v>56</v>
      </c>
      <c r="E15" s="25" t="n">
        <v>720</v>
      </c>
      <c r="F15" s="26" t="s">
        <v>54</v>
      </c>
      <c r="G15" s="27" t="n">
        <v>96</v>
      </c>
      <c r="H15" s="28" t="n">
        <f aca="false">IF(OR(E15="",G15=""),"",E15*G15)</f>
        <v>69120</v>
      </c>
      <c r="I15" s="29" t="n">
        <v>0.08</v>
      </c>
      <c r="J15" s="30" t="n">
        <f aca="false">IF(H15="","",H15*(1+N(I15)))</f>
        <v>74649.6</v>
      </c>
      <c r="K15" s="29" t="n">
        <v>0.19</v>
      </c>
      <c r="L15" s="31" t="n">
        <f aca="false">IF(J15="","",J15*(1+N(K15)))</f>
        <v>88833.024</v>
      </c>
      <c r="M15" s="27" t="n">
        <v>70000</v>
      </c>
      <c r="N15" s="28" t="n">
        <f aca="false">IF(OR(J15="",M15=""),"",M15-J15)</f>
        <v>-4649.60000000001</v>
      </c>
      <c r="O15" s="32" t="str">
        <f aca="false">IF(N15="","",IF(N15&gt;=0,"Im Budget","Überschritten"))</f>
        <v>Überschritten</v>
      </c>
    </row>
    <row r="16" customFormat="false" ht="15" hidden="false" customHeight="false" outlineLevel="0" collapsed="false">
      <c r="A16" s="21" t="n">
        <f aca="false">IF(B16="","",ROW()-6)</f>
        <v>10</v>
      </c>
      <c r="B16" s="22" t="n">
        <v>350</v>
      </c>
      <c r="C16" s="23" t="str">
        <f aca="false">IFERROR(INDEX('Referenz DIN 276'!$C$5:$C$63,MATCH(B16,'Referenz DIN 276'!$B$5:$B$63,0)),"")</f>
        <v>Decken / Horizontale Baukonstruktionen</v>
      </c>
      <c r="D16" s="24" t="s">
        <v>57</v>
      </c>
      <c r="E16" s="25" t="n">
        <v>1560</v>
      </c>
      <c r="F16" s="26" t="s">
        <v>54</v>
      </c>
      <c r="G16" s="27" t="n">
        <v>132</v>
      </c>
      <c r="H16" s="28" t="n">
        <f aca="false">IF(OR(E16="",G16=""),"",E16*G16)</f>
        <v>205920</v>
      </c>
      <c r="I16" s="29" t="n">
        <v>0.08</v>
      </c>
      <c r="J16" s="30" t="n">
        <f aca="false">IF(H16="","",H16*(1+N(I16)))</f>
        <v>222393.6</v>
      </c>
      <c r="K16" s="29" t="n">
        <v>0.19</v>
      </c>
      <c r="L16" s="31" t="n">
        <f aca="false">IF(J16="","",J16*(1+N(K16)))</f>
        <v>264648.384</v>
      </c>
      <c r="M16" s="27" t="n">
        <v>205000</v>
      </c>
      <c r="N16" s="28" t="n">
        <f aca="false">IF(OR(J16="",M16=""),"",M16-J16)</f>
        <v>-17393.6</v>
      </c>
      <c r="O16" s="32" t="str">
        <f aca="false">IF(N16="","",IF(N16&gt;=0,"Im Budget","Überschritten"))</f>
        <v>Überschritten</v>
      </c>
    </row>
    <row r="17" customFormat="false" ht="15" hidden="false" customHeight="false" outlineLevel="0" collapsed="false">
      <c r="A17" s="21" t="n">
        <f aca="false">IF(B17="","",ROW()-6)</f>
        <v>11</v>
      </c>
      <c r="B17" s="22" t="n">
        <v>360</v>
      </c>
      <c r="C17" s="23" t="str">
        <f aca="false">IFERROR(INDEX('Referenz DIN 276'!$C$5:$C$63,MATCH(B17,'Referenz DIN 276'!$B$5:$B$63,0)),"")</f>
        <v>Dächer</v>
      </c>
      <c r="D17" s="24" t="s">
        <v>58</v>
      </c>
      <c r="E17" s="25" t="n">
        <v>520</v>
      </c>
      <c r="F17" s="26" t="s">
        <v>54</v>
      </c>
      <c r="G17" s="27" t="n">
        <v>148</v>
      </c>
      <c r="H17" s="28" t="n">
        <f aca="false">IF(OR(E17="",G17=""),"",E17*G17)</f>
        <v>76960</v>
      </c>
      <c r="I17" s="29" t="n">
        <v>0.08</v>
      </c>
      <c r="J17" s="30" t="n">
        <f aca="false">IF(H17="","",H17*(1+N(I17)))</f>
        <v>83116.8</v>
      </c>
      <c r="K17" s="29" t="n">
        <v>0.19</v>
      </c>
      <c r="L17" s="31" t="n">
        <f aca="false">IF(J17="","",J17*(1+N(K17)))</f>
        <v>98908.992</v>
      </c>
      <c r="M17" s="27" t="n">
        <v>80000</v>
      </c>
      <c r="N17" s="28" t="n">
        <f aca="false">IF(OR(J17="",M17=""),"",M17-J17)</f>
        <v>-3116.8</v>
      </c>
      <c r="O17" s="32" t="str">
        <f aca="false">IF(N17="","",IF(N17&gt;=0,"Im Budget","Überschritten"))</f>
        <v>Überschritten</v>
      </c>
    </row>
    <row r="18" customFormat="false" ht="15" hidden="false" customHeight="false" outlineLevel="0" collapsed="false">
      <c r="A18" s="21" t="n">
        <f aca="false">IF(B18="","",ROW()-6)</f>
        <v>12</v>
      </c>
      <c r="B18" s="22" t="n">
        <v>410</v>
      </c>
      <c r="C18" s="23" t="str">
        <f aca="false">IFERROR(INDEX('Referenz DIN 276'!$C$5:$C$63,MATCH(B18,'Referenz DIN 276'!$B$5:$B$63,0)),"")</f>
        <v>Abwasser-, Wasser-, Gasanlagen</v>
      </c>
      <c r="D18" s="24" t="s">
        <v>59</v>
      </c>
      <c r="E18" s="25" t="n">
        <v>1</v>
      </c>
      <c r="F18" s="26" t="s">
        <v>46</v>
      </c>
      <c r="G18" s="27" t="n">
        <v>96500</v>
      </c>
      <c r="H18" s="28" t="n">
        <f aca="false">IF(OR(E18="",G18=""),"",E18*G18)</f>
        <v>96500</v>
      </c>
      <c r="I18" s="29" t="n">
        <v>0.1</v>
      </c>
      <c r="J18" s="30" t="n">
        <f aca="false">IF(H18="","",H18*(1+N(I18)))</f>
        <v>106150</v>
      </c>
      <c r="K18" s="29" t="n">
        <v>0.19</v>
      </c>
      <c r="L18" s="31" t="n">
        <f aca="false">IF(J18="","",J18*(1+N(K18)))</f>
        <v>126318.5</v>
      </c>
      <c r="M18" s="27" t="n">
        <v>90000</v>
      </c>
      <c r="N18" s="28" t="n">
        <f aca="false">IF(OR(J18="",M18=""),"",M18-J18)</f>
        <v>-16150</v>
      </c>
      <c r="O18" s="32" t="str">
        <f aca="false">IF(N18="","",IF(N18&gt;=0,"Im Budget","Überschritten"))</f>
        <v>Überschritten</v>
      </c>
    </row>
    <row r="19" customFormat="false" ht="15" hidden="false" customHeight="false" outlineLevel="0" collapsed="false">
      <c r="A19" s="21" t="n">
        <f aca="false">IF(B19="","",ROW()-6)</f>
        <v>13</v>
      </c>
      <c r="B19" s="22" t="n">
        <v>420</v>
      </c>
      <c r="C19" s="23" t="str">
        <f aca="false">IFERROR(INDEX('Referenz DIN 276'!$C$5:$C$63,MATCH(B19,'Referenz DIN 276'!$B$5:$B$63,0)),"")</f>
        <v>Wärmeversorgungsanlagen</v>
      </c>
      <c r="D19" s="24" t="s">
        <v>60</v>
      </c>
      <c r="E19" s="25" t="n">
        <v>1</v>
      </c>
      <c r="F19" s="26" t="s">
        <v>46</v>
      </c>
      <c r="G19" s="27" t="n">
        <v>128000</v>
      </c>
      <c r="H19" s="28" t="n">
        <f aca="false">IF(OR(E19="",G19=""),"",E19*G19)</f>
        <v>128000</v>
      </c>
      <c r="I19" s="29" t="n">
        <v>0.12</v>
      </c>
      <c r="J19" s="30" t="n">
        <f aca="false">IF(H19="","",H19*(1+N(I19)))</f>
        <v>143360</v>
      </c>
      <c r="K19" s="29" t="n">
        <v>0.19</v>
      </c>
      <c r="L19" s="31" t="n">
        <f aca="false">IF(J19="","",J19*(1+N(K19)))</f>
        <v>170598.4</v>
      </c>
      <c r="M19" s="27" t="n">
        <v>120000</v>
      </c>
      <c r="N19" s="28" t="n">
        <f aca="false">IF(OR(J19="",M19=""),"",M19-J19)</f>
        <v>-23360</v>
      </c>
      <c r="O19" s="32" t="str">
        <f aca="false">IF(N19="","",IF(N19&gt;=0,"Im Budget","Überschritten"))</f>
        <v>Überschritten</v>
      </c>
    </row>
    <row r="20" customFormat="false" ht="15" hidden="false" customHeight="false" outlineLevel="0" collapsed="false">
      <c r="A20" s="21" t="n">
        <f aca="false">IF(B20="","",ROW()-6)</f>
        <v>14</v>
      </c>
      <c r="B20" s="22" t="n">
        <v>430</v>
      </c>
      <c r="C20" s="23" t="str">
        <f aca="false">IFERROR(INDEX('Referenz DIN 276'!$C$5:$C$63,MATCH(B20,'Referenz DIN 276'!$B$5:$B$63,0)),"")</f>
        <v>Raumlufttechnische Anlagen</v>
      </c>
      <c r="D20" s="24" t="s">
        <v>61</v>
      </c>
      <c r="E20" s="25" t="n">
        <v>1</v>
      </c>
      <c r="F20" s="26" t="s">
        <v>46</v>
      </c>
      <c r="G20" s="27" t="n">
        <v>84000</v>
      </c>
      <c r="H20" s="28" t="n">
        <f aca="false">IF(OR(E20="",G20=""),"",E20*G20)</f>
        <v>84000</v>
      </c>
      <c r="I20" s="29" t="n">
        <v>0.12</v>
      </c>
      <c r="J20" s="30" t="n">
        <f aca="false">IF(H20="","",H20*(1+N(I20)))</f>
        <v>94080</v>
      </c>
      <c r="K20" s="29" t="n">
        <v>0.19</v>
      </c>
      <c r="L20" s="31" t="n">
        <f aca="false">IF(J20="","",J20*(1+N(K20)))</f>
        <v>111955.2</v>
      </c>
      <c r="M20" s="27" t="n">
        <v>85000</v>
      </c>
      <c r="N20" s="28" t="n">
        <f aca="false">IF(OR(J20="",M20=""),"",M20-J20)</f>
        <v>-9080.00000000002</v>
      </c>
      <c r="O20" s="32" t="str">
        <f aca="false">IF(N20="","",IF(N20&gt;=0,"Im Budget","Überschritten"))</f>
        <v>Überschritten</v>
      </c>
    </row>
    <row r="21" customFormat="false" ht="15" hidden="false" customHeight="false" outlineLevel="0" collapsed="false">
      <c r="A21" s="21" t="n">
        <f aca="false">IF(B21="","",ROW()-6)</f>
        <v>15</v>
      </c>
      <c r="B21" s="22" t="n">
        <v>440</v>
      </c>
      <c r="C21" s="23" t="str">
        <f aca="false">IFERROR(INDEX('Referenz DIN 276'!$C$5:$C$63,MATCH(B21,'Referenz DIN 276'!$B$5:$B$63,0)),"")</f>
        <v>Elektrische Anlagen</v>
      </c>
      <c r="D21" s="24" t="s">
        <v>62</v>
      </c>
      <c r="E21" s="25" t="n">
        <v>1</v>
      </c>
      <c r="F21" s="26" t="s">
        <v>46</v>
      </c>
      <c r="G21" s="27" t="n">
        <v>142000</v>
      </c>
      <c r="H21" s="28" t="n">
        <f aca="false">IF(OR(E21="",G21=""),"",E21*G21)</f>
        <v>142000</v>
      </c>
      <c r="I21" s="29" t="n">
        <v>0.1</v>
      </c>
      <c r="J21" s="30" t="n">
        <f aca="false">IF(H21="","",H21*(1+N(I21)))</f>
        <v>156200</v>
      </c>
      <c r="K21" s="29" t="n">
        <v>0.19</v>
      </c>
      <c r="L21" s="31" t="n">
        <f aca="false">IF(J21="","",J21*(1+N(K21)))</f>
        <v>185878</v>
      </c>
      <c r="M21" s="27" t="n">
        <v>140000</v>
      </c>
      <c r="N21" s="28" t="n">
        <f aca="false">IF(OR(J21="",M21=""),"",M21-J21)</f>
        <v>-16200</v>
      </c>
      <c r="O21" s="32" t="str">
        <f aca="false">IF(N21="","",IF(N21&gt;=0,"Im Budget","Überschritten"))</f>
        <v>Überschritten</v>
      </c>
    </row>
    <row r="22" customFormat="false" ht="15" hidden="false" customHeight="false" outlineLevel="0" collapsed="false">
      <c r="A22" s="21" t="n">
        <f aca="false">IF(B22="","",ROW()-6)</f>
        <v>16</v>
      </c>
      <c r="B22" s="22" t="n">
        <v>450</v>
      </c>
      <c r="C22" s="23" t="str">
        <f aca="false">IFERROR(INDEX('Referenz DIN 276'!$C$5:$C$63,MATCH(B22,'Referenz DIN 276'!$B$5:$B$63,0)),"")</f>
        <v>Kommunikations-, sicherheits- und informationstechn. Anlagen</v>
      </c>
      <c r="D22" s="24" t="s">
        <v>63</v>
      </c>
      <c r="E22" s="25" t="n">
        <v>1</v>
      </c>
      <c r="F22" s="26" t="s">
        <v>46</v>
      </c>
      <c r="G22" s="27" t="n">
        <v>58000</v>
      </c>
      <c r="H22" s="28" t="n">
        <f aca="false">IF(OR(E22="",G22=""),"",E22*G22)</f>
        <v>58000</v>
      </c>
      <c r="I22" s="29" t="n">
        <v>0.1</v>
      </c>
      <c r="J22" s="30" t="n">
        <f aca="false">IF(H22="","",H22*(1+N(I22)))</f>
        <v>63800</v>
      </c>
      <c r="K22" s="29" t="n">
        <v>0.19</v>
      </c>
      <c r="L22" s="31" t="n">
        <f aca="false">IF(J22="","",J22*(1+N(K22)))</f>
        <v>75922</v>
      </c>
      <c r="M22" s="27" t="n">
        <v>55000</v>
      </c>
      <c r="N22" s="28" t="n">
        <f aca="false">IF(OR(J22="",M22=""),"",M22-J22)</f>
        <v>-8800.00000000001</v>
      </c>
      <c r="O22" s="32" t="str">
        <f aca="false">IF(N22="","",IF(N22&gt;=0,"Im Budget","Überschritten"))</f>
        <v>Überschritten</v>
      </c>
    </row>
    <row r="23" customFormat="false" ht="15" hidden="false" customHeight="false" outlineLevel="0" collapsed="false">
      <c r="A23" s="21" t="n">
        <f aca="false">IF(B23="","",ROW()-6)</f>
        <v>17</v>
      </c>
      <c r="B23" s="22" t="n">
        <v>460</v>
      </c>
      <c r="C23" s="23" t="str">
        <f aca="false">IFERROR(INDEX('Referenz DIN 276'!$C$5:$C$63,MATCH(B23,'Referenz DIN 276'!$B$5:$B$63,0)),"")</f>
        <v>Förderanlagen</v>
      </c>
      <c r="D23" s="24" t="s">
        <v>64</v>
      </c>
      <c r="E23" s="25" t="n">
        <v>1</v>
      </c>
      <c r="F23" s="26" t="s">
        <v>65</v>
      </c>
      <c r="G23" s="27" t="n">
        <v>64000</v>
      </c>
      <c r="H23" s="28" t="n">
        <f aca="false">IF(OR(E23="",G23=""),"",E23*G23)</f>
        <v>64000</v>
      </c>
      <c r="I23" s="29" t="n">
        <v>0.08</v>
      </c>
      <c r="J23" s="30" t="n">
        <f aca="false">IF(H23="","",H23*(1+N(I23)))</f>
        <v>69120</v>
      </c>
      <c r="K23" s="29" t="n">
        <v>0.19</v>
      </c>
      <c r="L23" s="31" t="n">
        <f aca="false">IF(J23="","",J23*(1+N(K23)))</f>
        <v>82252.8</v>
      </c>
      <c r="M23" s="27" t="n">
        <v>62000</v>
      </c>
      <c r="N23" s="28" t="n">
        <f aca="false">IF(OR(J23="",M23=""),"",M23-J23)</f>
        <v>-7120</v>
      </c>
      <c r="O23" s="32" t="str">
        <f aca="false">IF(N23="","",IF(N23&gt;=0,"Im Budget","Überschritten"))</f>
        <v>Überschritten</v>
      </c>
    </row>
    <row r="24" customFormat="false" ht="15" hidden="false" customHeight="false" outlineLevel="0" collapsed="false">
      <c r="A24" s="21" t="n">
        <f aca="false">IF(B24="","",ROW()-6)</f>
        <v>18</v>
      </c>
      <c r="B24" s="22" t="n">
        <v>480</v>
      </c>
      <c r="C24" s="23" t="str">
        <f aca="false">IFERROR(INDEX('Referenz DIN 276'!$C$5:$C$63,MATCH(B24,'Referenz DIN 276'!$B$5:$B$63,0)),"")</f>
        <v>Gebäude- und Anlagenautomation</v>
      </c>
      <c r="D24" s="24" t="s">
        <v>66</v>
      </c>
      <c r="E24" s="25" t="n">
        <v>1</v>
      </c>
      <c r="F24" s="26" t="s">
        <v>46</v>
      </c>
      <c r="G24" s="27" t="n">
        <v>39000</v>
      </c>
      <c r="H24" s="28" t="n">
        <f aca="false">IF(OR(E24="",G24=""),"",E24*G24)</f>
        <v>39000</v>
      </c>
      <c r="I24" s="29" t="n">
        <v>0.12</v>
      </c>
      <c r="J24" s="30" t="n">
        <f aca="false">IF(H24="","",H24*(1+N(I24)))</f>
        <v>43680</v>
      </c>
      <c r="K24" s="29" t="n">
        <v>0.19</v>
      </c>
      <c r="L24" s="31" t="n">
        <f aca="false">IF(J24="","",J24*(1+N(K24)))</f>
        <v>51979.2</v>
      </c>
      <c r="M24" s="27" t="n">
        <v>40000</v>
      </c>
      <c r="N24" s="28" t="n">
        <f aca="false">IF(OR(J24="",M24=""),"",M24-J24)</f>
        <v>-3680.00000000001</v>
      </c>
      <c r="O24" s="32" t="str">
        <f aca="false">IF(N24="","",IF(N24&gt;=0,"Im Budget","Überschritten"))</f>
        <v>Überschritten</v>
      </c>
    </row>
    <row r="25" customFormat="false" ht="15" hidden="false" customHeight="false" outlineLevel="0" collapsed="false">
      <c r="A25" s="21" t="n">
        <f aca="false">IF(B25="","",ROW()-6)</f>
        <v>19</v>
      </c>
      <c r="B25" s="22" t="n">
        <v>510</v>
      </c>
      <c r="C25" s="23" t="str">
        <f aca="false">IFERROR(INDEX('Referenz DIN 276'!$C$5:$C$63,MATCH(B25,'Referenz DIN 276'!$B$5:$B$63,0)),"")</f>
        <v>Erdbau</v>
      </c>
      <c r="D25" s="24" t="s">
        <v>67</v>
      </c>
      <c r="E25" s="25" t="n">
        <v>860</v>
      </c>
      <c r="F25" s="26" t="s">
        <v>54</v>
      </c>
      <c r="G25" s="27" t="n">
        <v>12.5</v>
      </c>
      <c r="H25" s="28" t="n">
        <f aca="false">IF(OR(E25="",G25=""),"",E25*G25)</f>
        <v>10750</v>
      </c>
      <c r="I25" s="29" t="n">
        <v>0.1</v>
      </c>
      <c r="J25" s="30" t="n">
        <f aca="false">IF(H25="","",H25*(1+N(I25)))</f>
        <v>11825</v>
      </c>
      <c r="K25" s="29" t="n">
        <v>0.19</v>
      </c>
      <c r="L25" s="31" t="n">
        <f aca="false">IF(J25="","",J25*(1+N(K25)))</f>
        <v>14071.75</v>
      </c>
      <c r="M25" s="27" t="n">
        <v>10000</v>
      </c>
      <c r="N25" s="28" t="n">
        <f aca="false">IF(OR(J25="",M25=""),"",M25-J25)</f>
        <v>-1825</v>
      </c>
      <c r="O25" s="32" t="str">
        <f aca="false">IF(N25="","",IF(N25&gt;=0,"Im Budget","Überschritten"))</f>
        <v>Überschritten</v>
      </c>
    </row>
    <row r="26" customFormat="false" ht="15" hidden="false" customHeight="false" outlineLevel="0" collapsed="false">
      <c r="A26" s="21" t="n">
        <f aca="false">IF(B26="","",ROW()-6)</f>
        <v>20</v>
      </c>
      <c r="B26" s="22" t="n">
        <v>530</v>
      </c>
      <c r="C26" s="23" t="str">
        <f aca="false">IFERROR(INDEX('Referenz DIN 276'!$C$5:$C$63,MATCH(B26,'Referenz DIN 276'!$B$5:$B$63,0)),"")</f>
        <v>Oberbau, Deckschichten</v>
      </c>
      <c r="D26" s="24" t="s">
        <v>68</v>
      </c>
      <c r="E26" s="25" t="n">
        <v>640</v>
      </c>
      <c r="F26" s="26" t="s">
        <v>54</v>
      </c>
      <c r="G26" s="27" t="n">
        <v>68</v>
      </c>
      <c r="H26" s="28" t="n">
        <f aca="false">IF(OR(E26="",G26=""),"",E26*G26)</f>
        <v>43520</v>
      </c>
      <c r="I26" s="29" t="n">
        <v>0.1</v>
      </c>
      <c r="J26" s="30" t="n">
        <f aca="false">IF(H26="","",H26*(1+N(I26)))</f>
        <v>47872</v>
      </c>
      <c r="K26" s="29" t="n">
        <v>0.19</v>
      </c>
      <c r="L26" s="31" t="n">
        <f aca="false">IF(J26="","",J26*(1+N(K26)))</f>
        <v>56967.68</v>
      </c>
      <c r="M26" s="27" t="n">
        <v>42000</v>
      </c>
      <c r="N26" s="28" t="n">
        <f aca="false">IF(OR(J26="",M26=""),"",M26-J26)</f>
        <v>-5872.00000000001</v>
      </c>
      <c r="O26" s="32" t="str">
        <f aca="false">IF(N26="","",IF(N26&gt;=0,"Im Budget","Überschritten"))</f>
        <v>Überschritten</v>
      </c>
    </row>
    <row r="27" customFormat="false" ht="15" hidden="false" customHeight="false" outlineLevel="0" collapsed="false">
      <c r="A27" s="21" t="n">
        <f aca="false">IF(B27="","",ROW()-6)</f>
        <v>21</v>
      </c>
      <c r="B27" s="22" t="n">
        <v>570</v>
      </c>
      <c r="C27" s="23" t="str">
        <f aca="false">IFERROR(INDEX('Referenz DIN 276'!$C$5:$C$63,MATCH(B27,'Referenz DIN 276'!$B$5:$B$63,0)),"")</f>
        <v>Vegetations- und Bewässerungsflächen</v>
      </c>
      <c r="D27" s="24" t="s">
        <v>69</v>
      </c>
      <c r="E27" s="25" t="n">
        <v>480</v>
      </c>
      <c r="F27" s="26" t="s">
        <v>54</v>
      </c>
      <c r="G27" s="27" t="n">
        <v>34</v>
      </c>
      <c r="H27" s="28" t="n">
        <f aca="false">IF(OR(E27="",G27=""),"",E27*G27)</f>
        <v>16320</v>
      </c>
      <c r="I27" s="29" t="n">
        <v>0.1</v>
      </c>
      <c r="J27" s="30" t="n">
        <f aca="false">IF(H27="","",H27*(1+N(I27)))</f>
        <v>17952</v>
      </c>
      <c r="K27" s="29" t="n">
        <v>0.19</v>
      </c>
      <c r="L27" s="31" t="n">
        <f aca="false">IF(J27="","",J27*(1+N(K27)))</f>
        <v>21362.88</v>
      </c>
      <c r="M27" s="27" t="n">
        <v>15000</v>
      </c>
      <c r="N27" s="28" t="n">
        <f aca="false">IF(OR(J27="",M27=""),"",M27-J27)</f>
        <v>-2952</v>
      </c>
      <c r="O27" s="32" t="str">
        <f aca="false">IF(N27="","",IF(N27&gt;=0,"Im Budget","Überschritten"))</f>
        <v>Überschritten</v>
      </c>
    </row>
    <row r="28" customFormat="false" ht="15" hidden="false" customHeight="false" outlineLevel="0" collapsed="false">
      <c r="A28" s="21" t="n">
        <f aca="false">IF(B28="","",ROW()-6)</f>
        <v>22</v>
      </c>
      <c r="B28" s="22" t="n">
        <v>610</v>
      </c>
      <c r="C28" s="23" t="str">
        <f aca="false">IFERROR(INDEX('Referenz DIN 276'!$C$5:$C$63,MATCH(B28,'Referenz DIN 276'!$B$5:$B$63,0)),"")</f>
        <v>Allgemeine Ausstattung</v>
      </c>
      <c r="D28" s="24" t="s">
        <v>70</v>
      </c>
      <c r="E28" s="25" t="n">
        <v>1</v>
      </c>
      <c r="F28" s="26" t="s">
        <v>46</v>
      </c>
      <c r="G28" s="27" t="n">
        <v>76000</v>
      </c>
      <c r="H28" s="28" t="n">
        <f aca="false">IF(OR(E28="",G28=""),"",E28*G28)</f>
        <v>76000</v>
      </c>
      <c r="I28" s="29" t="n">
        <v>0.05</v>
      </c>
      <c r="J28" s="30" t="n">
        <f aca="false">IF(H28="","",H28*(1+N(I28)))</f>
        <v>79800</v>
      </c>
      <c r="K28" s="29" t="n">
        <v>0.19</v>
      </c>
      <c r="L28" s="31" t="n">
        <f aca="false">IF(J28="","",J28*(1+N(K28)))</f>
        <v>94962</v>
      </c>
      <c r="M28" s="27" t="n">
        <v>80000</v>
      </c>
      <c r="N28" s="28" t="n">
        <f aca="false">IF(OR(J28="",M28=""),"",M28-J28)</f>
        <v>200</v>
      </c>
      <c r="O28" s="32" t="str">
        <f aca="false">IF(N28="","",IF(N28&gt;=0,"Im Budget","Überschritten"))</f>
        <v>Im Budget</v>
      </c>
    </row>
    <row r="29" customFormat="false" ht="15" hidden="false" customHeight="false" outlineLevel="0" collapsed="false">
      <c r="A29" s="21" t="n">
        <f aca="false">IF(B29="","",ROW()-6)</f>
        <v>23</v>
      </c>
      <c r="B29" s="22" t="n">
        <v>730</v>
      </c>
      <c r="C29" s="23" t="str">
        <f aca="false">IFERROR(INDEX('Referenz DIN 276'!$C$5:$C$63,MATCH(B29,'Referenz DIN 276'!$B$5:$B$63,0)),"")</f>
        <v>Objektplanung</v>
      </c>
      <c r="D29" s="24" t="s">
        <v>71</v>
      </c>
      <c r="E29" s="25" t="n">
        <v>1</v>
      </c>
      <c r="F29" s="26" t="s">
        <v>46</v>
      </c>
      <c r="G29" s="27" t="n">
        <v>198000</v>
      </c>
      <c r="H29" s="28" t="n">
        <f aca="false">IF(OR(E29="",G29=""),"",E29*G29)</f>
        <v>198000</v>
      </c>
      <c r="I29" s="29" t="n">
        <v>0.05</v>
      </c>
      <c r="J29" s="30" t="n">
        <f aca="false">IF(H29="","",H29*(1+N(I29)))</f>
        <v>207900</v>
      </c>
      <c r="K29" s="29" t="n">
        <v>0.19</v>
      </c>
      <c r="L29" s="31" t="n">
        <f aca="false">IF(J29="","",J29*(1+N(K29)))</f>
        <v>247401</v>
      </c>
      <c r="M29" s="27" t="n">
        <v>195000</v>
      </c>
      <c r="N29" s="28" t="n">
        <f aca="false">IF(OR(J29="",M29=""),"",M29-J29)</f>
        <v>-12900</v>
      </c>
      <c r="O29" s="32" t="str">
        <f aca="false">IF(N29="","",IF(N29&gt;=0,"Im Budget","Überschritten"))</f>
        <v>Überschritten</v>
      </c>
    </row>
    <row r="30" customFormat="false" ht="15" hidden="false" customHeight="false" outlineLevel="0" collapsed="false">
      <c r="A30" s="21" t="n">
        <f aca="false">IF(B30="","",ROW()-6)</f>
        <v>24</v>
      </c>
      <c r="B30" s="22" t="n">
        <v>740</v>
      </c>
      <c r="C30" s="23" t="str">
        <f aca="false">IFERROR(INDEX('Referenz DIN 276'!$C$5:$C$63,MATCH(B30,'Referenz DIN 276'!$B$5:$B$63,0)),"")</f>
        <v>Fachplanung</v>
      </c>
      <c r="D30" s="24" t="s">
        <v>72</v>
      </c>
      <c r="E30" s="25" t="n">
        <v>1</v>
      </c>
      <c r="F30" s="26" t="s">
        <v>46</v>
      </c>
      <c r="G30" s="27" t="n">
        <v>64000</v>
      </c>
      <c r="H30" s="28" t="n">
        <f aca="false">IF(OR(E30="",G30=""),"",E30*G30)</f>
        <v>64000</v>
      </c>
      <c r="I30" s="29" t="n">
        <v>0.05</v>
      </c>
      <c r="J30" s="30" t="n">
        <f aca="false">IF(H30="","",H30*(1+N(I30)))</f>
        <v>67200</v>
      </c>
      <c r="K30" s="29" t="n">
        <v>0.19</v>
      </c>
      <c r="L30" s="31" t="n">
        <f aca="false">IF(J30="","",J30*(1+N(K30)))</f>
        <v>79968</v>
      </c>
      <c r="M30" s="27" t="n">
        <v>62000</v>
      </c>
      <c r="N30" s="28" t="n">
        <f aca="false">IF(OR(J30="",M30=""),"",M30-J30)</f>
        <v>-5200</v>
      </c>
      <c r="O30" s="32" t="str">
        <f aca="false">IF(N30="","",IF(N30&gt;=0,"Im Budget","Überschritten"))</f>
        <v>Überschritten</v>
      </c>
    </row>
    <row r="31" customFormat="false" ht="15" hidden="false" customHeight="false" outlineLevel="0" collapsed="false">
      <c r="A31" s="21" t="n">
        <f aca="false">IF(B31="","",ROW()-6)</f>
        <v>25</v>
      </c>
      <c r="B31" s="22" t="n">
        <v>740</v>
      </c>
      <c r="C31" s="23" t="str">
        <f aca="false">IFERROR(INDEX('Referenz DIN 276'!$C$5:$C$63,MATCH(B31,'Referenz DIN 276'!$B$5:$B$63,0)),"")</f>
        <v>Fachplanung</v>
      </c>
      <c r="D31" s="24" t="s">
        <v>73</v>
      </c>
      <c r="E31" s="25" t="n">
        <v>1</v>
      </c>
      <c r="F31" s="26" t="s">
        <v>46</v>
      </c>
      <c r="G31" s="27" t="n">
        <v>58000</v>
      </c>
      <c r="H31" s="28" t="n">
        <f aca="false">IF(OR(E31="",G31=""),"",E31*G31)</f>
        <v>58000</v>
      </c>
      <c r="I31" s="29" t="n">
        <v>0.05</v>
      </c>
      <c r="J31" s="30" t="n">
        <f aca="false">IF(H31="","",H31*(1+N(I31)))</f>
        <v>60900</v>
      </c>
      <c r="K31" s="29" t="n">
        <v>0.19</v>
      </c>
      <c r="L31" s="31" t="n">
        <f aca="false">IF(J31="","",J31*(1+N(K31)))</f>
        <v>72471</v>
      </c>
      <c r="M31" s="27" t="n">
        <v>55000</v>
      </c>
      <c r="N31" s="28" t="n">
        <f aca="false">IF(OR(J31="",M31=""),"",M31-J31)</f>
        <v>-5900</v>
      </c>
      <c r="O31" s="32" t="str">
        <f aca="false">IF(N31="","",IF(N31&gt;=0,"Im Budget","Überschritten"))</f>
        <v>Überschritten</v>
      </c>
    </row>
    <row r="32" customFormat="false" ht="15" hidden="false" customHeight="false" outlineLevel="0" collapsed="false">
      <c r="A32" s="21" t="n">
        <f aca="false">IF(B32="","",ROW()-6)</f>
        <v>26</v>
      </c>
      <c r="B32" s="22" t="n">
        <v>760</v>
      </c>
      <c r="C32" s="23" t="str">
        <f aca="false">IFERROR(INDEX('Referenz DIN 276'!$C$5:$C$63,MATCH(B32,'Referenz DIN 276'!$B$5:$B$63,0)),"")</f>
        <v>Allgemeine Baunebenkosten</v>
      </c>
      <c r="D32" s="24" t="s">
        <v>74</v>
      </c>
      <c r="E32" s="25" t="n">
        <v>1</v>
      </c>
      <c r="F32" s="26" t="s">
        <v>46</v>
      </c>
      <c r="G32" s="27" t="n">
        <v>23500</v>
      </c>
      <c r="H32" s="28" t="n">
        <f aca="false">IF(OR(E32="",G32=""),"",E32*G32)</f>
        <v>23500</v>
      </c>
      <c r="I32" s="29" t="n">
        <v>0.08</v>
      </c>
      <c r="J32" s="30" t="n">
        <f aca="false">IF(H32="","",H32*(1+N(I32)))</f>
        <v>25380</v>
      </c>
      <c r="K32" s="29" t="n">
        <v>0.19</v>
      </c>
      <c r="L32" s="31" t="n">
        <f aca="false">IF(J32="","",J32*(1+N(K32)))</f>
        <v>30202.2</v>
      </c>
      <c r="M32" s="27" t="n">
        <v>24000</v>
      </c>
      <c r="N32" s="28" t="n">
        <f aca="false">IF(OR(J32="",M32=""),"",M32-J32)</f>
        <v>-1380</v>
      </c>
      <c r="O32" s="32" t="str">
        <f aca="false">IF(N32="","",IF(N32&gt;=0,"Im Budget","Überschritten"))</f>
        <v>Überschritten</v>
      </c>
    </row>
    <row r="33" customFormat="false" ht="15" hidden="false" customHeight="false" outlineLevel="0" collapsed="false">
      <c r="A33" s="21" t="n">
        <f aca="false">IF(B33="","",ROW()-6)</f>
        <v>27</v>
      </c>
      <c r="B33" s="22" t="n">
        <v>820</v>
      </c>
      <c r="C33" s="23" t="str">
        <f aca="false">IFERROR(INDEX('Referenz DIN 276'!$C$5:$C$63,MATCH(B33,'Referenz DIN 276'!$B$5:$B$63,0)),"")</f>
        <v>Fremdkapitalzinsen</v>
      </c>
      <c r="D33" s="24" t="s">
        <v>75</v>
      </c>
      <c r="E33" s="25" t="n">
        <v>1</v>
      </c>
      <c r="F33" s="26" t="s">
        <v>46</v>
      </c>
      <c r="G33" s="27" t="n">
        <v>41000</v>
      </c>
      <c r="H33" s="28" t="n">
        <f aca="false">IF(OR(E33="",G33=""),"",E33*G33)</f>
        <v>41000</v>
      </c>
      <c r="I33" s="29" t="n">
        <v>0.05</v>
      </c>
      <c r="J33" s="30" t="n">
        <f aca="false">IF(H33="","",H33*(1+N(I33)))</f>
        <v>43050</v>
      </c>
      <c r="K33" s="29" t="n">
        <v>0</v>
      </c>
      <c r="L33" s="31" t="n">
        <f aca="false">IF(J33="","",J33*(1+N(K33)))</f>
        <v>43050</v>
      </c>
      <c r="M33" s="27" t="n">
        <v>40000</v>
      </c>
      <c r="N33" s="28" t="n">
        <f aca="false">IF(OR(J33="",M33=""),"",M33-J33)</f>
        <v>-3050</v>
      </c>
      <c r="O33" s="32" t="str">
        <f aca="false">IF(N33="","",IF(N33&gt;=0,"Im Budget","Überschritten"))</f>
        <v>Überschritten</v>
      </c>
    </row>
    <row r="34" customFormat="false" ht="15" hidden="false" customHeight="false" outlineLevel="0" collapsed="false">
      <c r="A34" s="21" t="str">
        <f aca="false">IF(B34="","",ROW()-6)</f>
        <v/>
      </c>
      <c r="B34" s="22"/>
      <c r="C34" s="23" t="str">
        <f aca="false">IFERROR(INDEX('Referenz DIN 276'!$C$5:$C$63,MATCH(B34,'Referenz DIN 276'!$B$5:$B$63,0)),"")</f>
        <v/>
      </c>
      <c r="D34" s="24"/>
      <c r="E34" s="25"/>
      <c r="F34" s="26"/>
      <c r="G34" s="27"/>
      <c r="H34" s="28" t="str">
        <f aca="false">IF(OR(E34="",G34=""),"",E34*G34)</f>
        <v/>
      </c>
      <c r="I34" s="29"/>
      <c r="J34" s="30" t="str">
        <f aca="false">IF(H34="","",H34*(1+N(I34)))</f>
        <v/>
      </c>
      <c r="K34" s="29"/>
      <c r="L34" s="31" t="str">
        <f aca="false">IF(J34="","",J34*(1+N(K34)))</f>
        <v/>
      </c>
      <c r="M34" s="27"/>
      <c r="N34" s="28" t="str">
        <f aca="false">IF(OR(J34="",M34=""),"",M34-J34)</f>
        <v/>
      </c>
      <c r="O34" s="32" t="str">
        <f aca="false">IF(N34="","",IF(N34&gt;=0,"Im Budget","Überschritten"))</f>
        <v/>
      </c>
    </row>
    <row r="35" customFormat="false" ht="15" hidden="false" customHeight="false" outlineLevel="0" collapsed="false">
      <c r="A35" s="21" t="str">
        <f aca="false">IF(B35="","",ROW()-6)</f>
        <v/>
      </c>
      <c r="B35" s="22"/>
      <c r="C35" s="23" t="str">
        <f aca="false">IFERROR(INDEX('Referenz DIN 276'!$C$5:$C$63,MATCH(B35,'Referenz DIN 276'!$B$5:$B$63,0)),"")</f>
        <v/>
      </c>
      <c r="D35" s="24"/>
      <c r="E35" s="25"/>
      <c r="F35" s="26"/>
      <c r="G35" s="27"/>
      <c r="H35" s="28" t="str">
        <f aca="false">IF(OR(E35="",G35=""),"",E35*G35)</f>
        <v/>
      </c>
      <c r="I35" s="29"/>
      <c r="J35" s="30" t="str">
        <f aca="false">IF(H35="","",H35*(1+N(I35)))</f>
        <v/>
      </c>
      <c r="K35" s="29"/>
      <c r="L35" s="31" t="str">
        <f aca="false">IF(J35="","",J35*(1+N(K35)))</f>
        <v/>
      </c>
      <c r="M35" s="27"/>
      <c r="N35" s="28" t="str">
        <f aca="false">IF(OR(J35="",M35=""),"",M35-J35)</f>
        <v/>
      </c>
      <c r="O35" s="32" t="str">
        <f aca="false">IF(N35="","",IF(N35&gt;=0,"Im Budget","Überschritten"))</f>
        <v/>
      </c>
    </row>
    <row r="36" customFormat="false" ht="15" hidden="false" customHeight="false" outlineLevel="0" collapsed="false">
      <c r="A36" s="21" t="str">
        <f aca="false">IF(B36="","",ROW()-6)</f>
        <v/>
      </c>
      <c r="B36" s="22"/>
      <c r="C36" s="23" t="str">
        <f aca="false">IFERROR(INDEX('Referenz DIN 276'!$C$5:$C$63,MATCH(B36,'Referenz DIN 276'!$B$5:$B$63,0)),"")</f>
        <v/>
      </c>
      <c r="D36" s="24"/>
      <c r="E36" s="25"/>
      <c r="F36" s="26"/>
      <c r="G36" s="27"/>
      <c r="H36" s="28" t="str">
        <f aca="false">IF(OR(E36="",G36=""),"",E36*G36)</f>
        <v/>
      </c>
      <c r="I36" s="29"/>
      <c r="J36" s="30" t="str">
        <f aca="false">IF(H36="","",H36*(1+N(I36)))</f>
        <v/>
      </c>
      <c r="K36" s="29"/>
      <c r="L36" s="31" t="str">
        <f aca="false">IF(J36="","",J36*(1+N(K36)))</f>
        <v/>
      </c>
      <c r="M36" s="27"/>
      <c r="N36" s="28" t="str">
        <f aca="false">IF(OR(J36="",M36=""),"",M36-J36)</f>
        <v/>
      </c>
      <c r="O36" s="32" t="str">
        <f aca="false">IF(N36="","",IF(N36&gt;=0,"Im Budget","Überschritten"))</f>
        <v/>
      </c>
    </row>
    <row r="37" customFormat="false" ht="15" hidden="false" customHeight="false" outlineLevel="0" collapsed="false">
      <c r="A37" s="21" t="str">
        <f aca="false">IF(B37="","",ROW()-6)</f>
        <v/>
      </c>
      <c r="B37" s="22"/>
      <c r="C37" s="23" t="str">
        <f aca="false">IFERROR(INDEX('Referenz DIN 276'!$C$5:$C$63,MATCH(B37,'Referenz DIN 276'!$B$5:$B$63,0)),"")</f>
        <v/>
      </c>
      <c r="D37" s="24"/>
      <c r="E37" s="25"/>
      <c r="F37" s="26"/>
      <c r="G37" s="27"/>
      <c r="H37" s="28" t="str">
        <f aca="false">IF(OR(E37="",G37=""),"",E37*G37)</f>
        <v/>
      </c>
      <c r="I37" s="29"/>
      <c r="J37" s="30" t="str">
        <f aca="false">IF(H37="","",H37*(1+N(I37)))</f>
        <v/>
      </c>
      <c r="K37" s="29"/>
      <c r="L37" s="31" t="str">
        <f aca="false">IF(J37="","",J37*(1+N(K37)))</f>
        <v/>
      </c>
      <c r="M37" s="27"/>
      <c r="N37" s="28" t="str">
        <f aca="false">IF(OR(J37="",M37=""),"",M37-J37)</f>
        <v/>
      </c>
      <c r="O37" s="32" t="str">
        <f aca="false">IF(N37="","",IF(N37&gt;=0,"Im Budget","Überschritten"))</f>
        <v/>
      </c>
    </row>
    <row r="38" customFormat="false" ht="15" hidden="false" customHeight="false" outlineLevel="0" collapsed="false">
      <c r="A38" s="21" t="str">
        <f aca="false">IF(B38="","",ROW()-6)</f>
        <v/>
      </c>
      <c r="B38" s="22"/>
      <c r="C38" s="23" t="str">
        <f aca="false">IFERROR(INDEX('Referenz DIN 276'!$C$5:$C$63,MATCH(B38,'Referenz DIN 276'!$B$5:$B$63,0)),"")</f>
        <v/>
      </c>
      <c r="D38" s="24"/>
      <c r="E38" s="25"/>
      <c r="F38" s="26"/>
      <c r="G38" s="27"/>
      <c r="H38" s="28" t="str">
        <f aca="false">IF(OR(E38="",G38=""),"",E38*G38)</f>
        <v/>
      </c>
      <c r="I38" s="29"/>
      <c r="J38" s="30" t="str">
        <f aca="false">IF(H38="","",H38*(1+N(I38)))</f>
        <v/>
      </c>
      <c r="K38" s="29"/>
      <c r="L38" s="31" t="str">
        <f aca="false">IF(J38="","",J38*(1+N(K38)))</f>
        <v/>
      </c>
      <c r="M38" s="27"/>
      <c r="N38" s="28" t="str">
        <f aca="false">IF(OR(J38="",M38=""),"",M38-J38)</f>
        <v/>
      </c>
      <c r="O38" s="32" t="str">
        <f aca="false">IF(N38="","",IF(N38&gt;=0,"Im Budget","Überschritten"))</f>
        <v/>
      </c>
    </row>
    <row r="39" customFormat="false" ht="15" hidden="false" customHeight="false" outlineLevel="0" collapsed="false">
      <c r="A39" s="21" t="str">
        <f aca="false">IF(B39="","",ROW()-6)</f>
        <v/>
      </c>
      <c r="B39" s="22"/>
      <c r="C39" s="23" t="str">
        <f aca="false">IFERROR(INDEX('Referenz DIN 276'!$C$5:$C$63,MATCH(B39,'Referenz DIN 276'!$B$5:$B$63,0)),"")</f>
        <v/>
      </c>
      <c r="D39" s="24"/>
      <c r="E39" s="25"/>
      <c r="F39" s="26"/>
      <c r="G39" s="27"/>
      <c r="H39" s="28" t="str">
        <f aca="false">IF(OR(E39="",G39=""),"",E39*G39)</f>
        <v/>
      </c>
      <c r="I39" s="29"/>
      <c r="J39" s="30" t="str">
        <f aca="false">IF(H39="","",H39*(1+N(I39)))</f>
        <v/>
      </c>
      <c r="K39" s="29"/>
      <c r="L39" s="31" t="str">
        <f aca="false">IF(J39="","",J39*(1+N(K39)))</f>
        <v/>
      </c>
      <c r="M39" s="27"/>
      <c r="N39" s="28" t="str">
        <f aca="false">IF(OR(J39="",M39=""),"",M39-J39)</f>
        <v/>
      </c>
      <c r="O39" s="32" t="str">
        <f aca="false">IF(N39="","",IF(N39&gt;=0,"Im Budget","Überschritten"))</f>
        <v/>
      </c>
    </row>
    <row r="40" customFormat="false" ht="15" hidden="false" customHeight="false" outlineLevel="0" collapsed="false">
      <c r="A40" s="21" t="str">
        <f aca="false">IF(B40="","",ROW()-6)</f>
        <v/>
      </c>
      <c r="B40" s="22"/>
      <c r="C40" s="23" t="str">
        <f aca="false">IFERROR(INDEX('Referenz DIN 276'!$C$5:$C$63,MATCH(B40,'Referenz DIN 276'!$B$5:$B$63,0)),"")</f>
        <v/>
      </c>
      <c r="D40" s="24"/>
      <c r="E40" s="25"/>
      <c r="F40" s="26"/>
      <c r="G40" s="27"/>
      <c r="H40" s="28" t="str">
        <f aca="false">IF(OR(E40="",G40=""),"",E40*G40)</f>
        <v/>
      </c>
      <c r="I40" s="29"/>
      <c r="J40" s="30" t="str">
        <f aca="false">IF(H40="","",H40*(1+N(I40)))</f>
        <v/>
      </c>
      <c r="K40" s="29"/>
      <c r="L40" s="31" t="str">
        <f aca="false">IF(J40="","",J40*(1+N(K40)))</f>
        <v/>
      </c>
      <c r="M40" s="27"/>
      <c r="N40" s="28" t="str">
        <f aca="false">IF(OR(J40="",M40=""),"",M40-J40)</f>
        <v/>
      </c>
      <c r="O40" s="32" t="str">
        <f aca="false">IF(N40="","",IF(N40&gt;=0,"Im Budget","Überschritten"))</f>
        <v/>
      </c>
    </row>
    <row r="41" customFormat="false" ht="15" hidden="false" customHeight="false" outlineLevel="0" collapsed="false">
      <c r="A41" s="21" t="str">
        <f aca="false">IF(B41="","",ROW()-6)</f>
        <v/>
      </c>
      <c r="B41" s="22"/>
      <c r="C41" s="23" t="str">
        <f aca="false">IFERROR(INDEX('Referenz DIN 276'!$C$5:$C$63,MATCH(B41,'Referenz DIN 276'!$B$5:$B$63,0)),"")</f>
        <v/>
      </c>
      <c r="D41" s="24"/>
      <c r="E41" s="25"/>
      <c r="F41" s="26"/>
      <c r="G41" s="27"/>
      <c r="H41" s="28" t="str">
        <f aca="false">IF(OR(E41="",G41=""),"",E41*G41)</f>
        <v/>
      </c>
      <c r="I41" s="29"/>
      <c r="J41" s="30" t="str">
        <f aca="false">IF(H41="","",H41*(1+N(I41)))</f>
        <v/>
      </c>
      <c r="K41" s="29"/>
      <c r="L41" s="31" t="str">
        <f aca="false">IF(J41="","",J41*(1+N(K41)))</f>
        <v/>
      </c>
      <c r="M41" s="27"/>
      <c r="N41" s="28" t="str">
        <f aca="false">IF(OR(J41="",M41=""),"",M41-J41)</f>
        <v/>
      </c>
      <c r="O41" s="32" t="str">
        <f aca="false">IF(N41="","",IF(N41&gt;=0,"Im Budget","Überschritten"))</f>
        <v/>
      </c>
    </row>
    <row r="42" customFormat="false" ht="15" hidden="false" customHeight="false" outlineLevel="0" collapsed="false">
      <c r="A42" s="21" t="str">
        <f aca="false">IF(B42="","",ROW()-6)</f>
        <v/>
      </c>
      <c r="B42" s="22"/>
      <c r="C42" s="23" t="str">
        <f aca="false">IFERROR(INDEX('Referenz DIN 276'!$C$5:$C$63,MATCH(B42,'Referenz DIN 276'!$B$5:$B$63,0)),"")</f>
        <v/>
      </c>
      <c r="D42" s="24"/>
      <c r="E42" s="25"/>
      <c r="F42" s="26"/>
      <c r="G42" s="27"/>
      <c r="H42" s="28" t="str">
        <f aca="false">IF(OR(E42="",G42=""),"",E42*G42)</f>
        <v/>
      </c>
      <c r="I42" s="29"/>
      <c r="J42" s="30" t="str">
        <f aca="false">IF(H42="","",H42*(1+N(I42)))</f>
        <v/>
      </c>
      <c r="K42" s="29"/>
      <c r="L42" s="31" t="str">
        <f aca="false">IF(J42="","",J42*(1+N(K42)))</f>
        <v/>
      </c>
      <c r="M42" s="27"/>
      <c r="N42" s="28" t="str">
        <f aca="false">IF(OR(J42="",M42=""),"",M42-J42)</f>
        <v/>
      </c>
      <c r="O42" s="32" t="str">
        <f aca="false">IF(N42="","",IF(N42&gt;=0,"Im Budget","Überschritten"))</f>
        <v/>
      </c>
    </row>
    <row r="43" customFormat="false" ht="15" hidden="false" customHeight="false" outlineLevel="0" collapsed="false">
      <c r="A43" s="21" t="str">
        <f aca="false">IF(B43="","",ROW()-6)</f>
        <v/>
      </c>
      <c r="B43" s="22"/>
      <c r="C43" s="23" t="str">
        <f aca="false">IFERROR(INDEX('Referenz DIN 276'!$C$5:$C$63,MATCH(B43,'Referenz DIN 276'!$B$5:$B$63,0)),"")</f>
        <v/>
      </c>
      <c r="D43" s="24"/>
      <c r="E43" s="25"/>
      <c r="F43" s="26"/>
      <c r="G43" s="27"/>
      <c r="H43" s="28" t="str">
        <f aca="false">IF(OR(E43="",G43=""),"",E43*G43)</f>
        <v/>
      </c>
      <c r="I43" s="29"/>
      <c r="J43" s="30" t="str">
        <f aca="false">IF(H43="","",H43*(1+N(I43)))</f>
        <v/>
      </c>
      <c r="K43" s="29"/>
      <c r="L43" s="31" t="str">
        <f aca="false">IF(J43="","",J43*(1+N(K43)))</f>
        <v/>
      </c>
      <c r="M43" s="27"/>
      <c r="N43" s="28" t="str">
        <f aca="false">IF(OR(J43="",M43=""),"",M43-J43)</f>
        <v/>
      </c>
      <c r="O43" s="32" t="str">
        <f aca="false">IF(N43="","",IF(N43&gt;=0,"Im Budget","Überschritten"))</f>
        <v/>
      </c>
    </row>
    <row r="44" customFormat="false" ht="15" hidden="false" customHeight="false" outlineLevel="0" collapsed="false">
      <c r="A44" s="21" t="str">
        <f aca="false">IF(B44="","",ROW()-6)</f>
        <v/>
      </c>
      <c r="B44" s="22"/>
      <c r="C44" s="23" t="str">
        <f aca="false">IFERROR(INDEX('Referenz DIN 276'!$C$5:$C$63,MATCH(B44,'Referenz DIN 276'!$B$5:$B$63,0)),"")</f>
        <v/>
      </c>
      <c r="D44" s="24"/>
      <c r="E44" s="25"/>
      <c r="F44" s="26"/>
      <c r="G44" s="27"/>
      <c r="H44" s="28" t="str">
        <f aca="false">IF(OR(E44="",G44=""),"",E44*G44)</f>
        <v/>
      </c>
      <c r="I44" s="29"/>
      <c r="J44" s="30" t="str">
        <f aca="false">IF(H44="","",H44*(1+N(I44)))</f>
        <v/>
      </c>
      <c r="K44" s="29"/>
      <c r="L44" s="31" t="str">
        <f aca="false">IF(J44="","",J44*(1+N(K44)))</f>
        <v/>
      </c>
      <c r="M44" s="27"/>
      <c r="N44" s="28" t="str">
        <f aca="false">IF(OR(J44="",M44=""),"",M44-J44)</f>
        <v/>
      </c>
      <c r="O44" s="32" t="str">
        <f aca="false">IF(N44="","",IF(N44&gt;=0,"Im Budget","Überschritten"))</f>
        <v/>
      </c>
    </row>
    <row r="45" customFormat="false" ht="15" hidden="false" customHeight="false" outlineLevel="0" collapsed="false">
      <c r="A45" s="21" t="str">
        <f aca="false">IF(B45="","",ROW()-6)</f>
        <v/>
      </c>
      <c r="B45" s="22"/>
      <c r="C45" s="23" t="str">
        <f aca="false">IFERROR(INDEX('Referenz DIN 276'!$C$5:$C$63,MATCH(B45,'Referenz DIN 276'!$B$5:$B$63,0)),"")</f>
        <v/>
      </c>
      <c r="D45" s="24"/>
      <c r="E45" s="25"/>
      <c r="F45" s="26"/>
      <c r="G45" s="27"/>
      <c r="H45" s="28" t="str">
        <f aca="false">IF(OR(E45="",G45=""),"",E45*G45)</f>
        <v/>
      </c>
      <c r="I45" s="29"/>
      <c r="J45" s="30" t="str">
        <f aca="false">IF(H45="","",H45*(1+N(I45)))</f>
        <v/>
      </c>
      <c r="K45" s="29"/>
      <c r="L45" s="31" t="str">
        <f aca="false">IF(J45="","",J45*(1+N(K45)))</f>
        <v/>
      </c>
      <c r="M45" s="27"/>
      <c r="N45" s="28" t="str">
        <f aca="false">IF(OR(J45="",M45=""),"",M45-J45)</f>
        <v/>
      </c>
      <c r="O45" s="32" t="str">
        <f aca="false">IF(N45="","",IF(N45&gt;=0,"Im Budget","Überschritten"))</f>
        <v/>
      </c>
    </row>
    <row r="46" customFormat="false" ht="15" hidden="false" customHeight="false" outlineLevel="0" collapsed="false">
      <c r="A46" s="21" t="str">
        <f aca="false">IF(B46="","",ROW()-6)</f>
        <v/>
      </c>
      <c r="B46" s="22"/>
      <c r="C46" s="23" t="str">
        <f aca="false">IFERROR(INDEX('Referenz DIN 276'!$C$5:$C$63,MATCH(B46,'Referenz DIN 276'!$B$5:$B$63,0)),"")</f>
        <v/>
      </c>
      <c r="D46" s="24"/>
      <c r="E46" s="25"/>
      <c r="F46" s="26"/>
      <c r="G46" s="27"/>
      <c r="H46" s="28" t="str">
        <f aca="false">IF(OR(E46="",G46=""),"",E46*G46)</f>
        <v/>
      </c>
      <c r="I46" s="29"/>
      <c r="J46" s="30" t="str">
        <f aca="false">IF(H46="","",H46*(1+N(I46)))</f>
        <v/>
      </c>
      <c r="K46" s="29"/>
      <c r="L46" s="31" t="str">
        <f aca="false">IF(J46="","",J46*(1+N(K46)))</f>
        <v/>
      </c>
      <c r="M46" s="27"/>
      <c r="N46" s="28" t="str">
        <f aca="false">IF(OR(J46="",M46=""),"",M46-J46)</f>
        <v/>
      </c>
      <c r="O46" s="32" t="str">
        <f aca="false">IF(N46="","",IF(N46&gt;=0,"Im Budget","Überschritten"))</f>
        <v/>
      </c>
    </row>
    <row r="47" customFormat="false" ht="15" hidden="false" customHeight="false" outlineLevel="0" collapsed="false">
      <c r="A47" s="21" t="str">
        <f aca="false">IF(B47="","",ROW()-6)</f>
        <v/>
      </c>
      <c r="B47" s="22"/>
      <c r="C47" s="23" t="str">
        <f aca="false">IFERROR(INDEX('Referenz DIN 276'!$C$5:$C$63,MATCH(B47,'Referenz DIN 276'!$B$5:$B$63,0)),"")</f>
        <v/>
      </c>
      <c r="D47" s="24"/>
      <c r="E47" s="25"/>
      <c r="F47" s="26"/>
      <c r="G47" s="27"/>
      <c r="H47" s="28" t="str">
        <f aca="false">IF(OR(E47="",G47=""),"",E47*G47)</f>
        <v/>
      </c>
      <c r="I47" s="29"/>
      <c r="J47" s="30" t="str">
        <f aca="false">IF(H47="","",H47*(1+N(I47)))</f>
        <v/>
      </c>
      <c r="K47" s="29"/>
      <c r="L47" s="31" t="str">
        <f aca="false">IF(J47="","",J47*(1+N(K47)))</f>
        <v/>
      </c>
      <c r="M47" s="27"/>
      <c r="N47" s="28" t="str">
        <f aca="false">IF(OR(J47="",M47=""),"",M47-J47)</f>
        <v/>
      </c>
      <c r="O47" s="32" t="str">
        <f aca="false">IF(N47="","",IF(N47&gt;=0,"Im Budget","Überschritten"))</f>
        <v/>
      </c>
    </row>
    <row r="48" customFormat="false" ht="15" hidden="false" customHeight="false" outlineLevel="0" collapsed="false">
      <c r="A48" s="21" t="str">
        <f aca="false">IF(B48="","",ROW()-6)</f>
        <v/>
      </c>
      <c r="B48" s="22"/>
      <c r="C48" s="23" t="str">
        <f aca="false">IFERROR(INDEX('Referenz DIN 276'!$C$5:$C$63,MATCH(B48,'Referenz DIN 276'!$B$5:$B$63,0)),"")</f>
        <v/>
      </c>
      <c r="D48" s="24"/>
      <c r="E48" s="25"/>
      <c r="F48" s="26"/>
      <c r="G48" s="27"/>
      <c r="H48" s="28" t="str">
        <f aca="false">IF(OR(E48="",G48=""),"",E48*G48)</f>
        <v/>
      </c>
      <c r="I48" s="29"/>
      <c r="J48" s="30" t="str">
        <f aca="false">IF(H48="","",H48*(1+N(I48)))</f>
        <v/>
      </c>
      <c r="K48" s="29"/>
      <c r="L48" s="31" t="str">
        <f aca="false">IF(J48="","",J48*(1+N(K48)))</f>
        <v/>
      </c>
      <c r="M48" s="27"/>
      <c r="N48" s="28" t="str">
        <f aca="false">IF(OR(J48="",M48=""),"",M48-J48)</f>
        <v/>
      </c>
      <c r="O48" s="32" t="str">
        <f aca="false">IF(N48="","",IF(N48&gt;=0,"Im Budget","Überschritten"))</f>
        <v/>
      </c>
    </row>
    <row r="49" customFormat="false" ht="15" hidden="false" customHeight="false" outlineLevel="0" collapsed="false">
      <c r="A49" s="21" t="str">
        <f aca="false">IF(B49="","",ROW()-6)</f>
        <v/>
      </c>
      <c r="B49" s="22"/>
      <c r="C49" s="23" t="str">
        <f aca="false">IFERROR(INDEX('Referenz DIN 276'!$C$5:$C$63,MATCH(B49,'Referenz DIN 276'!$B$5:$B$63,0)),"")</f>
        <v/>
      </c>
      <c r="D49" s="24"/>
      <c r="E49" s="25"/>
      <c r="F49" s="26"/>
      <c r="G49" s="27"/>
      <c r="H49" s="28" t="str">
        <f aca="false">IF(OR(E49="",G49=""),"",E49*G49)</f>
        <v/>
      </c>
      <c r="I49" s="29"/>
      <c r="J49" s="30" t="str">
        <f aca="false">IF(H49="","",H49*(1+N(I49)))</f>
        <v/>
      </c>
      <c r="K49" s="29"/>
      <c r="L49" s="31" t="str">
        <f aca="false">IF(J49="","",J49*(1+N(K49)))</f>
        <v/>
      </c>
      <c r="M49" s="27"/>
      <c r="N49" s="28" t="str">
        <f aca="false">IF(OR(J49="",M49=""),"",M49-J49)</f>
        <v/>
      </c>
      <c r="O49" s="32" t="str">
        <f aca="false">IF(N49="","",IF(N49&gt;=0,"Im Budget","Überschritten"))</f>
        <v/>
      </c>
    </row>
    <row r="50" customFormat="false" ht="15" hidden="false" customHeight="false" outlineLevel="0" collapsed="false">
      <c r="A50" s="21" t="str">
        <f aca="false">IF(B50="","",ROW()-6)</f>
        <v/>
      </c>
      <c r="B50" s="22"/>
      <c r="C50" s="23" t="str">
        <f aca="false">IFERROR(INDEX('Referenz DIN 276'!$C$5:$C$63,MATCH(B50,'Referenz DIN 276'!$B$5:$B$63,0)),"")</f>
        <v/>
      </c>
      <c r="D50" s="24"/>
      <c r="E50" s="25"/>
      <c r="F50" s="26"/>
      <c r="G50" s="27"/>
      <c r="H50" s="28" t="str">
        <f aca="false">IF(OR(E50="",G50=""),"",E50*G50)</f>
        <v/>
      </c>
      <c r="I50" s="29"/>
      <c r="J50" s="30" t="str">
        <f aca="false">IF(H50="","",H50*(1+N(I50)))</f>
        <v/>
      </c>
      <c r="K50" s="29"/>
      <c r="L50" s="31" t="str">
        <f aca="false">IF(J50="","",J50*(1+N(K50)))</f>
        <v/>
      </c>
      <c r="M50" s="27"/>
      <c r="N50" s="28" t="str">
        <f aca="false">IF(OR(J50="",M50=""),"",M50-J50)</f>
        <v/>
      </c>
      <c r="O50" s="32" t="str">
        <f aca="false">IF(N50="","",IF(N50&gt;=0,"Im Budget","Überschritten"))</f>
        <v/>
      </c>
    </row>
    <row r="51" customFormat="false" ht="15" hidden="false" customHeight="false" outlineLevel="0" collapsed="false">
      <c r="A51" s="21" t="str">
        <f aca="false">IF(B51="","",ROW()-6)</f>
        <v/>
      </c>
      <c r="B51" s="22"/>
      <c r="C51" s="23" t="str">
        <f aca="false">IFERROR(INDEX('Referenz DIN 276'!$C$5:$C$63,MATCH(B51,'Referenz DIN 276'!$B$5:$B$63,0)),"")</f>
        <v/>
      </c>
      <c r="D51" s="24"/>
      <c r="E51" s="25"/>
      <c r="F51" s="26"/>
      <c r="G51" s="27"/>
      <c r="H51" s="28" t="str">
        <f aca="false">IF(OR(E51="",G51=""),"",E51*G51)</f>
        <v/>
      </c>
      <c r="I51" s="29"/>
      <c r="J51" s="30" t="str">
        <f aca="false">IF(H51="","",H51*(1+N(I51)))</f>
        <v/>
      </c>
      <c r="K51" s="29"/>
      <c r="L51" s="31" t="str">
        <f aca="false">IF(J51="","",J51*(1+N(K51)))</f>
        <v/>
      </c>
      <c r="M51" s="27"/>
      <c r="N51" s="28" t="str">
        <f aca="false">IF(OR(J51="",M51=""),"",M51-J51)</f>
        <v/>
      </c>
      <c r="O51" s="32" t="str">
        <f aca="false">IF(N51="","",IF(N51&gt;=0,"Im Budget","Überschritten"))</f>
        <v/>
      </c>
    </row>
    <row r="52" customFormat="false" ht="15" hidden="false" customHeight="false" outlineLevel="0" collapsed="false">
      <c r="A52" s="21" t="str">
        <f aca="false">IF(B52="","",ROW()-6)</f>
        <v/>
      </c>
      <c r="B52" s="22"/>
      <c r="C52" s="23" t="str">
        <f aca="false">IFERROR(INDEX('Referenz DIN 276'!$C$5:$C$63,MATCH(B52,'Referenz DIN 276'!$B$5:$B$63,0)),"")</f>
        <v/>
      </c>
      <c r="D52" s="24"/>
      <c r="E52" s="25"/>
      <c r="F52" s="26"/>
      <c r="G52" s="27"/>
      <c r="H52" s="28" t="str">
        <f aca="false">IF(OR(E52="",G52=""),"",E52*G52)</f>
        <v/>
      </c>
      <c r="I52" s="29"/>
      <c r="J52" s="30" t="str">
        <f aca="false">IF(H52="","",H52*(1+N(I52)))</f>
        <v/>
      </c>
      <c r="K52" s="29"/>
      <c r="L52" s="31" t="str">
        <f aca="false">IF(J52="","",J52*(1+N(K52)))</f>
        <v/>
      </c>
      <c r="M52" s="27"/>
      <c r="N52" s="28" t="str">
        <f aca="false">IF(OR(J52="",M52=""),"",M52-J52)</f>
        <v/>
      </c>
      <c r="O52" s="32" t="str">
        <f aca="false">IF(N52="","",IF(N52&gt;=0,"Im Budget","Überschritten"))</f>
        <v/>
      </c>
    </row>
    <row r="53" customFormat="false" ht="15" hidden="false" customHeight="false" outlineLevel="0" collapsed="false">
      <c r="A53" s="21" t="str">
        <f aca="false">IF(B53="","",ROW()-6)</f>
        <v/>
      </c>
      <c r="B53" s="22"/>
      <c r="C53" s="23" t="str">
        <f aca="false">IFERROR(INDEX('Referenz DIN 276'!$C$5:$C$63,MATCH(B53,'Referenz DIN 276'!$B$5:$B$63,0)),"")</f>
        <v/>
      </c>
      <c r="D53" s="24"/>
      <c r="E53" s="25"/>
      <c r="F53" s="26"/>
      <c r="G53" s="27"/>
      <c r="H53" s="28" t="str">
        <f aca="false">IF(OR(E53="",G53=""),"",E53*G53)</f>
        <v/>
      </c>
      <c r="I53" s="29"/>
      <c r="J53" s="30" t="str">
        <f aca="false">IF(H53="","",H53*(1+N(I53)))</f>
        <v/>
      </c>
      <c r="K53" s="29"/>
      <c r="L53" s="31" t="str">
        <f aca="false">IF(J53="","",J53*(1+N(K53)))</f>
        <v/>
      </c>
      <c r="M53" s="27"/>
      <c r="N53" s="28" t="str">
        <f aca="false">IF(OR(J53="",M53=""),"",M53-J53)</f>
        <v/>
      </c>
      <c r="O53" s="32" t="str">
        <f aca="false">IF(N53="","",IF(N53&gt;=0,"Im Budget","Überschritten"))</f>
        <v/>
      </c>
    </row>
    <row r="54" customFormat="false" ht="15" hidden="false" customHeight="false" outlineLevel="0" collapsed="false">
      <c r="A54" s="21" t="str">
        <f aca="false">IF(B54="","",ROW()-6)</f>
        <v/>
      </c>
      <c r="B54" s="22"/>
      <c r="C54" s="23" t="str">
        <f aca="false">IFERROR(INDEX('Referenz DIN 276'!$C$5:$C$63,MATCH(B54,'Referenz DIN 276'!$B$5:$B$63,0)),"")</f>
        <v/>
      </c>
      <c r="D54" s="24"/>
      <c r="E54" s="25"/>
      <c r="F54" s="26"/>
      <c r="G54" s="27"/>
      <c r="H54" s="28" t="str">
        <f aca="false">IF(OR(E54="",G54=""),"",E54*G54)</f>
        <v/>
      </c>
      <c r="I54" s="29"/>
      <c r="J54" s="30" t="str">
        <f aca="false">IF(H54="","",H54*(1+N(I54)))</f>
        <v/>
      </c>
      <c r="K54" s="29"/>
      <c r="L54" s="31" t="str">
        <f aca="false">IF(J54="","",J54*(1+N(K54)))</f>
        <v/>
      </c>
      <c r="M54" s="27"/>
      <c r="N54" s="28" t="str">
        <f aca="false">IF(OR(J54="",M54=""),"",M54-J54)</f>
        <v/>
      </c>
      <c r="O54" s="32" t="str">
        <f aca="false">IF(N54="","",IF(N54&gt;=0,"Im Budget","Überschritten"))</f>
        <v/>
      </c>
    </row>
    <row r="55" customFormat="false" ht="15" hidden="false" customHeight="false" outlineLevel="0" collapsed="false">
      <c r="A55" s="21" t="str">
        <f aca="false">IF(B55="","",ROW()-6)</f>
        <v/>
      </c>
      <c r="B55" s="22"/>
      <c r="C55" s="23" t="str">
        <f aca="false">IFERROR(INDEX('Referenz DIN 276'!$C$5:$C$63,MATCH(B55,'Referenz DIN 276'!$B$5:$B$63,0)),"")</f>
        <v/>
      </c>
      <c r="D55" s="24"/>
      <c r="E55" s="25"/>
      <c r="F55" s="26"/>
      <c r="G55" s="27"/>
      <c r="H55" s="28" t="str">
        <f aca="false">IF(OR(E55="",G55=""),"",E55*G55)</f>
        <v/>
      </c>
      <c r="I55" s="29"/>
      <c r="J55" s="30" t="str">
        <f aca="false">IF(H55="","",H55*(1+N(I55)))</f>
        <v/>
      </c>
      <c r="K55" s="29"/>
      <c r="L55" s="31" t="str">
        <f aca="false">IF(J55="","",J55*(1+N(K55)))</f>
        <v/>
      </c>
      <c r="M55" s="27"/>
      <c r="N55" s="28" t="str">
        <f aca="false">IF(OR(J55="",M55=""),"",M55-J55)</f>
        <v/>
      </c>
      <c r="O55" s="32" t="str">
        <f aca="false">IF(N55="","",IF(N55&gt;=0,"Im Budget","Überschritten"))</f>
        <v/>
      </c>
    </row>
    <row r="56" customFormat="false" ht="15" hidden="false" customHeight="false" outlineLevel="0" collapsed="false">
      <c r="A56" s="21" t="str">
        <f aca="false">IF(B56="","",ROW()-6)</f>
        <v/>
      </c>
      <c r="B56" s="22"/>
      <c r="C56" s="23" t="str">
        <f aca="false">IFERROR(INDEX('Referenz DIN 276'!$C$5:$C$63,MATCH(B56,'Referenz DIN 276'!$B$5:$B$63,0)),"")</f>
        <v/>
      </c>
      <c r="D56" s="24"/>
      <c r="E56" s="25"/>
      <c r="F56" s="26"/>
      <c r="G56" s="27"/>
      <c r="H56" s="28" t="str">
        <f aca="false">IF(OR(E56="",G56=""),"",E56*G56)</f>
        <v/>
      </c>
      <c r="I56" s="29"/>
      <c r="J56" s="30" t="str">
        <f aca="false">IF(H56="","",H56*(1+N(I56)))</f>
        <v/>
      </c>
      <c r="K56" s="29"/>
      <c r="L56" s="31" t="str">
        <f aca="false">IF(J56="","",J56*(1+N(K56)))</f>
        <v/>
      </c>
      <c r="M56" s="27"/>
      <c r="N56" s="28" t="str">
        <f aca="false">IF(OR(J56="",M56=""),"",M56-J56)</f>
        <v/>
      </c>
      <c r="O56" s="32" t="str">
        <f aca="false">IF(N56="","",IF(N56&gt;=0,"Im Budget","Überschritten"))</f>
        <v/>
      </c>
    </row>
    <row r="57" customFormat="false" ht="15" hidden="false" customHeight="false" outlineLevel="0" collapsed="false">
      <c r="A57" s="21" t="str">
        <f aca="false">IF(B57="","",ROW()-6)</f>
        <v/>
      </c>
      <c r="B57" s="22"/>
      <c r="C57" s="23" t="str">
        <f aca="false">IFERROR(INDEX('Referenz DIN 276'!$C$5:$C$63,MATCH(B57,'Referenz DIN 276'!$B$5:$B$63,0)),"")</f>
        <v/>
      </c>
      <c r="D57" s="24"/>
      <c r="E57" s="25"/>
      <c r="F57" s="26"/>
      <c r="G57" s="27"/>
      <c r="H57" s="28" t="str">
        <f aca="false">IF(OR(E57="",G57=""),"",E57*G57)</f>
        <v/>
      </c>
      <c r="I57" s="29"/>
      <c r="J57" s="30" t="str">
        <f aca="false">IF(H57="","",H57*(1+N(I57)))</f>
        <v/>
      </c>
      <c r="K57" s="29"/>
      <c r="L57" s="31" t="str">
        <f aca="false">IF(J57="","",J57*(1+N(K57)))</f>
        <v/>
      </c>
      <c r="M57" s="27"/>
      <c r="N57" s="28" t="str">
        <f aca="false">IF(OR(J57="",M57=""),"",M57-J57)</f>
        <v/>
      </c>
      <c r="O57" s="32" t="str">
        <f aca="false">IF(N57="","",IF(N57&gt;=0,"Im Budget","Überschritten"))</f>
        <v/>
      </c>
    </row>
    <row r="58" customFormat="false" ht="15" hidden="false" customHeight="false" outlineLevel="0" collapsed="false">
      <c r="A58" s="21" t="str">
        <f aca="false">IF(B58="","",ROW()-6)</f>
        <v/>
      </c>
      <c r="B58" s="22"/>
      <c r="C58" s="23" t="str">
        <f aca="false">IFERROR(INDEX('Referenz DIN 276'!$C$5:$C$63,MATCH(B58,'Referenz DIN 276'!$B$5:$B$63,0)),"")</f>
        <v/>
      </c>
      <c r="D58" s="24"/>
      <c r="E58" s="25"/>
      <c r="F58" s="26"/>
      <c r="G58" s="27"/>
      <c r="H58" s="28" t="str">
        <f aca="false">IF(OR(E58="",G58=""),"",E58*G58)</f>
        <v/>
      </c>
      <c r="I58" s="29"/>
      <c r="J58" s="30" t="str">
        <f aca="false">IF(H58="","",H58*(1+N(I58)))</f>
        <v/>
      </c>
      <c r="K58" s="29"/>
      <c r="L58" s="31" t="str">
        <f aca="false">IF(J58="","",J58*(1+N(K58)))</f>
        <v/>
      </c>
      <c r="M58" s="27"/>
      <c r="N58" s="28" t="str">
        <f aca="false">IF(OR(J58="",M58=""),"",M58-J58)</f>
        <v/>
      </c>
      <c r="O58" s="32" t="str">
        <f aca="false">IF(N58="","",IF(N58&gt;=0,"Im Budget","Überschritten"))</f>
        <v/>
      </c>
    </row>
    <row r="59" customFormat="false" ht="15" hidden="false" customHeight="false" outlineLevel="0" collapsed="false">
      <c r="A59" s="21" t="str">
        <f aca="false">IF(B59="","",ROW()-6)</f>
        <v/>
      </c>
      <c r="B59" s="22"/>
      <c r="C59" s="23" t="str">
        <f aca="false">IFERROR(INDEX('Referenz DIN 276'!$C$5:$C$63,MATCH(B59,'Referenz DIN 276'!$B$5:$B$63,0)),"")</f>
        <v/>
      </c>
      <c r="D59" s="24"/>
      <c r="E59" s="25"/>
      <c r="F59" s="26"/>
      <c r="G59" s="27"/>
      <c r="H59" s="28" t="str">
        <f aca="false">IF(OR(E59="",G59=""),"",E59*G59)</f>
        <v/>
      </c>
      <c r="I59" s="29"/>
      <c r="J59" s="30" t="str">
        <f aca="false">IF(H59="","",H59*(1+N(I59)))</f>
        <v/>
      </c>
      <c r="K59" s="29"/>
      <c r="L59" s="31" t="str">
        <f aca="false">IF(J59="","",J59*(1+N(K59)))</f>
        <v/>
      </c>
      <c r="M59" s="27"/>
      <c r="N59" s="28" t="str">
        <f aca="false">IF(OR(J59="",M59=""),"",M59-J59)</f>
        <v/>
      </c>
      <c r="O59" s="32" t="str">
        <f aca="false">IF(N59="","",IF(N59&gt;=0,"Im Budget","Überschritten"))</f>
        <v/>
      </c>
    </row>
    <row r="60" customFormat="false" ht="15" hidden="false" customHeight="false" outlineLevel="0" collapsed="false">
      <c r="A60" s="21" t="str">
        <f aca="false">IF(B60="","",ROW()-6)</f>
        <v/>
      </c>
      <c r="B60" s="22"/>
      <c r="C60" s="23" t="str">
        <f aca="false">IFERROR(INDEX('Referenz DIN 276'!$C$5:$C$63,MATCH(B60,'Referenz DIN 276'!$B$5:$B$63,0)),"")</f>
        <v/>
      </c>
      <c r="D60" s="24"/>
      <c r="E60" s="25"/>
      <c r="F60" s="26"/>
      <c r="G60" s="27"/>
      <c r="H60" s="28" t="str">
        <f aca="false">IF(OR(E60="",G60=""),"",E60*G60)</f>
        <v/>
      </c>
      <c r="I60" s="29"/>
      <c r="J60" s="30" t="str">
        <f aca="false">IF(H60="","",H60*(1+N(I60)))</f>
        <v/>
      </c>
      <c r="K60" s="29"/>
      <c r="L60" s="31" t="str">
        <f aca="false">IF(J60="","",J60*(1+N(K60)))</f>
        <v/>
      </c>
      <c r="M60" s="27"/>
      <c r="N60" s="28" t="str">
        <f aca="false">IF(OR(J60="",M60=""),"",M60-J60)</f>
        <v/>
      </c>
      <c r="O60" s="32" t="str">
        <f aca="false">IF(N60="","",IF(N60&gt;=0,"Im Budget","Überschritten"))</f>
        <v/>
      </c>
    </row>
    <row r="61" customFormat="false" ht="15" hidden="false" customHeight="false" outlineLevel="0" collapsed="false">
      <c r="A61" s="21" t="str">
        <f aca="false">IF(B61="","",ROW()-6)</f>
        <v/>
      </c>
      <c r="B61" s="22"/>
      <c r="C61" s="23" t="str">
        <f aca="false">IFERROR(INDEX('Referenz DIN 276'!$C$5:$C$63,MATCH(B61,'Referenz DIN 276'!$B$5:$B$63,0)),"")</f>
        <v/>
      </c>
      <c r="D61" s="24"/>
      <c r="E61" s="25"/>
      <c r="F61" s="26"/>
      <c r="G61" s="27"/>
      <c r="H61" s="28" t="str">
        <f aca="false">IF(OR(E61="",G61=""),"",E61*G61)</f>
        <v/>
      </c>
      <c r="I61" s="29"/>
      <c r="J61" s="30" t="str">
        <f aca="false">IF(H61="","",H61*(1+N(I61)))</f>
        <v/>
      </c>
      <c r="K61" s="29"/>
      <c r="L61" s="31" t="str">
        <f aca="false">IF(J61="","",J61*(1+N(K61)))</f>
        <v/>
      </c>
      <c r="M61" s="27"/>
      <c r="N61" s="28" t="str">
        <f aca="false">IF(OR(J61="",M61=""),"",M61-J61)</f>
        <v/>
      </c>
      <c r="O61" s="32" t="str">
        <f aca="false">IF(N61="","",IF(N61&gt;=0,"Im Budget","Überschritten"))</f>
        <v/>
      </c>
    </row>
    <row r="62" customFormat="false" ht="15" hidden="false" customHeight="false" outlineLevel="0" collapsed="false">
      <c r="A62" s="21" t="str">
        <f aca="false">IF(B62="","",ROW()-6)</f>
        <v/>
      </c>
      <c r="B62" s="22"/>
      <c r="C62" s="23" t="str">
        <f aca="false">IFERROR(INDEX('Referenz DIN 276'!$C$5:$C$63,MATCH(B62,'Referenz DIN 276'!$B$5:$B$63,0)),"")</f>
        <v/>
      </c>
      <c r="D62" s="24"/>
      <c r="E62" s="25"/>
      <c r="F62" s="26"/>
      <c r="G62" s="27"/>
      <c r="H62" s="28" t="str">
        <f aca="false">IF(OR(E62="",G62=""),"",E62*G62)</f>
        <v/>
      </c>
      <c r="I62" s="29"/>
      <c r="J62" s="30" t="str">
        <f aca="false">IF(H62="","",H62*(1+N(I62)))</f>
        <v/>
      </c>
      <c r="K62" s="29"/>
      <c r="L62" s="31" t="str">
        <f aca="false">IF(J62="","",J62*(1+N(K62)))</f>
        <v/>
      </c>
      <c r="M62" s="27"/>
      <c r="N62" s="28" t="str">
        <f aca="false">IF(OR(J62="",M62=""),"",M62-J62)</f>
        <v/>
      </c>
      <c r="O62" s="32" t="str">
        <f aca="false">IF(N62="","",IF(N62&gt;=0,"Im Budget","Überschritten"))</f>
        <v/>
      </c>
    </row>
    <row r="63" customFormat="false" ht="15" hidden="false" customHeight="false" outlineLevel="0" collapsed="false">
      <c r="A63" s="21" t="str">
        <f aca="false">IF(B63="","",ROW()-6)</f>
        <v/>
      </c>
      <c r="B63" s="22"/>
      <c r="C63" s="23" t="str">
        <f aca="false">IFERROR(INDEX('Referenz DIN 276'!$C$5:$C$63,MATCH(B63,'Referenz DIN 276'!$B$5:$B$63,0)),"")</f>
        <v/>
      </c>
      <c r="D63" s="24"/>
      <c r="E63" s="25"/>
      <c r="F63" s="26"/>
      <c r="G63" s="27"/>
      <c r="H63" s="28" t="str">
        <f aca="false">IF(OR(E63="",G63=""),"",E63*G63)</f>
        <v/>
      </c>
      <c r="I63" s="29"/>
      <c r="J63" s="30" t="str">
        <f aca="false">IF(H63="","",H63*(1+N(I63)))</f>
        <v/>
      </c>
      <c r="K63" s="29"/>
      <c r="L63" s="31" t="str">
        <f aca="false">IF(J63="","",J63*(1+N(K63)))</f>
        <v/>
      </c>
      <c r="M63" s="27"/>
      <c r="N63" s="28" t="str">
        <f aca="false">IF(OR(J63="",M63=""),"",M63-J63)</f>
        <v/>
      </c>
      <c r="O63" s="32" t="str">
        <f aca="false">IF(N63="","",IF(N63&gt;=0,"Im Budget","Überschritten"))</f>
        <v/>
      </c>
    </row>
    <row r="64" customFormat="false" ht="15" hidden="false" customHeight="false" outlineLevel="0" collapsed="false">
      <c r="A64" s="21" t="str">
        <f aca="false">IF(B64="","",ROW()-6)</f>
        <v/>
      </c>
      <c r="B64" s="22"/>
      <c r="C64" s="23" t="str">
        <f aca="false">IFERROR(INDEX('Referenz DIN 276'!$C$5:$C$63,MATCH(B64,'Referenz DIN 276'!$B$5:$B$63,0)),"")</f>
        <v/>
      </c>
      <c r="D64" s="24"/>
      <c r="E64" s="25"/>
      <c r="F64" s="26"/>
      <c r="G64" s="27"/>
      <c r="H64" s="28" t="str">
        <f aca="false">IF(OR(E64="",G64=""),"",E64*G64)</f>
        <v/>
      </c>
      <c r="I64" s="29"/>
      <c r="J64" s="30" t="str">
        <f aca="false">IF(H64="","",H64*(1+N(I64)))</f>
        <v/>
      </c>
      <c r="K64" s="29"/>
      <c r="L64" s="31" t="str">
        <f aca="false">IF(J64="","",J64*(1+N(K64)))</f>
        <v/>
      </c>
      <c r="M64" s="27"/>
      <c r="N64" s="28" t="str">
        <f aca="false">IF(OR(J64="",M64=""),"",M64-J64)</f>
        <v/>
      </c>
      <c r="O64" s="32" t="str">
        <f aca="false">IF(N64="","",IF(N64&gt;=0,"Im Budget","Überschritten"))</f>
        <v/>
      </c>
    </row>
    <row r="65" customFormat="false" ht="15" hidden="false" customHeight="false" outlineLevel="0" collapsed="false">
      <c r="A65" s="21" t="str">
        <f aca="false">IF(B65="","",ROW()-6)</f>
        <v/>
      </c>
      <c r="B65" s="22"/>
      <c r="C65" s="23" t="str">
        <f aca="false">IFERROR(INDEX('Referenz DIN 276'!$C$5:$C$63,MATCH(B65,'Referenz DIN 276'!$B$5:$B$63,0)),"")</f>
        <v/>
      </c>
      <c r="D65" s="24"/>
      <c r="E65" s="25"/>
      <c r="F65" s="26"/>
      <c r="G65" s="27"/>
      <c r="H65" s="28" t="str">
        <f aca="false">IF(OR(E65="",G65=""),"",E65*G65)</f>
        <v/>
      </c>
      <c r="I65" s="29"/>
      <c r="J65" s="30" t="str">
        <f aca="false">IF(H65="","",H65*(1+N(I65)))</f>
        <v/>
      </c>
      <c r="K65" s="29"/>
      <c r="L65" s="31" t="str">
        <f aca="false">IF(J65="","",J65*(1+N(K65)))</f>
        <v/>
      </c>
      <c r="M65" s="27"/>
      <c r="N65" s="28" t="str">
        <f aca="false">IF(OR(J65="",M65=""),"",M65-J65)</f>
        <v/>
      </c>
      <c r="O65" s="32" t="str">
        <f aca="false">IF(N65="","",IF(N65&gt;=0,"Im Budget","Überschritten"))</f>
        <v/>
      </c>
    </row>
    <row r="66" customFormat="false" ht="15" hidden="false" customHeight="false" outlineLevel="0" collapsed="false">
      <c r="A66" s="21" t="str">
        <f aca="false">IF(B66="","",ROW()-6)</f>
        <v/>
      </c>
      <c r="B66" s="22"/>
      <c r="C66" s="23" t="str">
        <f aca="false">IFERROR(INDEX('Referenz DIN 276'!$C$5:$C$63,MATCH(B66,'Referenz DIN 276'!$B$5:$B$63,0)),"")</f>
        <v/>
      </c>
      <c r="D66" s="24"/>
      <c r="E66" s="25"/>
      <c r="F66" s="26"/>
      <c r="G66" s="27"/>
      <c r="H66" s="28" t="str">
        <f aca="false">IF(OR(E66="",G66=""),"",E66*G66)</f>
        <v/>
      </c>
      <c r="I66" s="29"/>
      <c r="J66" s="30" t="str">
        <f aca="false">IF(H66="","",H66*(1+N(I66)))</f>
        <v/>
      </c>
      <c r="K66" s="29"/>
      <c r="L66" s="31" t="str">
        <f aca="false">IF(J66="","",J66*(1+N(K66)))</f>
        <v/>
      </c>
      <c r="M66" s="27"/>
      <c r="N66" s="28" t="str">
        <f aca="false">IF(OR(J66="",M66=""),"",M66-J66)</f>
        <v/>
      </c>
      <c r="O66" s="32" t="str">
        <f aca="false">IF(N66="","",IF(N66&gt;=0,"Im Budget","Überschritten"))</f>
        <v/>
      </c>
    </row>
    <row r="67" customFormat="false" ht="15" hidden="false" customHeight="false" outlineLevel="0" collapsed="false">
      <c r="A67" s="21" t="str">
        <f aca="false">IF(B67="","",ROW()-6)</f>
        <v/>
      </c>
      <c r="B67" s="22"/>
      <c r="C67" s="23" t="str">
        <f aca="false">IFERROR(INDEX('Referenz DIN 276'!$C$5:$C$63,MATCH(B67,'Referenz DIN 276'!$B$5:$B$63,0)),"")</f>
        <v/>
      </c>
      <c r="D67" s="24"/>
      <c r="E67" s="25"/>
      <c r="F67" s="26"/>
      <c r="G67" s="27"/>
      <c r="H67" s="28" t="str">
        <f aca="false">IF(OR(E67="",G67=""),"",E67*G67)</f>
        <v/>
      </c>
      <c r="I67" s="29"/>
      <c r="J67" s="30" t="str">
        <f aca="false">IF(H67="","",H67*(1+N(I67)))</f>
        <v/>
      </c>
      <c r="K67" s="29"/>
      <c r="L67" s="31" t="str">
        <f aca="false">IF(J67="","",J67*(1+N(K67)))</f>
        <v/>
      </c>
      <c r="M67" s="27"/>
      <c r="N67" s="28" t="str">
        <f aca="false">IF(OR(J67="",M67=""),"",M67-J67)</f>
        <v/>
      </c>
      <c r="O67" s="32" t="str">
        <f aca="false">IF(N67="","",IF(N67&gt;=0,"Im Budget","Überschritten"))</f>
        <v/>
      </c>
    </row>
    <row r="68" customFormat="false" ht="15" hidden="false" customHeight="false" outlineLevel="0" collapsed="false">
      <c r="A68" s="21" t="str">
        <f aca="false">IF(B68="","",ROW()-6)</f>
        <v/>
      </c>
      <c r="B68" s="22"/>
      <c r="C68" s="23" t="str">
        <f aca="false">IFERROR(INDEX('Referenz DIN 276'!$C$5:$C$63,MATCH(B68,'Referenz DIN 276'!$B$5:$B$63,0)),"")</f>
        <v/>
      </c>
      <c r="D68" s="24"/>
      <c r="E68" s="25"/>
      <c r="F68" s="26"/>
      <c r="G68" s="27"/>
      <c r="H68" s="28" t="str">
        <f aca="false">IF(OR(E68="",G68=""),"",E68*G68)</f>
        <v/>
      </c>
      <c r="I68" s="29"/>
      <c r="J68" s="30" t="str">
        <f aca="false">IF(H68="","",H68*(1+N(I68)))</f>
        <v/>
      </c>
      <c r="K68" s="29"/>
      <c r="L68" s="31" t="str">
        <f aca="false">IF(J68="","",J68*(1+N(K68)))</f>
        <v/>
      </c>
      <c r="M68" s="27"/>
      <c r="N68" s="28" t="str">
        <f aca="false">IF(OR(J68="",M68=""),"",M68-J68)</f>
        <v/>
      </c>
      <c r="O68" s="32" t="str">
        <f aca="false">IF(N68="","",IF(N68&gt;=0,"Im Budget","Überschritten"))</f>
        <v/>
      </c>
    </row>
    <row r="69" customFormat="false" ht="15" hidden="false" customHeight="false" outlineLevel="0" collapsed="false">
      <c r="A69" s="21" t="str">
        <f aca="false">IF(B69="","",ROW()-6)</f>
        <v/>
      </c>
      <c r="B69" s="22"/>
      <c r="C69" s="23" t="str">
        <f aca="false">IFERROR(INDEX('Referenz DIN 276'!$C$5:$C$63,MATCH(B69,'Referenz DIN 276'!$B$5:$B$63,0)),"")</f>
        <v/>
      </c>
      <c r="D69" s="24"/>
      <c r="E69" s="25"/>
      <c r="F69" s="26"/>
      <c r="G69" s="27"/>
      <c r="H69" s="28" t="str">
        <f aca="false">IF(OR(E69="",G69=""),"",E69*G69)</f>
        <v/>
      </c>
      <c r="I69" s="29"/>
      <c r="J69" s="30" t="str">
        <f aca="false">IF(H69="","",H69*(1+N(I69)))</f>
        <v/>
      </c>
      <c r="K69" s="29"/>
      <c r="L69" s="31" t="str">
        <f aca="false">IF(J69="","",J69*(1+N(K69)))</f>
        <v/>
      </c>
      <c r="M69" s="27"/>
      <c r="N69" s="28" t="str">
        <f aca="false">IF(OR(J69="",M69=""),"",M69-J69)</f>
        <v/>
      </c>
      <c r="O69" s="32" t="str">
        <f aca="false">IF(N69="","",IF(N69&gt;=0,"Im Budget","Überschritten"))</f>
        <v/>
      </c>
    </row>
    <row r="70" customFormat="false" ht="15" hidden="false" customHeight="false" outlineLevel="0" collapsed="false">
      <c r="A70" s="21" t="str">
        <f aca="false">IF(B70="","",ROW()-6)</f>
        <v/>
      </c>
      <c r="B70" s="22"/>
      <c r="C70" s="23" t="str">
        <f aca="false">IFERROR(INDEX('Referenz DIN 276'!$C$5:$C$63,MATCH(B70,'Referenz DIN 276'!$B$5:$B$63,0)),"")</f>
        <v/>
      </c>
      <c r="D70" s="24"/>
      <c r="E70" s="25"/>
      <c r="F70" s="26"/>
      <c r="G70" s="27"/>
      <c r="H70" s="28" t="str">
        <f aca="false">IF(OR(E70="",G70=""),"",E70*G70)</f>
        <v/>
      </c>
      <c r="I70" s="29"/>
      <c r="J70" s="30" t="str">
        <f aca="false">IF(H70="","",H70*(1+N(I70)))</f>
        <v/>
      </c>
      <c r="K70" s="29"/>
      <c r="L70" s="31" t="str">
        <f aca="false">IF(J70="","",J70*(1+N(K70)))</f>
        <v/>
      </c>
      <c r="M70" s="27"/>
      <c r="N70" s="28" t="str">
        <f aca="false">IF(OR(J70="",M70=""),"",M70-J70)</f>
        <v/>
      </c>
      <c r="O70" s="32" t="str">
        <f aca="false">IF(N70="","",IF(N70&gt;=0,"Im Budget","Überschritten"))</f>
        <v/>
      </c>
    </row>
    <row r="71" customFormat="false" ht="15" hidden="false" customHeight="false" outlineLevel="0" collapsed="false">
      <c r="A71" s="21" t="str">
        <f aca="false">IF(B71="","",ROW()-6)</f>
        <v/>
      </c>
      <c r="B71" s="22"/>
      <c r="C71" s="23" t="str">
        <f aca="false">IFERROR(INDEX('Referenz DIN 276'!$C$5:$C$63,MATCH(B71,'Referenz DIN 276'!$B$5:$B$63,0)),"")</f>
        <v/>
      </c>
      <c r="D71" s="24"/>
      <c r="E71" s="25"/>
      <c r="F71" s="26"/>
      <c r="G71" s="27"/>
      <c r="H71" s="28" t="str">
        <f aca="false">IF(OR(E71="",G71=""),"",E71*G71)</f>
        <v/>
      </c>
      <c r="I71" s="29"/>
      <c r="J71" s="30" t="str">
        <f aca="false">IF(H71="","",H71*(1+N(I71)))</f>
        <v/>
      </c>
      <c r="K71" s="29"/>
      <c r="L71" s="31" t="str">
        <f aca="false">IF(J71="","",J71*(1+N(K71)))</f>
        <v/>
      </c>
      <c r="M71" s="27"/>
      <c r="N71" s="28" t="str">
        <f aca="false">IF(OR(J71="",M71=""),"",M71-J71)</f>
        <v/>
      </c>
      <c r="O71" s="32" t="str">
        <f aca="false">IF(N71="","",IF(N71&gt;=0,"Im Budget","Überschritten"))</f>
        <v/>
      </c>
    </row>
    <row r="72" customFormat="false" ht="15" hidden="false" customHeight="false" outlineLevel="0" collapsed="false">
      <c r="A72" s="21" t="str">
        <f aca="false">IF(B72="","",ROW()-6)</f>
        <v/>
      </c>
      <c r="B72" s="22"/>
      <c r="C72" s="23" t="str">
        <f aca="false">IFERROR(INDEX('Referenz DIN 276'!$C$5:$C$63,MATCH(B72,'Referenz DIN 276'!$B$5:$B$63,0)),"")</f>
        <v/>
      </c>
      <c r="D72" s="24"/>
      <c r="E72" s="25"/>
      <c r="F72" s="26"/>
      <c r="G72" s="27"/>
      <c r="H72" s="28" t="str">
        <f aca="false">IF(OR(E72="",G72=""),"",E72*G72)</f>
        <v/>
      </c>
      <c r="I72" s="29"/>
      <c r="J72" s="30" t="str">
        <f aca="false">IF(H72="","",H72*(1+N(I72)))</f>
        <v/>
      </c>
      <c r="K72" s="29"/>
      <c r="L72" s="31" t="str">
        <f aca="false">IF(J72="","",J72*(1+N(K72)))</f>
        <v/>
      </c>
      <c r="M72" s="27"/>
      <c r="N72" s="28" t="str">
        <f aca="false">IF(OR(J72="",M72=""),"",M72-J72)</f>
        <v/>
      </c>
      <c r="O72" s="32" t="str">
        <f aca="false">IF(N72="","",IF(N72&gt;=0,"Im Budget","Überschritten"))</f>
        <v/>
      </c>
    </row>
    <row r="73" customFormat="false" ht="15" hidden="false" customHeight="false" outlineLevel="0" collapsed="false">
      <c r="A73" s="21" t="str">
        <f aca="false">IF(B73="","",ROW()-6)</f>
        <v/>
      </c>
      <c r="B73" s="22"/>
      <c r="C73" s="23" t="str">
        <f aca="false">IFERROR(INDEX('Referenz DIN 276'!$C$5:$C$63,MATCH(B73,'Referenz DIN 276'!$B$5:$B$63,0)),"")</f>
        <v/>
      </c>
      <c r="D73" s="24"/>
      <c r="E73" s="25"/>
      <c r="F73" s="26"/>
      <c r="G73" s="27"/>
      <c r="H73" s="28" t="str">
        <f aca="false">IF(OR(E73="",G73=""),"",E73*G73)</f>
        <v/>
      </c>
      <c r="I73" s="29"/>
      <c r="J73" s="30" t="str">
        <f aca="false">IF(H73="","",H73*(1+N(I73)))</f>
        <v/>
      </c>
      <c r="K73" s="29"/>
      <c r="L73" s="31" t="str">
        <f aca="false">IF(J73="","",J73*(1+N(K73)))</f>
        <v/>
      </c>
      <c r="M73" s="27"/>
      <c r="N73" s="28" t="str">
        <f aca="false">IF(OR(J73="",M73=""),"",M73-J73)</f>
        <v/>
      </c>
      <c r="O73" s="32" t="str">
        <f aca="false">IF(N73="","",IF(N73&gt;=0,"Im Budget","Überschritten"))</f>
        <v/>
      </c>
    </row>
    <row r="74" customFormat="false" ht="15" hidden="false" customHeight="false" outlineLevel="0" collapsed="false">
      <c r="A74" s="21" t="str">
        <f aca="false">IF(B74="","",ROW()-6)</f>
        <v/>
      </c>
      <c r="B74" s="22"/>
      <c r="C74" s="23" t="str">
        <f aca="false">IFERROR(INDEX('Referenz DIN 276'!$C$5:$C$63,MATCH(B74,'Referenz DIN 276'!$B$5:$B$63,0)),"")</f>
        <v/>
      </c>
      <c r="D74" s="24"/>
      <c r="E74" s="25"/>
      <c r="F74" s="26"/>
      <c r="G74" s="27"/>
      <c r="H74" s="28" t="str">
        <f aca="false">IF(OR(E74="",G74=""),"",E74*G74)</f>
        <v/>
      </c>
      <c r="I74" s="29"/>
      <c r="J74" s="30" t="str">
        <f aca="false">IF(H74="","",H74*(1+N(I74)))</f>
        <v/>
      </c>
      <c r="K74" s="29"/>
      <c r="L74" s="31" t="str">
        <f aca="false">IF(J74="","",J74*(1+N(K74)))</f>
        <v/>
      </c>
      <c r="M74" s="27"/>
      <c r="N74" s="28" t="str">
        <f aca="false">IF(OR(J74="",M74=""),"",M74-J74)</f>
        <v/>
      </c>
      <c r="O74" s="32" t="str">
        <f aca="false">IF(N74="","",IF(N74&gt;=0,"Im Budget","Überschritten"))</f>
        <v/>
      </c>
    </row>
    <row r="75" customFormat="false" ht="15" hidden="false" customHeight="false" outlineLevel="0" collapsed="false">
      <c r="A75" s="21" t="str">
        <f aca="false">IF(B75="","",ROW()-6)</f>
        <v/>
      </c>
      <c r="B75" s="22"/>
      <c r="C75" s="23" t="str">
        <f aca="false">IFERROR(INDEX('Referenz DIN 276'!$C$5:$C$63,MATCH(B75,'Referenz DIN 276'!$B$5:$B$63,0)),"")</f>
        <v/>
      </c>
      <c r="D75" s="24"/>
      <c r="E75" s="25"/>
      <c r="F75" s="26"/>
      <c r="G75" s="27"/>
      <c r="H75" s="28" t="str">
        <f aca="false">IF(OR(E75="",G75=""),"",E75*G75)</f>
        <v/>
      </c>
      <c r="I75" s="29"/>
      <c r="J75" s="30" t="str">
        <f aca="false">IF(H75="","",H75*(1+N(I75)))</f>
        <v/>
      </c>
      <c r="K75" s="29"/>
      <c r="L75" s="31" t="str">
        <f aca="false">IF(J75="","",J75*(1+N(K75)))</f>
        <v/>
      </c>
      <c r="M75" s="27"/>
      <c r="N75" s="28" t="str">
        <f aca="false">IF(OR(J75="",M75=""),"",M75-J75)</f>
        <v/>
      </c>
      <c r="O75" s="32" t="str">
        <f aca="false">IF(N75="","",IF(N75&gt;=0,"Im Budget","Überschritten"))</f>
        <v/>
      </c>
    </row>
    <row r="76" customFormat="false" ht="15" hidden="false" customHeight="false" outlineLevel="0" collapsed="false">
      <c r="A76" s="21" t="str">
        <f aca="false">IF(B76="","",ROW()-6)</f>
        <v/>
      </c>
      <c r="B76" s="22"/>
      <c r="C76" s="23" t="str">
        <f aca="false">IFERROR(INDEX('Referenz DIN 276'!$C$5:$C$63,MATCH(B76,'Referenz DIN 276'!$B$5:$B$63,0)),"")</f>
        <v/>
      </c>
      <c r="D76" s="24"/>
      <c r="E76" s="25"/>
      <c r="F76" s="26"/>
      <c r="G76" s="27"/>
      <c r="H76" s="28" t="str">
        <f aca="false">IF(OR(E76="",G76=""),"",E76*G76)</f>
        <v/>
      </c>
      <c r="I76" s="29"/>
      <c r="J76" s="30" t="str">
        <f aca="false">IF(H76="","",H76*(1+N(I76)))</f>
        <v/>
      </c>
      <c r="K76" s="29"/>
      <c r="L76" s="31" t="str">
        <f aca="false">IF(J76="","",J76*(1+N(K76)))</f>
        <v/>
      </c>
      <c r="M76" s="27"/>
      <c r="N76" s="28" t="str">
        <f aca="false">IF(OR(J76="",M76=""),"",M76-J76)</f>
        <v/>
      </c>
      <c r="O76" s="32" t="str">
        <f aca="false">IF(N76="","",IF(N76&gt;=0,"Im Budget","Überschritten"))</f>
        <v/>
      </c>
    </row>
    <row r="77" customFormat="false" ht="15" hidden="false" customHeight="false" outlineLevel="0" collapsed="false">
      <c r="A77" s="21" t="str">
        <f aca="false">IF(B77="","",ROW()-6)</f>
        <v/>
      </c>
      <c r="B77" s="22"/>
      <c r="C77" s="23" t="str">
        <f aca="false">IFERROR(INDEX('Referenz DIN 276'!$C$5:$C$63,MATCH(B77,'Referenz DIN 276'!$B$5:$B$63,0)),"")</f>
        <v/>
      </c>
      <c r="D77" s="24"/>
      <c r="E77" s="25"/>
      <c r="F77" s="26"/>
      <c r="G77" s="27"/>
      <c r="H77" s="28" t="str">
        <f aca="false">IF(OR(E77="",G77=""),"",E77*G77)</f>
        <v/>
      </c>
      <c r="I77" s="29"/>
      <c r="J77" s="30" t="str">
        <f aca="false">IF(H77="","",H77*(1+N(I77)))</f>
        <v/>
      </c>
      <c r="K77" s="29"/>
      <c r="L77" s="31" t="str">
        <f aca="false">IF(J77="","",J77*(1+N(K77)))</f>
        <v/>
      </c>
      <c r="M77" s="27"/>
      <c r="N77" s="28" t="str">
        <f aca="false">IF(OR(J77="",M77=""),"",M77-J77)</f>
        <v/>
      </c>
      <c r="O77" s="32" t="str">
        <f aca="false">IF(N77="","",IF(N77&gt;=0,"Im Budget","Überschritten"))</f>
        <v/>
      </c>
    </row>
    <row r="78" customFormat="false" ht="15" hidden="false" customHeight="false" outlineLevel="0" collapsed="false">
      <c r="A78" s="21" t="str">
        <f aca="false">IF(B78="","",ROW()-6)</f>
        <v/>
      </c>
      <c r="B78" s="22"/>
      <c r="C78" s="23" t="str">
        <f aca="false">IFERROR(INDEX('Referenz DIN 276'!$C$5:$C$63,MATCH(B78,'Referenz DIN 276'!$B$5:$B$63,0)),"")</f>
        <v/>
      </c>
      <c r="D78" s="24"/>
      <c r="E78" s="25"/>
      <c r="F78" s="26"/>
      <c r="G78" s="27"/>
      <c r="H78" s="28" t="str">
        <f aca="false">IF(OR(E78="",G78=""),"",E78*G78)</f>
        <v/>
      </c>
      <c r="I78" s="29"/>
      <c r="J78" s="30" t="str">
        <f aca="false">IF(H78="","",H78*(1+N(I78)))</f>
        <v/>
      </c>
      <c r="K78" s="29"/>
      <c r="L78" s="31" t="str">
        <f aca="false">IF(J78="","",J78*(1+N(K78)))</f>
        <v/>
      </c>
      <c r="M78" s="27"/>
      <c r="N78" s="28" t="str">
        <f aca="false">IF(OR(J78="",M78=""),"",M78-J78)</f>
        <v/>
      </c>
      <c r="O78" s="32" t="str">
        <f aca="false">IF(N78="","",IF(N78&gt;=0,"Im Budget","Überschritten"))</f>
        <v/>
      </c>
    </row>
    <row r="79" customFormat="false" ht="15" hidden="false" customHeight="false" outlineLevel="0" collapsed="false">
      <c r="A79" s="21" t="str">
        <f aca="false">IF(B79="","",ROW()-6)</f>
        <v/>
      </c>
      <c r="B79" s="22"/>
      <c r="C79" s="23" t="str">
        <f aca="false">IFERROR(INDEX('Referenz DIN 276'!$C$5:$C$63,MATCH(B79,'Referenz DIN 276'!$B$5:$B$63,0)),"")</f>
        <v/>
      </c>
      <c r="D79" s="24"/>
      <c r="E79" s="25"/>
      <c r="F79" s="26"/>
      <c r="G79" s="27"/>
      <c r="H79" s="28" t="str">
        <f aca="false">IF(OR(E79="",G79=""),"",E79*G79)</f>
        <v/>
      </c>
      <c r="I79" s="29"/>
      <c r="J79" s="30" t="str">
        <f aca="false">IF(H79="","",H79*(1+N(I79)))</f>
        <v/>
      </c>
      <c r="K79" s="29"/>
      <c r="L79" s="31" t="str">
        <f aca="false">IF(J79="","",J79*(1+N(K79)))</f>
        <v/>
      </c>
      <c r="M79" s="27"/>
      <c r="N79" s="28" t="str">
        <f aca="false">IF(OR(J79="",M79=""),"",M79-J79)</f>
        <v/>
      </c>
      <c r="O79" s="32" t="str">
        <f aca="false">IF(N79="","",IF(N79&gt;=0,"Im Budget","Überschritten"))</f>
        <v/>
      </c>
    </row>
    <row r="80" customFormat="false" ht="15" hidden="false" customHeight="false" outlineLevel="0" collapsed="false">
      <c r="A80" s="21" t="str">
        <f aca="false">IF(B80="","",ROW()-6)</f>
        <v/>
      </c>
      <c r="B80" s="22"/>
      <c r="C80" s="23" t="str">
        <f aca="false">IFERROR(INDEX('Referenz DIN 276'!$C$5:$C$63,MATCH(B80,'Referenz DIN 276'!$B$5:$B$63,0)),"")</f>
        <v/>
      </c>
      <c r="D80" s="24"/>
      <c r="E80" s="25"/>
      <c r="F80" s="26"/>
      <c r="G80" s="27"/>
      <c r="H80" s="28" t="str">
        <f aca="false">IF(OR(E80="",G80=""),"",E80*G80)</f>
        <v/>
      </c>
      <c r="I80" s="29"/>
      <c r="J80" s="30" t="str">
        <f aca="false">IF(H80="","",H80*(1+N(I80)))</f>
        <v/>
      </c>
      <c r="K80" s="29"/>
      <c r="L80" s="31" t="str">
        <f aca="false">IF(J80="","",J80*(1+N(K80)))</f>
        <v/>
      </c>
      <c r="M80" s="27"/>
      <c r="N80" s="28" t="str">
        <f aca="false">IF(OR(J80="",M80=""),"",M80-J80)</f>
        <v/>
      </c>
      <c r="O80" s="32" t="str">
        <f aca="false">IF(N80="","",IF(N80&gt;=0,"Im Budget","Überschritten"))</f>
        <v/>
      </c>
    </row>
    <row r="81" customFormat="false" ht="15" hidden="false" customHeight="false" outlineLevel="0" collapsed="false">
      <c r="A81" s="21" t="str">
        <f aca="false">IF(B81="","",ROW()-6)</f>
        <v/>
      </c>
      <c r="B81" s="22"/>
      <c r="C81" s="23" t="str">
        <f aca="false">IFERROR(INDEX('Referenz DIN 276'!$C$5:$C$63,MATCH(B81,'Referenz DIN 276'!$B$5:$B$63,0)),"")</f>
        <v/>
      </c>
      <c r="D81" s="24"/>
      <c r="E81" s="25"/>
      <c r="F81" s="26"/>
      <c r="G81" s="27"/>
      <c r="H81" s="28" t="str">
        <f aca="false">IF(OR(E81="",G81=""),"",E81*G81)</f>
        <v/>
      </c>
      <c r="I81" s="29"/>
      <c r="J81" s="30" t="str">
        <f aca="false">IF(H81="","",H81*(1+N(I81)))</f>
        <v/>
      </c>
      <c r="K81" s="29"/>
      <c r="L81" s="31" t="str">
        <f aca="false">IF(J81="","",J81*(1+N(K81)))</f>
        <v/>
      </c>
      <c r="M81" s="27"/>
      <c r="N81" s="28" t="str">
        <f aca="false">IF(OR(J81="",M81=""),"",M81-J81)</f>
        <v/>
      </c>
      <c r="O81" s="32" t="str">
        <f aca="false">IF(N81="","",IF(N81&gt;=0,"Im Budget","Überschritten"))</f>
        <v/>
      </c>
    </row>
    <row r="82" customFormat="false" ht="15" hidden="false" customHeight="false" outlineLevel="0" collapsed="false">
      <c r="A82" s="21" t="str">
        <f aca="false">IF(B82="","",ROW()-6)</f>
        <v/>
      </c>
      <c r="B82" s="22"/>
      <c r="C82" s="23" t="str">
        <f aca="false">IFERROR(INDEX('Referenz DIN 276'!$C$5:$C$63,MATCH(B82,'Referenz DIN 276'!$B$5:$B$63,0)),"")</f>
        <v/>
      </c>
      <c r="D82" s="24"/>
      <c r="E82" s="25"/>
      <c r="F82" s="26"/>
      <c r="G82" s="27"/>
      <c r="H82" s="28" t="str">
        <f aca="false">IF(OR(E82="",G82=""),"",E82*G82)</f>
        <v/>
      </c>
      <c r="I82" s="29"/>
      <c r="J82" s="30" t="str">
        <f aca="false">IF(H82="","",H82*(1+N(I82)))</f>
        <v/>
      </c>
      <c r="K82" s="29"/>
      <c r="L82" s="31" t="str">
        <f aca="false">IF(J82="","",J82*(1+N(K82)))</f>
        <v/>
      </c>
      <c r="M82" s="27"/>
      <c r="N82" s="28" t="str">
        <f aca="false">IF(OR(J82="",M82=""),"",M82-J82)</f>
        <v/>
      </c>
      <c r="O82" s="32" t="str">
        <f aca="false">IF(N82="","",IF(N82&gt;=0,"Im Budget","Überschritten"))</f>
        <v/>
      </c>
    </row>
    <row r="83" customFormat="false" ht="15" hidden="false" customHeight="false" outlineLevel="0" collapsed="false">
      <c r="A83" s="21" t="str">
        <f aca="false">IF(B83="","",ROW()-6)</f>
        <v/>
      </c>
      <c r="B83" s="22"/>
      <c r="C83" s="23" t="str">
        <f aca="false">IFERROR(INDEX('Referenz DIN 276'!$C$5:$C$63,MATCH(B83,'Referenz DIN 276'!$B$5:$B$63,0)),"")</f>
        <v/>
      </c>
      <c r="D83" s="24"/>
      <c r="E83" s="25"/>
      <c r="F83" s="26"/>
      <c r="G83" s="27"/>
      <c r="H83" s="28" t="str">
        <f aca="false">IF(OR(E83="",G83=""),"",E83*G83)</f>
        <v/>
      </c>
      <c r="I83" s="29"/>
      <c r="J83" s="30" t="str">
        <f aca="false">IF(H83="","",H83*(1+N(I83)))</f>
        <v/>
      </c>
      <c r="K83" s="29"/>
      <c r="L83" s="31" t="str">
        <f aca="false">IF(J83="","",J83*(1+N(K83)))</f>
        <v/>
      </c>
      <c r="M83" s="27"/>
      <c r="N83" s="28" t="str">
        <f aca="false">IF(OR(J83="",M83=""),"",M83-J83)</f>
        <v/>
      </c>
      <c r="O83" s="32" t="str">
        <f aca="false">IF(N83="","",IF(N83&gt;=0,"Im Budget","Überschritten"))</f>
        <v/>
      </c>
    </row>
    <row r="84" customFormat="false" ht="15" hidden="false" customHeight="false" outlineLevel="0" collapsed="false">
      <c r="A84" s="21" t="str">
        <f aca="false">IF(B84="","",ROW()-6)</f>
        <v/>
      </c>
      <c r="B84" s="22"/>
      <c r="C84" s="23" t="str">
        <f aca="false">IFERROR(INDEX('Referenz DIN 276'!$C$5:$C$63,MATCH(B84,'Referenz DIN 276'!$B$5:$B$63,0)),"")</f>
        <v/>
      </c>
      <c r="D84" s="24"/>
      <c r="E84" s="25"/>
      <c r="F84" s="26"/>
      <c r="G84" s="27"/>
      <c r="H84" s="28" t="str">
        <f aca="false">IF(OR(E84="",G84=""),"",E84*G84)</f>
        <v/>
      </c>
      <c r="I84" s="29"/>
      <c r="J84" s="30" t="str">
        <f aca="false">IF(H84="","",H84*(1+N(I84)))</f>
        <v/>
      </c>
      <c r="K84" s="29"/>
      <c r="L84" s="31" t="str">
        <f aca="false">IF(J84="","",J84*(1+N(K84)))</f>
        <v/>
      </c>
      <c r="M84" s="27"/>
      <c r="N84" s="28" t="str">
        <f aca="false">IF(OR(J84="",M84=""),"",M84-J84)</f>
        <v/>
      </c>
      <c r="O84" s="32" t="str">
        <f aca="false">IF(N84="","",IF(N84&gt;=0,"Im Budget","Überschritten"))</f>
        <v/>
      </c>
    </row>
    <row r="85" customFormat="false" ht="15" hidden="false" customHeight="false" outlineLevel="0" collapsed="false">
      <c r="A85" s="21" t="str">
        <f aca="false">IF(B85="","",ROW()-6)</f>
        <v/>
      </c>
      <c r="B85" s="22"/>
      <c r="C85" s="23" t="str">
        <f aca="false">IFERROR(INDEX('Referenz DIN 276'!$C$5:$C$63,MATCH(B85,'Referenz DIN 276'!$B$5:$B$63,0)),"")</f>
        <v/>
      </c>
      <c r="D85" s="24"/>
      <c r="E85" s="25"/>
      <c r="F85" s="26"/>
      <c r="G85" s="27"/>
      <c r="H85" s="28" t="str">
        <f aca="false">IF(OR(E85="",G85=""),"",E85*G85)</f>
        <v/>
      </c>
      <c r="I85" s="29"/>
      <c r="J85" s="30" t="str">
        <f aca="false">IF(H85="","",H85*(1+N(I85)))</f>
        <v/>
      </c>
      <c r="K85" s="29"/>
      <c r="L85" s="31" t="str">
        <f aca="false">IF(J85="","",J85*(1+N(K85)))</f>
        <v/>
      </c>
      <c r="M85" s="27"/>
      <c r="N85" s="28" t="str">
        <f aca="false">IF(OR(J85="",M85=""),"",M85-J85)</f>
        <v/>
      </c>
      <c r="O85" s="32" t="str">
        <f aca="false">IF(N85="","",IF(N85&gt;=0,"Im Budget","Überschritten"))</f>
        <v/>
      </c>
    </row>
    <row r="86" customFormat="false" ht="15" hidden="false" customHeight="false" outlineLevel="0" collapsed="false">
      <c r="A86" s="21" t="str">
        <f aca="false">IF(B86="","",ROW()-6)</f>
        <v/>
      </c>
      <c r="B86" s="22"/>
      <c r="C86" s="23" t="str">
        <f aca="false">IFERROR(INDEX('Referenz DIN 276'!$C$5:$C$63,MATCH(B86,'Referenz DIN 276'!$B$5:$B$63,0)),"")</f>
        <v/>
      </c>
      <c r="D86" s="24"/>
      <c r="E86" s="25"/>
      <c r="F86" s="26"/>
      <c r="G86" s="27"/>
      <c r="H86" s="28" t="str">
        <f aca="false">IF(OR(E86="",G86=""),"",E86*G86)</f>
        <v/>
      </c>
      <c r="I86" s="29"/>
      <c r="J86" s="30" t="str">
        <f aca="false">IF(H86="","",H86*(1+N(I86)))</f>
        <v/>
      </c>
      <c r="K86" s="29"/>
      <c r="L86" s="31" t="str">
        <f aca="false">IF(J86="","",J86*(1+N(K86)))</f>
        <v/>
      </c>
      <c r="M86" s="27"/>
      <c r="N86" s="28" t="str">
        <f aca="false">IF(OR(J86="",M86=""),"",M86-J86)</f>
        <v/>
      </c>
      <c r="O86" s="32" t="str">
        <f aca="false">IF(N86="","",IF(N86&gt;=0,"Im Budget","Überschritten"))</f>
        <v/>
      </c>
    </row>
    <row r="87" customFormat="false" ht="15" hidden="false" customHeight="false" outlineLevel="0" collapsed="false">
      <c r="A87" s="21" t="str">
        <f aca="false">IF(B87="","",ROW()-6)</f>
        <v/>
      </c>
      <c r="B87" s="22"/>
      <c r="C87" s="23" t="str">
        <f aca="false">IFERROR(INDEX('Referenz DIN 276'!$C$5:$C$63,MATCH(B87,'Referenz DIN 276'!$B$5:$B$63,0)),"")</f>
        <v/>
      </c>
      <c r="D87" s="24"/>
      <c r="E87" s="25"/>
      <c r="F87" s="26"/>
      <c r="G87" s="27"/>
      <c r="H87" s="28" t="str">
        <f aca="false">IF(OR(E87="",G87=""),"",E87*G87)</f>
        <v/>
      </c>
      <c r="I87" s="29"/>
      <c r="J87" s="30" t="str">
        <f aca="false">IF(H87="","",H87*(1+N(I87)))</f>
        <v/>
      </c>
      <c r="K87" s="29"/>
      <c r="L87" s="31" t="str">
        <f aca="false">IF(J87="","",J87*(1+N(K87)))</f>
        <v/>
      </c>
      <c r="M87" s="27"/>
      <c r="N87" s="28" t="str">
        <f aca="false">IF(OR(J87="",M87=""),"",M87-J87)</f>
        <v/>
      </c>
      <c r="O87" s="32" t="str">
        <f aca="false">IF(N87="","",IF(N87&gt;=0,"Im Budget","Überschritten"))</f>
        <v/>
      </c>
    </row>
    <row r="88" customFormat="false" ht="15" hidden="false" customHeight="false" outlineLevel="0" collapsed="false">
      <c r="A88" s="21" t="str">
        <f aca="false">IF(B88="","",ROW()-6)</f>
        <v/>
      </c>
      <c r="B88" s="22"/>
      <c r="C88" s="23" t="str">
        <f aca="false">IFERROR(INDEX('Referenz DIN 276'!$C$5:$C$63,MATCH(B88,'Referenz DIN 276'!$B$5:$B$63,0)),"")</f>
        <v/>
      </c>
      <c r="D88" s="24"/>
      <c r="E88" s="25"/>
      <c r="F88" s="26"/>
      <c r="G88" s="27"/>
      <c r="H88" s="28" t="str">
        <f aca="false">IF(OR(E88="",G88=""),"",E88*G88)</f>
        <v/>
      </c>
      <c r="I88" s="29"/>
      <c r="J88" s="30" t="str">
        <f aca="false">IF(H88="","",H88*(1+N(I88)))</f>
        <v/>
      </c>
      <c r="K88" s="29"/>
      <c r="L88" s="31" t="str">
        <f aca="false">IF(J88="","",J88*(1+N(K88)))</f>
        <v/>
      </c>
      <c r="M88" s="27"/>
      <c r="N88" s="28" t="str">
        <f aca="false">IF(OR(J88="",M88=""),"",M88-J88)</f>
        <v/>
      </c>
      <c r="O88" s="32" t="str">
        <f aca="false">IF(N88="","",IF(N88&gt;=0,"Im Budget","Überschritten"))</f>
        <v/>
      </c>
    </row>
    <row r="89" customFormat="false" ht="15" hidden="false" customHeight="false" outlineLevel="0" collapsed="false">
      <c r="A89" s="21" t="str">
        <f aca="false">IF(B89="","",ROW()-6)</f>
        <v/>
      </c>
      <c r="B89" s="22"/>
      <c r="C89" s="23" t="str">
        <f aca="false">IFERROR(INDEX('Referenz DIN 276'!$C$5:$C$63,MATCH(B89,'Referenz DIN 276'!$B$5:$B$63,0)),"")</f>
        <v/>
      </c>
      <c r="D89" s="24"/>
      <c r="E89" s="25"/>
      <c r="F89" s="26"/>
      <c r="G89" s="27"/>
      <c r="H89" s="28" t="str">
        <f aca="false">IF(OR(E89="",G89=""),"",E89*G89)</f>
        <v/>
      </c>
      <c r="I89" s="29"/>
      <c r="J89" s="30" t="str">
        <f aca="false">IF(H89="","",H89*(1+N(I89)))</f>
        <v/>
      </c>
      <c r="K89" s="29"/>
      <c r="L89" s="31" t="str">
        <f aca="false">IF(J89="","",J89*(1+N(K89)))</f>
        <v/>
      </c>
      <c r="M89" s="27"/>
      <c r="N89" s="28" t="str">
        <f aca="false">IF(OR(J89="",M89=""),"",M89-J89)</f>
        <v/>
      </c>
      <c r="O89" s="32" t="str">
        <f aca="false">IF(N89="","",IF(N89&gt;=0,"Im Budget","Überschritten"))</f>
        <v/>
      </c>
    </row>
    <row r="90" customFormat="false" ht="15" hidden="false" customHeight="false" outlineLevel="0" collapsed="false">
      <c r="A90" s="21" t="str">
        <f aca="false">IF(B90="","",ROW()-6)</f>
        <v/>
      </c>
      <c r="B90" s="22"/>
      <c r="C90" s="23" t="str">
        <f aca="false">IFERROR(INDEX('Referenz DIN 276'!$C$5:$C$63,MATCH(B90,'Referenz DIN 276'!$B$5:$B$63,0)),"")</f>
        <v/>
      </c>
      <c r="D90" s="24"/>
      <c r="E90" s="25"/>
      <c r="F90" s="26"/>
      <c r="G90" s="27"/>
      <c r="H90" s="28" t="str">
        <f aca="false">IF(OR(E90="",G90=""),"",E90*G90)</f>
        <v/>
      </c>
      <c r="I90" s="29"/>
      <c r="J90" s="30" t="str">
        <f aca="false">IF(H90="","",H90*(1+N(I90)))</f>
        <v/>
      </c>
      <c r="K90" s="29"/>
      <c r="L90" s="31" t="str">
        <f aca="false">IF(J90="","",J90*(1+N(K90)))</f>
        <v/>
      </c>
      <c r="M90" s="27"/>
      <c r="N90" s="28" t="str">
        <f aca="false">IF(OR(J90="",M90=""),"",M90-J90)</f>
        <v/>
      </c>
      <c r="O90" s="32" t="str">
        <f aca="false">IF(N90="","",IF(N90&gt;=0,"Im Budget","Überschritten"))</f>
        <v/>
      </c>
    </row>
    <row r="91" customFormat="false" ht="15" hidden="false" customHeight="false" outlineLevel="0" collapsed="false">
      <c r="A91" s="21" t="str">
        <f aca="false">IF(B91="","",ROW()-6)</f>
        <v/>
      </c>
      <c r="B91" s="22"/>
      <c r="C91" s="23" t="str">
        <f aca="false">IFERROR(INDEX('Referenz DIN 276'!$C$5:$C$63,MATCH(B91,'Referenz DIN 276'!$B$5:$B$63,0)),"")</f>
        <v/>
      </c>
      <c r="D91" s="24"/>
      <c r="E91" s="25"/>
      <c r="F91" s="26"/>
      <c r="G91" s="27"/>
      <c r="H91" s="28" t="str">
        <f aca="false">IF(OR(E91="",G91=""),"",E91*G91)</f>
        <v/>
      </c>
      <c r="I91" s="29"/>
      <c r="J91" s="30" t="str">
        <f aca="false">IF(H91="","",H91*(1+N(I91)))</f>
        <v/>
      </c>
      <c r="K91" s="29"/>
      <c r="L91" s="31" t="str">
        <f aca="false">IF(J91="","",J91*(1+N(K91)))</f>
        <v/>
      </c>
      <c r="M91" s="27"/>
      <c r="N91" s="28" t="str">
        <f aca="false">IF(OR(J91="",M91=""),"",M91-J91)</f>
        <v/>
      </c>
      <c r="O91" s="32" t="str">
        <f aca="false">IF(N91="","",IF(N91&gt;=0,"Im Budget","Überschritten"))</f>
        <v/>
      </c>
    </row>
    <row r="92" customFormat="false" ht="15" hidden="false" customHeight="false" outlineLevel="0" collapsed="false">
      <c r="A92" s="21" t="str">
        <f aca="false">IF(B92="","",ROW()-6)</f>
        <v/>
      </c>
      <c r="B92" s="22"/>
      <c r="C92" s="23" t="str">
        <f aca="false">IFERROR(INDEX('Referenz DIN 276'!$C$5:$C$63,MATCH(B92,'Referenz DIN 276'!$B$5:$B$63,0)),"")</f>
        <v/>
      </c>
      <c r="D92" s="24"/>
      <c r="E92" s="25"/>
      <c r="F92" s="26"/>
      <c r="G92" s="27"/>
      <c r="H92" s="28" t="str">
        <f aca="false">IF(OR(E92="",G92=""),"",E92*G92)</f>
        <v/>
      </c>
      <c r="I92" s="29"/>
      <c r="J92" s="30" t="str">
        <f aca="false">IF(H92="","",H92*(1+N(I92)))</f>
        <v/>
      </c>
      <c r="K92" s="29"/>
      <c r="L92" s="31" t="str">
        <f aca="false">IF(J92="","",J92*(1+N(K92)))</f>
        <v/>
      </c>
      <c r="M92" s="27"/>
      <c r="N92" s="28" t="str">
        <f aca="false">IF(OR(J92="",M92=""),"",M92-J92)</f>
        <v/>
      </c>
      <c r="O92" s="32" t="str">
        <f aca="false">IF(N92="","",IF(N92&gt;=0,"Im Budget","Überschritten"))</f>
        <v/>
      </c>
    </row>
    <row r="93" customFormat="false" ht="15" hidden="false" customHeight="false" outlineLevel="0" collapsed="false">
      <c r="A93" s="21" t="str">
        <f aca="false">IF(B93="","",ROW()-6)</f>
        <v/>
      </c>
      <c r="B93" s="22"/>
      <c r="C93" s="23" t="str">
        <f aca="false">IFERROR(INDEX('Referenz DIN 276'!$C$5:$C$63,MATCH(B93,'Referenz DIN 276'!$B$5:$B$63,0)),"")</f>
        <v/>
      </c>
      <c r="D93" s="24"/>
      <c r="E93" s="25"/>
      <c r="F93" s="26"/>
      <c r="G93" s="27"/>
      <c r="H93" s="28" t="str">
        <f aca="false">IF(OR(E93="",G93=""),"",E93*G93)</f>
        <v/>
      </c>
      <c r="I93" s="29"/>
      <c r="J93" s="30" t="str">
        <f aca="false">IF(H93="","",H93*(1+N(I93)))</f>
        <v/>
      </c>
      <c r="K93" s="29"/>
      <c r="L93" s="31" t="str">
        <f aca="false">IF(J93="","",J93*(1+N(K93)))</f>
        <v/>
      </c>
      <c r="M93" s="27"/>
      <c r="N93" s="28" t="str">
        <f aca="false">IF(OR(J93="",M93=""),"",M93-J93)</f>
        <v/>
      </c>
      <c r="O93" s="32" t="str">
        <f aca="false">IF(N93="","",IF(N93&gt;=0,"Im Budget","Überschritten"))</f>
        <v/>
      </c>
    </row>
    <row r="94" customFormat="false" ht="15" hidden="false" customHeight="false" outlineLevel="0" collapsed="false">
      <c r="A94" s="21" t="str">
        <f aca="false">IF(B94="","",ROW()-6)</f>
        <v/>
      </c>
      <c r="B94" s="22"/>
      <c r="C94" s="23" t="str">
        <f aca="false">IFERROR(INDEX('Referenz DIN 276'!$C$5:$C$63,MATCH(B94,'Referenz DIN 276'!$B$5:$B$63,0)),"")</f>
        <v/>
      </c>
      <c r="D94" s="24"/>
      <c r="E94" s="25"/>
      <c r="F94" s="26"/>
      <c r="G94" s="27"/>
      <c r="H94" s="28" t="str">
        <f aca="false">IF(OR(E94="",G94=""),"",E94*G94)</f>
        <v/>
      </c>
      <c r="I94" s="29"/>
      <c r="J94" s="30" t="str">
        <f aca="false">IF(H94="","",H94*(1+N(I94)))</f>
        <v/>
      </c>
      <c r="K94" s="29"/>
      <c r="L94" s="31" t="str">
        <f aca="false">IF(J94="","",J94*(1+N(K94)))</f>
        <v/>
      </c>
      <c r="M94" s="27"/>
      <c r="N94" s="28" t="str">
        <f aca="false">IF(OR(J94="",M94=""),"",M94-J94)</f>
        <v/>
      </c>
      <c r="O94" s="32" t="str">
        <f aca="false">IF(N94="","",IF(N94&gt;=0,"Im Budget","Überschritten"))</f>
        <v/>
      </c>
    </row>
    <row r="95" customFormat="false" ht="15" hidden="false" customHeight="false" outlineLevel="0" collapsed="false">
      <c r="A95" s="21" t="str">
        <f aca="false">IF(B95="","",ROW()-6)</f>
        <v/>
      </c>
      <c r="B95" s="22"/>
      <c r="C95" s="23" t="str">
        <f aca="false">IFERROR(INDEX('Referenz DIN 276'!$C$5:$C$63,MATCH(B95,'Referenz DIN 276'!$B$5:$B$63,0)),"")</f>
        <v/>
      </c>
      <c r="D95" s="24"/>
      <c r="E95" s="25"/>
      <c r="F95" s="26"/>
      <c r="G95" s="27"/>
      <c r="H95" s="28" t="str">
        <f aca="false">IF(OR(E95="",G95=""),"",E95*G95)</f>
        <v/>
      </c>
      <c r="I95" s="29"/>
      <c r="J95" s="30" t="str">
        <f aca="false">IF(H95="","",H95*(1+N(I95)))</f>
        <v/>
      </c>
      <c r="K95" s="29"/>
      <c r="L95" s="31" t="str">
        <f aca="false">IF(J95="","",J95*(1+N(K95)))</f>
        <v/>
      </c>
      <c r="M95" s="27"/>
      <c r="N95" s="28" t="str">
        <f aca="false">IF(OR(J95="",M95=""),"",M95-J95)</f>
        <v/>
      </c>
      <c r="O95" s="32" t="str">
        <f aca="false">IF(N95="","",IF(N95&gt;=0,"Im Budget","Überschritten"))</f>
        <v/>
      </c>
    </row>
    <row r="96" customFormat="false" ht="15" hidden="false" customHeight="false" outlineLevel="0" collapsed="false">
      <c r="A96" s="21" t="str">
        <f aca="false">IF(B96="","",ROW()-6)</f>
        <v/>
      </c>
      <c r="B96" s="22"/>
      <c r="C96" s="23" t="str">
        <f aca="false">IFERROR(INDEX('Referenz DIN 276'!$C$5:$C$63,MATCH(B96,'Referenz DIN 276'!$B$5:$B$63,0)),"")</f>
        <v/>
      </c>
      <c r="D96" s="24"/>
      <c r="E96" s="25"/>
      <c r="F96" s="26"/>
      <c r="G96" s="27"/>
      <c r="H96" s="28" t="str">
        <f aca="false">IF(OR(E96="",G96=""),"",E96*G96)</f>
        <v/>
      </c>
      <c r="I96" s="29"/>
      <c r="J96" s="30" t="str">
        <f aca="false">IF(H96="","",H96*(1+N(I96)))</f>
        <v/>
      </c>
      <c r="K96" s="29"/>
      <c r="L96" s="31" t="str">
        <f aca="false">IF(J96="","",J96*(1+N(K96)))</f>
        <v/>
      </c>
      <c r="M96" s="27"/>
      <c r="N96" s="28" t="str">
        <f aca="false">IF(OR(J96="",M96=""),"",M96-J96)</f>
        <v/>
      </c>
      <c r="O96" s="32" t="str">
        <f aca="false">IF(N96="","",IF(N96&gt;=0,"Im Budget","Überschritten"))</f>
        <v/>
      </c>
    </row>
    <row r="97" customFormat="false" ht="15" hidden="false" customHeight="false" outlineLevel="0" collapsed="false">
      <c r="A97" s="21" t="str">
        <f aca="false">IF(B97="","",ROW()-6)</f>
        <v/>
      </c>
      <c r="B97" s="22"/>
      <c r="C97" s="23" t="str">
        <f aca="false">IFERROR(INDEX('Referenz DIN 276'!$C$5:$C$63,MATCH(B97,'Referenz DIN 276'!$B$5:$B$63,0)),"")</f>
        <v/>
      </c>
      <c r="D97" s="24"/>
      <c r="E97" s="25"/>
      <c r="F97" s="26"/>
      <c r="G97" s="27"/>
      <c r="H97" s="28" t="str">
        <f aca="false">IF(OR(E97="",G97=""),"",E97*G97)</f>
        <v/>
      </c>
      <c r="I97" s="29"/>
      <c r="J97" s="30" t="str">
        <f aca="false">IF(H97="","",H97*(1+N(I97)))</f>
        <v/>
      </c>
      <c r="K97" s="29"/>
      <c r="L97" s="31" t="str">
        <f aca="false">IF(J97="","",J97*(1+N(K97)))</f>
        <v/>
      </c>
      <c r="M97" s="27"/>
      <c r="N97" s="28" t="str">
        <f aca="false">IF(OR(J97="",M97=""),"",M97-J97)</f>
        <v/>
      </c>
      <c r="O97" s="32" t="str">
        <f aca="false">IF(N97="","",IF(N97&gt;=0,"Im Budget","Überschritten"))</f>
        <v/>
      </c>
    </row>
    <row r="98" customFormat="false" ht="15" hidden="false" customHeight="false" outlineLevel="0" collapsed="false">
      <c r="A98" s="21" t="str">
        <f aca="false">IF(B98="","",ROW()-6)</f>
        <v/>
      </c>
      <c r="B98" s="22"/>
      <c r="C98" s="23" t="str">
        <f aca="false">IFERROR(INDEX('Referenz DIN 276'!$C$5:$C$63,MATCH(B98,'Referenz DIN 276'!$B$5:$B$63,0)),"")</f>
        <v/>
      </c>
      <c r="D98" s="24"/>
      <c r="E98" s="25"/>
      <c r="F98" s="26"/>
      <c r="G98" s="27"/>
      <c r="H98" s="28" t="str">
        <f aca="false">IF(OR(E98="",G98=""),"",E98*G98)</f>
        <v/>
      </c>
      <c r="I98" s="29"/>
      <c r="J98" s="30" t="str">
        <f aca="false">IF(H98="","",H98*(1+N(I98)))</f>
        <v/>
      </c>
      <c r="K98" s="29"/>
      <c r="L98" s="31" t="str">
        <f aca="false">IF(J98="","",J98*(1+N(K98)))</f>
        <v/>
      </c>
      <c r="M98" s="27"/>
      <c r="N98" s="28" t="str">
        <f aca="false">IF(OR(J98="",M98=""),"",M98-J98)</f>
        <v/>
      </c>
      <c r="O98" s="32" t="str">
        <f aca="false">IF(N98="","",IF(N98&gt;=0,"Im Budget","Überschritten"))</f>
        <v/>
      </c>
    </row>
    <row r="99" customFormat="false" ht="15" hidden="false" customHeight="false" outlineLevel="0" collapsed="false">
      <c r="A99" s="21" t="str">
        <f aca="false">IF(B99="","",ROW()-6)</f>
        <v/>
      </c>
      <c r="B99" s="22"/>
      <c r="C99" s="23" t="str">
        <f aca="false">IFERROR(INDEX('Referenz DIN 276'!$C$5:$C$63,MATCH(B99,'Referenz DIN 276'!$B$5:$B$63,0)),"")</f>
        <v/>
      </c>
      <c r="D99" s="24"/>
      <c r="E99" s="25"/>
      <c r="F99" s="26"/>
      <c r="G99" s="27"/>
      <c r="H99" s="28" t="str">
        <f aca="false">IF(OR(E99="",G99=""),"",E99*G99)</f>
        <v/>
      </c>
      <c r="I99" s="29"/>
      <c r="J99" s="30" t="str">
        <f aca="false">IF(H99="","",H99*(1+N(I99)))</f>
        <v/>
      </c>
      <c r="K99" s="29"/>
      <c r="L99" s="31" t="str">
        <f aca="false">IF(J99="","",J99*(1+N(K99)))</f>
        <v/>
      </c>
      <c r="M99" s="27"/>
      <c r="N99" s="28" t="str">
        <f aca="false">IF(OR(J99="",M99=""),"",M99-J99)</f>
        <v/>
      </c>
      <c r="O99" s="32" t="str">
        <f aca="false">IF(N99="","",IF(N99&gt;=0,"Im Budget","Überschritten"))</f>
        <v/>
      </c>
    </row>
    <row r="100" customFormat="false" ht="15" hidden="false" customHeight="false" outlineLevel="0" collapsed="false">
      <c r="A100" s="21" t="str">
        <f aca="false">IF(B100="","",ROW()-6)</f>
        <v/>
      </c>
      <c r="B100" s="22"/>
      <c r="C100" s="23" t="str">
        <f aca="false">IFERROR(INDEX('Referenz DIN 276'!$C$5:$C$63,MATCH(B100,'Referenz DIN 276'!$B$5:$B$63,0)),"")</f>
        <v/>
      </c>
      <c r="D100" s="24"/>
      <c r="E100" s="25"/>
      <c r="F100" s="26"/>
      <c r="G100" s="27"/>
      <c r="H100" s="28" t="str">
        <f aca="false">IF(OR(E100="",G100=""),"",E100*G100)</f>
        <v/>
      </c>
      <c r="I100" s="29"/>
      <c r="J100" s="30" t="str">
        <f aca="false">IF(H100="","",H100*(1+N(I100)))</f>
        <v/>
      </c>
      <c r="K100" s="29"/>
      <c r="L100" s="31" t="str">
        <f aca="false">IF(J100="","",J100*(1+N(K100)))</f>
        <v/>
      </c>
      <c r="M100" s="27"/>
      <c r="N100" s="28" t="str">
        <f aca="false">IF(OR(J100="",M100=""),"",M100-J100)</f>
        <v/>
      </c>
      <c r="O100" s="32" t="str">
        <f aca="false">IF(N100="","",IF(N100&gt;=0,"Im Budget","Überschritten"))</f>
        <v/>
      </c>
    </row>
    <row r="101" customFormat="false" ht="15" hidden="false" customHeight="false" outlineLevel="0" collapsed="false">
      <c r="A101" s="21" t="str">
        <f aca="false">IF(B101="","",ROW()-6)</f>
        <v/>
      </c>
      <c r="B101" s="22"/>
      <c r="C101" s="23" t="str">
        <f aca="false">IFERROR(INDEX('Referenz DIN 276'!$C$5:$C$63,MATCH(B101,'Referenz DIN 276'!$B$5:$B$63,0)),"")</f>
        <v/>
      </c>
      <c r="D101" s="24"/>
      <c r="E101" s="25"/>
      <c r="F101" s="26"/>
      <c r="G101" s="27"/>
      <c r="H101" s="28" t="str">
        <f aca="false">IF(OR(E101="",G101=""),"",E101*G101)</f>
        <v/>
      </c>
      <c r="I101" s="29"/>
      <c r="J101" s="30" t="str">
        <f aca="false">IF(H101="","",H101*(1+N(I101)))</f>
        <v/>
      </c>
      <c r="K101" s="29"/>
      <c r="L101" s="31" t="str">
        <f aca="false">IF(J101="","",J101*(1+N(K101)))</f>
        <v/>
      </c>
      <c r="M101" s="27"/>
      <c r="N101" s="28" t="str">
        <f aca="false">IF(OR(J101="",M101=""),"",M101-J101)</f>
        <v/>
      </c>
      <c r="O101" s="32" t="str">
        <f aca="false">IF(N101="","",IF(N101&gt;=0,"Im Budget","Überschritten"))</f>
        <v/>
      </c>
    </row>
    <row r="102" customFormat="false" ht="15" hidden="false" customHeight="false" outlineLevel="0" collapsed="false">
      <c r="A102" s="21" t="str">
        <f aca="false">IF(B102="","",ROW()-6)</f>
        <v/>
      </c>
      <c r="B102" s="22"/>
      <c r="C102" s="23" t="str">
        <f aca="false">IFERROR(INDEX('Referenz DIN 276'!$C$5:$C$63,MATCH(B102,'Referenz DIN 276'!$B$5:$B$63,0)),"")</f>
        <v/>
      </c>
      <c r="D102" s="24"/>
      <c r="E102" s="25"/>
      <c r="F102" s="26"/>
      <c r="G102" s="27"/>
      <c r="H102" s="28" t="str">
        <f aca="false">IF(OR(E102="",G102=""),"",E102*G102)</f>
        <v/>
      </c>
      <c r="I102" s="29"/>
      <c r="J102" s="30" t="str">
        <f aca="false">IF(H102="","",H102*(1+N(I102)))</f>
        <v/>
      </c>
      <c r="K102" s="29"/>
      <c r="L102" s="31" t="str">
        <f aca="false">IF(J102="","",J102*(1+N(K102)))</f>
        <v/>
      </c>
      <c r="M102" s="27"/>
      <c r="N102" s="28" t="str">
        <f aca="false">IF(OR(J102="",M102=""),"",M102-J102)</f>
        <v/>
      </c>
      <c r="O102" s="32" t="str">
        <f aca="false">IF(N102="","",IF(N102&gt;=0,"Im Budget","Überschritten"))</f>
        <v/>
      </c>
    </row>
    <row r="103" customFormat="false" ht="15" hidden="false" customHeight="false" outlineLevel="0" collapsed="false">
      <c r="A103" s="21" t="str">
        <f aca="false">IF(B103="","",ROW()-6)</f>
        <v/>
      </c>
      <c r="B103" s="22"/>
      <c r="C103" s="23" t="str">
        <f aca="false">IFERROR(INDEX('Referenz DIN 276'!$C$5:$C$63,MATCH(B103,'Referenz DIN 276'!$B$5:$B$63,0)),"")</f>
        <v/>
      </c>
      <c r="D103" s="24"/>
      <c r="E103" s="25"/>
      <c r="F103" s="26"/>
      <c r="G103" s="27"/>
      <c r="H103" s="28" t="str">
        <f aca="false">IF(OR(E103="",G103=""),"",E103*G103)</f>
        <v/>
      </c>
      <c r="I103" s="29"/>
      <c r="J103" s="30" t="str">
        <f aca="false">IF(H103="","",H103*(1+N(I103)))</f>
        <v/>
      </c>
      <c r="K103" s="29"/>
      <c r="L103" s="31" t="str">
        <f aca="false">IF(J103="","",J103*(1+N(K103)))</f>
        <v/>
      </c>
      <c r="M103" s="27"/>
      <c r="N103" s="28" t="str">
        <f aca="false">IF(OR(J103="",M103=""),"",M103-J103)</f>
        <v/>
      </c>
      <c r="O103" s="32" t="str">
        <f aca="false">IF(N103="","",IF(N103&gt;=0,"Im Budget","Überschritten"))</f>
        <v/>
      </c>
    </row>
    <row r="104" customFormat="false" ht="15" hidden="false" customHeight="false" outlineLevel="0" collapsed="false">
      <c r="A104" s="21" t="str">
        <f aca="false">IF(B104="","",ROW()-6)</f>
        <v/>
      </c>
      <c r="B104" s="22"/>
      <c r="C104" s="23" t="str">
        <f aca="false">IFERROR(INDEX('Referenz DIN 276'!$C$5:$C$63,MATCH(B104,'Referenz DIN 276'!$B$5:$B$63,0)),"")</f>
        <v/>
      </c>
      <c r="D104" s="24"/>
      <c r="E104" s="25"/>
      <c r="F104" s="26"/>
      <c r="G104" s="27"/>
      <c r="H104" s="28" t="str">
        <f aca="false">IF(OR(E104="",G104=""),"",E104*G104)</f>
        <v/>
      </c>
      <c r="I104" s="29"/>
      <c r="J104" s="30" t="str">
        <f aca="false">IF(H104="","",H104*(1+N(I104)))</f>
        <v/>
      </c>
      <c r="K104" s="29"/>
      <c r="L104" s="31" t="str">
        <f aca="false">IF(J104="","",J104*(1+N(K104)))</f>
        <v/>
      </c>
      <c r="M104" s="27"/>
      <c r="N104" s="28" t="str">
        <f aca="false">IF(OR(J104="",M104=""),"",M104-J104)</f>
        <v/>
      </c>
      <c r="O104" s="32" t="str">
        <f aca="false">IF(N104="","",IF(N104&gt;=0,"Im Budget","Überschritten"))</f>
        <v/>
      </c>
    </row>
    <row r="105" customFormat="false" ht="15" hidden="false" customHeight="false" outlineLevel="0" collapsed="false">
      <c r="A105" s="21" t="str">
        <f aca="false">IF(B105="","",ROW()-6)</f>
        <v/>
      </c>
      <c r="B105" s="22"/>
      <c r="C105" s="23" t="str">
        <f aca="false">IFERROR(INDEX('Referenz DIN 276'!$C$5:$C$63,MATCH(B105,'Referenz DIN 276'!$B$5:$B$63,0)),"")</f>
        <v/>
      </c>
      <c r="D105" s="24"/>
      <c r="E105" s="25"/>
      <c r="F105" s="26"/>
      <c r="G105" s="27"/>
      <c r="H105" s="28" t="str">
        <f aca="false">IF(OR(E105="",G105=""),"",E105*G105)</f>
        <v/>
      </c>
      <c r="I105" s="29"/>
      <c r="J105" s="30" t="str">
        <f aca="false">IF(H105="","",H105*(1+N(I105)))</f>
        <v/>
      </c>
      <c r="K105" s="29"/>
      <c r="L105" s="31" t="str">
        <f aca="false">IF(J105="","",J105*(1+N(K105)))</f>
        <v/>
      </c>
      <c r="M105" s="27"/>
      <c r="N105" s="28" t="str">
        <f aca="false">IF(OR(J105="",M105=""),"",M105-J105)</f>
        <v/>
      </c>
      <c r="O105" s="32" t="str">
        <f aca="false">IF(N105="","",IF(N105&gt;=0,"Im Budget","Überschritten"))</f>
        <v/>
      </c>
    </row>
    <row r="106" customFormat="false" ht="15" hidden="false" customHeight="false" outlineLevel="0" collapsed="false">
      <c r="A106" s="21" t="str">
        <f aca="false">IF(B106="","",ROW()-6)</f>
        <v/>
      </c>
      <c r="B106" s="22"/>
      <c r="C106" s="23" t="str">
        <f aca="false">IFERROR(INDEX('Referenz DIN 276'!$C$5:$C$63,MATCH(B106,'Referenz DIN 276'!$B$5:$B$63,0)),"")</f>
        <v/>
      </c>
      <c r="D106" s="24"/>
      <c r="E106" s="25"/>
      <c r="F106" s="26"/>
      <c r="G106" s="27"/>
      <c r="H106" s="28" t="str">
        <f aca="false">IF(OR(E106="",G106=""),"",E106*G106)</f>
        <v/>
      </c>
      <c r="I106" s="29"/>
      <c r="J106" s="30" t="str">
        <f aca="false">IF(H106="","",H106*(1+N(I106)))</f>
        <v/>
      </c>
      <c r="K106" s="29"/>
      <c r="L106" s="31" t="str">
        <f aca="false">IF(J106="","",J106*(1+N(K106)))</f>
        <v/>
      </c>
      <c r="M106" s="27"/>
      <c r="N106" s="28" t="str">
        <f aca="false">IF(OR(J106="",M106=""),"",M106-J106)</f>
        <v/>
      </c>
      <c r="O106" s="32" t="str">
        <f aca="false">IF(N106="","",IF(N106&gt;=0,"Im Budget","Überschritten"))</f>
        <v/>
      </c>
    </row>
    <row r="107" customFormat="false" ht="15" hidden="false" customHeight="false" outlineLevel="0" collapsed="false">
      <c r="A107" s="21" t="str">
        <f aca="false">IF(B107="","",ROW()-6)</f>
        <v/>
      </c>
      <c r="B107" s="22"/>
      <c r="C107" s="23" t="str">
        <f aca="false">IFERROR(INDEX('Referenz DIN 276'!$C$5:$C$63,MATCH(B107,'Referenz DIN 276'!$B$5:$B$63,0)),"")</f>
        <v/>
      </c>
      <c r="D107" s="24"/>
      <c r="E107" s="25"/>
      <c r="F107" s="26"/>
      <c r="G107" s="27"/>
      <c r="H107" s="28" t="str">
        <f aca="false">IF(OR(E107="",G107=""),"",E107*G107)</f>
        <v/>
      </c>
      <c r="I107" s="29"/>
      <c r="J107" s="30" t="str">
        <f aca="false">IF(H107="","",H107*(1+N(I107)))</f>
        <v/>
      </c>
      <c r="K107" s="29"/>
      <c r="L107" s="31" t="str">
        <f aca="false">IF(J107="","",J107*(1+N(K107)))</f>
        <v/>
      </c>
      <c r="M107" s="27"/>
      <c r="N107" s="28" t="str">
        <f aca="false">IF(OR(J107="",M107=""),"",M107-J107)</f>
        <v/>
      </c>
      <c r="O107" s="32" t="str">
        <f aca="false">IF(N107="","",IF(N107&gt;=0,"Im Budget","Überschritten"))</f>
        <v/>
      </c>
    </row>
    <row r="108" customFormat="false" ht="15" hidden="false" customHeight="false" outlineLevel="0" collapsed="false">
      <c r="A108" s="21" t="str">
        <f aca="false">IF(B108="","",ROW()-6)</f>
        <v/>
      </c>
      <c r="B108" s="22"/>
      <c r="C108" s="23" t="str">
        <f aca="false">IFERROR(INDEX('Referenz DIN 276'!$C$5:$C$63,MATCH(B108,'Referenz DIN 276'!$B$5:$B$63,0)),"")</f>
        <v/>
      </c>
      <c r="D108" s="24"/>
      <c r="E108" s="25"/>
      <c r="F108" s="26"/>
      <c r="G108" s="27"/>
      <c r="H108" s="28" t="str">
        <f aca="false">IF(OR(E108="",G108=""),"",E108*G108)</f>
        <v/>
      </c>
      <c r="I108" s="29"/>
      <c r="J108" s="30" t="str">
        <f aca="false">IF(H108="","",H108*(1+N(I108)))</f>
        <v/>
      </c>
      <c r="K108" s="29"/>
      <c r="L108" s="31" t="str">
        <f aca="false">IF(J108="","",J108*(1+N(K108)))</f>
        <v/>
      </c>
      <c r="M108" s="27"/>
      <c r="N108" s="28" t="str">
        <f aca="false">IF(OR(J108="",M108=""),"",M108-J108)</f>
        <v/>
      </c>
      <c r="O108" s="32" t="str">
        <f aca="false">IF(N108="","",IF(N108&gt;=0,"Im Budget","Überschritten"))</f>
        <v/>
      </c>
    </row>
    <row r="109" customFormat="false" ht="15" hidden="false" customHeight="false" outlineLevel="0" collapsed="false">
      <c r="A109" s="21" t="str">
        <f aca="false">IF(B109="","",ROW()-6)</f>
        <v/>
      </c>
      <c r="B109" s="22"/>
      <c r="C109" s="23" t="str">
        <f aca="false">IFERROR(INDEX('Referenz DIN 276'!$C$5:$C$63,MATCH(B109,'Referenz DIN 276'!$B$5:$B$63,0)),"")</f>
        <v/>
      </c>
      <c r="D109" s="24"/>
      <c r="E109" s="25"/>
      <c r="F109" s="26"/>
      <c r="G109" s="27"/>
      <c r="H109" s="28" t="str">
        <f aca="false">IF(OR(E109="",G109=""),"",E109*G109)</f>
        <v/>
      </c>
      <c r="I109" s="29"/>
      <c r="J109" s="30" t="str">
        <f aca="false">IF(H109="","",H109*(1+N(I109)))</f>
        <v/>
      </c>
      <c r="K109" s="29"/>
      <c r="L109" s="31" t="str">
        <f aca="false">IF(J109="","",J109*(1+N(K109)))</f>
        <v/>
      </c>
      <c r="M109" s="27"/>
      <c r="N109" s="28" t="str">
        <f aca="false">IF(OR(J109="",M109=""),"",M109-J109)</f>
        <v/>
      </c>
      <c r="O109" s="32" t="str">
        <f aca="false">IF(N109="","",IF(N109&gt;=0,"Im Budget","Überschritten"))</f>
        <v/>
      </c>
    </row>
    <row r="110" customFormat="false" ht="15" hidden="false" customHeight="false" outlineLevel="0" collapsed="false">
      <c r="A110" s="21" t="str">
        <f aca="false">IF(B110="","",ROW()-6)</f>
        <v/>
      </c>
      <c r="B110" s="22"/>
      <c r="C110" s="23" t="str">
        <f aca="false">IFERROR(INDEX('Referenz DIN 276'!$C$5:$C$63,MATCH(B110,'Referenz DIN 276'!$B$5:$B$63,0)),"")</f>
        <v/>
      </c>
      <c r="D110" s="24"/>
      <c r="E110" s="25"/>
      <c r="F110" s="26"/>
      <c r="G110" s="27"/>
      <c r="H110" s="28" t="str">
        <f aca="false">IF(OR(E110="",G110=""),"",E110*G110)</f>
        <v/>
      </c>
      <c r="I110" s="29"/>
      <c r="J110" s="30" t="str">
        <f aca="false">IF(H110="","",H110*(1+N(I110)))</f>
        <v/>
      </c>
      <c r="K110" s="29"/>
      <c r="L110" s="31" t="str">
        <f aca="false">IF(J110="","",J110*(1+N(K110)))</f>
        <v/>
      </c>
      <c r="M110" s="27"/>
      <c r="N110" s="28" t="str">
        <f aca="false">IF(OR(J110="",M110=""),"",M110-J110)</f>
        <v/>
      </c>
      <c r="O110" s="32" t="str">
        <f aca="false">IF(N110="","",IF(N110&gt;=0,"Im Budget","Überschritten"))</f>
        <v/>
      </c>
    </row>
    <row r="111" customFormat="false" ht="15" hidden="false" customHeight="false" outlineLevel="0" collapsed="false">
      <c r="A111" s="21" t="str">
        <f aca="false">IF(B111="","",ROW()-6)</f>
        <v/>
      </c>
      <c r="B111" s="22"/>
      <c r="C111" s="23" t="str">
        <f aca="false">IFERROR(INDEX('Referenz DIN 276'!$C$5:$C$63,MATCH(B111,'Referenz DIN 276'!$B$5:$B$63,0)),"")</f>
        <v/>
      </c>
      <c r="D111" s="24"/>
      <c r="E111" s="25"/>
      <c r="F111" s="26"/>
      <c r="G111" s="27"/>
      <c r="H111" s="28" t="str">
        <f aca="false">IF(OR(E111="",G111=""),"",E111*G111)</f>
        <v/>
      </c>
      <c r="I111" s="29"/>
      <c r="J111" s="30" t="str">
        <f aca="false">IF(H111="","",H111*(1+N(I111)))</f>
        <v/>
      </c>
      <c r="K111" s="29"/>
      <c r="L111" s="31" t="str">
        <f aca="false">IF(J111="","",J111*(1+N(K111)))</f>
        <v/>
      </c>
      <c r="M111" s="27"/>
      <c r="N111" s="28" t="str">
        <f aca="false">IF(OR(J111="",M111=""),"",M111-J111)</f>
        <v/>
      </c>
      <c r="O111" s="32" t="str">
        <f aca="false">IF(N111="","",IF(N111&gt;=0,"Im Budget","Überschritten"))</f>
        <v/>
      </c>
    </row>
    <row r="112" customFormat="false" ht="15" hidden="false" customHeight="false" outlineLevel="0" collapsed="false">
      <c r="A112" s="21" t="str">
        <f aca="false">IF(B112="","",ROW()-6)</f>
        <v/>
      </c>
      <c r="B112" s="22"/>
      <c r="C112" s="23" t="str">
        <f aca="false">IFERROR(INDEX('Referenz DIN 276'!$C$5:$C$63,MATCH(B112,'Referenz DIN 276'!$B$5:$B$63,0)),"")</f>
        <v/>
      </c>
      <c r="D112" s="24"/>
      <c r="E112" s="25"/>
      <c r="F112" s="26"/>
      <c r="G112" s="27"/>
      <c r="H112" s="28" t="str">
        <f aca="false">IF(OR(E112="",G112=""),"",E112*G112)</f>
        <v/>
      </c>
      <c r="I112" s="29"/>
      <c r="J112" s="30" t="str">
        <f aca="false">IF(H112="","",H112*(1+N(I112)))</f>
        <v/>
      </c>
      <c r="K112" s="29"/>
      <c r="L112" s="31" t="str">
        <f aca="false">IF(J112="","",J112*(1+N(K112)))</f>
        <v/>
      </c>
      <c r="M112" s="27"/>
      <c r="N112" s="28" t="str">
        <f aca="false">IF(OR(J112="",M112=""),"",M112-J112)</f>
        <v/>
      </c>
      <c r="O112" s="32" t="str">
        <f aca="false">IF(N112="","",IF(N112&gt;=0,"Im Budget","Überschritten"))</f>
        <v/>
      </c>
    </row>
    <row r="113" customFormat="false" ht="15" hidden="false" customHeight="false" outlineLevel="0" collapsed="false">
      <c r="A113" s="21" t="str">
        <f aca="false">IF(B113="","",ROW()-6)</f>
        <v/>
      </c>
      <c r="B113" s="22"/>
      <c r="C113" s="23" t="str">
        <f aca="false">IFERROR(INDEX('Referenz DIN 276'!$C$5:$C$63,MATCH(B113,'Referenz DIN 276'!$B$5:$B$63,0)),"")</f>
        <v/>
      </c>
      <c r="D113" s="24"/>
      <c r="E113" s="25"/>
      <c r="F113" s="26"/>
      <c r="G113" s="27"/>
      <c r="H113" s="28" t="str">
        <f aca="false">IF(OR(E113="",G113=""),"",E113*G113)</f>
        <v/>
      </c>
      <c r="I113" s="29"/>
      <c r="J113" s="30" t="str">
        <f aca="false">IF(H113="","",H113*(1+N(I113)))</f>
        <v/>
      </c>
      <c r="K113" s="29"/>
      <c r="L113" s="31" t="str">
        <f aca="false">IF(J113="","",J113*(1+N(K113)))</f>
        <v/>
      </c>
      <c r="M113" s="27"/>
      <c r="N113" s="28" t="str">
        <f aca="false">IF(OR(J113="",M113=""),"",M113-J113)</f>
        <v/>
      </c>
      <c r="O113" s="32" t="str">
        <f aca="false">IF(N113="","",IF(N113&gt;=0,"Im Budget","Überschritten"))</f>
        <v/>
      </c>
    </row>
    <row r="114" customFormat="false" ht="15" hidden="false" customHeight="false" outlineLevel="0" collapsed="false">
      <c r="A114" s="21" t="str">
        <f aca="false">IF(B114="","",ROW()-6)</f>
        <v/>
      </c>
      <c r="B114" s="22"/>
      <c r="C114" s="23" t="str">
        <f aca="false">IFERROR(INDEX('Referenz DIN 276'!$C$5:$C$63,MATCH(B114,'Referenz DIN 276'!$B$5:$B$63,0)),"")</f>
        <v/>
      </c>
      <c r="D114" s="24"/>
      <c r="E114" s="25"/>
      <c r="F114" s="26"/>
      <c r="G114" s="27"/>
      <c r="H114" s="28" t="str">
        <f aca="false">IF(OR(E114="",G114=""),"",E114*G114)</f>
        <v/>
      </c>
      <c r="I114" s="29"/>
      <c r="J114" s="30" t="str">
        <f aca="false">IF(H114="","",H114*(1+N(I114)))</f>
        <v/>
      </c>
      <c r="K114" s="29"/>
      <c r="L114" s="31" t="str">
        <f aca="false">IF(J114="","",J114*(1+N(K114)))</f>
        <v/>
      </c>
      <c r="M114" s="27"/>
      <c r="N114" s="28" t="str">
        <f aca="false">IF(OR(J114="",M114=""),"",M114-J114)</f>
        <v/>
      </c>
      <c r="O114" s="32" t="str">
        <f aca="false">IF(N114="","",IF(N114&gt;=0,"Im Budget","Überschritten"))</f>
        <v/>
      </c>
    </row>
    <row r="115" customFormat="false" ht="15" hidden="false" customHeight="false" outlineLevel="0" collapsed="false">
      <c r="A115" s="21" t="str">
        <f aca="false">IF(B115="","",ROW()-6)</f>
        <v/>
      </c>
      <c r="B115" s="22"/>
      <c r="C115" s="23" t="str">
        <f aca="false">IFERROR(INDEX('Referenz DIN 276'!$C$5:$C$63,MATCH(B115,'Referenz DIN 276'!$B$5:$B$63,0)),"")</f>
        <v/>
      </c>
      <c r="D115" s="24"/>
      <c r="E115" s="25"/>
      <c r="F115" s="26"/>
      <c r="G115" s="27"/>
      <c r="H115" s="28" t="str">
        <f aca="false">IF(OR(E115="",G115=""),"",E115*G115)</f>
        <v/>
      </c>
      <c r="I115" s="29"/>
      <c r="J115" s="30" t="str">
        <f aca="false">IF(H115="","",H115*(1+N(I115)))</f>
        <v/>
      </c>
      <c r="K115" s="29"/>
      <c r="L115" s="31" t="str">
        <f aca="false">IF(J115="","",J115*(1+N(K115)))</f>
        <v/>
      </c>
      <c r="M115" s="27"/>
      <c r="N115" s="28" t="str">
        <f aca="false">IF(OR(J115="",M115=""),"",M115-J115)</f>
        <v/>
      </c>
      <c r="O115" s="32" t="str">
        <f aca="false">IF(N115="","",IF(N115&gt;=0,"Im Budget","Überschritten"))</f>
        <v/>
      </c>
    </row>
    <row r="116" customFormat="false" ht="15" hidden="false" customHeight="false" outlineLevel="0" collapsed="false">
      <c r="A116" s="21" t="str">
        <f aca="false">IF(B116="","",ROW()-6)</f>
        <v/>
      </c>
      <c r="B116" s="22"/>
      <c r="C116" s="23" t="str">
        <f aca="false">IFERROR(INDEX('Referenz DIN 276'!$C$5:$C$63,MATCH(B116,'Referenz DIN 276'!$B$5:$B$63,0)),"")</f>
        <v/>
      </c>
      <c r="D116" s="24"/>
      <c r="E116" s="25"/>
      <c r="F116" s="26"/>
      <c r="G116" s="27"/>
      <c r="H116" s="28" t="str">
        <f aca="false">IF(OR(E116="",G116=""),"",E116*G116)</f>
        <v/>
      </c>
      <c r="I116" s="29"/>
      <c r="J116" s="30" t="str">
        <f aca="false">IF(H116="","",H116*(1+N(I116)))</f>
        <v/>
      </c>
      <c r="K116" s="29"/>
      <c r="L116" s="31" t="str">
        <f aca="false">IF(J116="","",J116*(1+N(K116)))</f>
        <v/>
      </c>
      <c r="M116" s="27"/>
      <c r="N116" s="28" t="str">
        <f aca="false">IF(OR(J116="",M116=""),"",M116-J116)</f>
        <v/>
      </c>
      <c r="O116" s="32" t="str">
        <f aca="false">IF(N116="","",IF(N116&gt;=0,"Im Budget","Überschritten"))</f>
        <v/>
      </c>
    </row>
    <row r="117" customFormat="false" ht="15" hidden="false" customHeight="false" outlineLevel="0" collapsed="false">
      <c r="A117" s="21" t="str">
        <f aca="false">IF(B117="","",ROW()-6)</f>
        <v/>
      </c>
      <c r="B117" s="22"/>
      <c r="C117" s="23" t="str">
        <f aca="false">IFERROR(INDEX('Referenz DIN 276'!$C$5:$C$63,MATCH(B117,'Referenz DIN 276'!$B$5:$B$63,0)),"")</f>
        <v/>
      </c>
      <c r="D117" s="24"/>
      <c r="E117" s="25"/>
      <c r="F117" s="26"/>
      <c r="G117" s="27"/>
      <c r="H117" s="28" t="str">
        <f aca="false">IF(OR(E117="",G117=""),"",E117*G117)</f>
        <v/>
      </c>
      <c r="I117" s="29"/>
      <c r="J117" s="30" t="str">
        <f aca="false">IF(H117="","",H117*(1+N(I117)))</f>
        <v/>
      </c>
      <c r="K117" s="29"/>
      <c r="L117" s="31" t="str">
        <f aca="false">IF(J117="","",J117*(1+N(K117)))</f>
        <v/>
      </c>
      <c r="M117" s="27"/>
      <c r="N117" s="28" t="str">
        <f aca="false">IF(OR(J117="",M117=""),"",M117-J117)</f>
        <v/>
      </c>
      <c r="O117" s="32" t="str">
        <f aca="false">IF(N117="","",IF(N117&gt;=0,"Im Budget","Überschritten"))</f>
        <v/>
      </c>
    </row>
    <row r="118" customFormat="false" ht="15" hidden="false" customHeight="false" outlineLevel="0" collapsed="false">
      <c r="A118" s="21" t="str">
        <f aca="false">IF(B118="","",ROW()-6)</f>
        <v/>
      </c>
      <c r="B118" s="22"/>
      <c r="C118" s="23" t="str">
        <f aca="false">IFERROR(INDEX('Referenz DIN 276'!$C$5:$C$63,MATCH(B118,'Referenz DIN 276'!$B$5:$B$63,0)),"")</f>
        <v/>
      </c>
      <c r="D118" s="24"/>
      <c r="E118" s="25"/>
      <c r="F118" s="26"/>
      <c r="G118" s="27"/>
      <c r="H118" s="28" t="str">
        <f aca="false">IF(OR(E118="",G118=""),"",E118*G118)</f>
        <v/>
      </c>
      <c r="I118" s="29"/>
      <c r="J118" s="30" t="str">
        <f aca="false">IF(H118="","",H118*(1+N(I118)))</f>
        <v/>
      </c>
      <c r="K118" s="29"/>
      <c r="L118" s="31" t="str">
        <f aca="false">IF(J118="","",J118*(1+N(K118)))</f>
        <v/>
      </c>
      <c r="M118" s="27"/>
      <c r="N118" s="28" t="str">
        <f aca="false">IF(OR(J118="",M118=""),"",M118-J118)</f>
        <v/>
      </c>
      <c r="O118" s="32" t="str">
        <f aca="false">IF(N118="","",IF(N118&gt;=0,"Im Budget","Überschritten"))</f>
        <v/>
      </c>
    </row>
    <row r="119" customFormat="false" ht="15" hidden="false" customHeight="false" outlineLevel="0" collapsed="false">
      <c r="A119" s="21" t="str">
        <f aca="false">IF(B119="","",ROW()-6)</f>
        <v/>
      </c>
      <c r="B119" s="22"/>
      <c r="C119" s="23" t="str">
        <f aca="false">IFERROR(INDEX('Referenz DIN 276'!$C$5:$C$63,MATCH(B119,'Referenz DIN 276'!$B$5:$B$63,0)),"")</f>
        <v/>
      </c>
      <c r="D119" s="24"/>
      <c r="E119" s="25"/>
      <c r="F119" s="26"/>
      <c r="G119" s="27"/>
      <c r="H119" s="28" t="str">
        <f aca="false">IF(OR(E119="",G119=""),"",E119*G119)</f>
        <v/>
      </c>
      <c r="I119" s="29"/>
      <c r="J119" s="30" t="str">
        <f aca="false">IF(H119="","",H119*(1+N(I119)))</f>
        <v/>
      </c>
      <c r="K119" s="29"/>
      <c r="L119" s="31" t="str">
        <f aca="false">IF(J119="","",J119*(1+N(K119)))</f>
        <v/>
      </c>
      <c r="M119" s="27"/>
      <c r="N119" s="28" t="str">
        <f aca="false">IF(OR(J119="",M119=""),"",M119-J119)</f>
        <v/>
      </c>
      <c r="O119" s="32" t="str">
        <f aca="false">IF(N119="","",IF(N119&gt;=0,"Im Budget","Überschritten"))</f>
        <v/>
      </c>
    </row>
    <row r="120" customFormat="false" ht="15" hidden="false" customHeight="false" outlineLevel="0" collapsed="false">
      <c r="A120" s="21" t="str">
        <f aca="false">IF(B120="","",ROW()-6)</f>
        <v/>
      </c>
      <c r="B120" s="22"/>
      <c r="C120" s="23" t="str">
        <f aca="false">IFERROR(INDEX('Referenz DIN 276'!$C$5:$C$63,MATCH(B120,'Referenz DIN 276'!$B$5:$B$63,0)),"")</f>
        <v/>
      </c>
      <c r="D120" s="24"/>
      <c r="E120" s="25"/>
      <c r="F120" s="26"/>
      <c r="G120" s="27"/>
      <c r="H120" s="28" t="str">
        <f aca="false">IF(OR(E120="",G120=""),"",E120*G120)</f>
        <v/>
      </c>
      <c r="I120" s="29"/>
      <c r="J120" s="30" t="str">
        <f aca="false">IF(H120="","",H120*(1+N(I120)))</f>
        <v/>
      </c>
      <c r="K120" s="29"/>
      <c r="L120" s="31" t="str">
        <f aca="false">IF(J120="","",J120*(1+N(K120)))</f>
        <v/>
      </c>
      <c r="M120" s="27"/>
      <c r="N120" s="28" t="str">
        <f aca="false">IF(OR(J120="",M120=""),"",M120-J120)</f>
        <v/>
      </c>
      <c r="O120" s="32" t="str">
        <f aca="false">IF(N120="","",IF(N120&gt;=0,"Im Budget","Überschritten"))</f>
        <v/>
      </c>
    </row>
    <row r="121" customFormat="false" ht="15" hidden="false" customHeight="false" outlineLevel="0" collapsed="false">
      <c r="A121" s="21" t="str">
        <f aca="false">IF(B121="","",ROW()-6)</f>
        <v/>
      </c>
      <c r="B121" s="22"/>
      <c r="C121" s="23" t="str">
        <f aca="false">IFERROR(INDEX('Referenz DIN 276'!$C$5:$C$63,MATCH(B121,'Referenz DIN 276'!$B$5:$B$63,0)),"")</f>
        <v/>
      </c>
      <c r="D121" s="24"/>
      <c r="E121" s="25"/>
      <c r="F121" s="26"/>
      <c r="G121" s="27"/>
      <c r="H121" s="28" t="str">
        <f aca="false">IF(OR(E121="",G121=""),"",E121*G121)</f>
        <v/>
      </c>
      <c r="I121" s="29"/>
      <c r="J121" s="30" t="str">
        <f aca="false">IF(H121="","",H121*(1+N(I121)))</f>
        <v/>
      </c>
      <c r="K121" s="29"/>
      <c r="L121" s="31" t="str">
        <f aca="false">IF(J121="","",J121*(1+N(K121)))</f>
        <v/>
      </c>
      <c r="M121" s="27"/>
      <c r="N121" s="28" t="str">
        <f aca="false">IF(OR(J121="",M121=""),"",M121-J121)</f>
        <v/>
      </c>
      <c r="O121" s="32" t="str">
        <f aca="false">IF(N121="","",IF(N121&gt;=0,"Im Budget","Überschritten"))</f>
        <v/>
      </c>
    </row>
    <row r="122" customFormat="false" ht="15" hidden="false" customHeight="false" outlineLevel="0" collapsed="false">
      <c r="A122" s="21" t="str">
        <f aca="false">IF(B122="","",ROW()-6)</f>
        <v/>
      </c>
      <c r="B122" s="22"/>
      <c r="C122" s="23" t="str">
        <f aca="false">IFERROR(INDEX('Referenz DIN 276'!$C$5:$C$63,MATCH(B122,'Referenz DIN 276'!$B$5:$B$63,0)),"")</f>
        <v/>
      </c>
      <c r="D122" s="24"/>
      <c r="E122" s="25"/>
      <c r="F122" s="26"/>
      <c r="G122" s="27"/>
      <c r="H122" s="28" t="str">
        <f aca="false">IF(OR(E122="",G122=""),"",E122*G122)</f>
        <v/>
      </c>
      <c r="I122" s="29"/>
      <c r="J122" s="30" t="str">
        <f aca="false">IF(H122="","",H122*(1+N(I122)))</f>
        <v/>
      </c>
      <c r="K122" s="29"/>
      <c r="L122" s="31" t="str">
        <f aca="false">IF(J122="","",J122*(1+N(K122)))</f>
        <v/>
      </c>
      <c r="M122" s="27"/>
      <c r="N122" s="28" t="str">
        <f aca="false">IF(OR(J122="",M122=""),"",M122-J122)</f>
        <v/>
      </c>
      <c r="O122" s="32" t="str">
        <f aca="false">IF(N122="","",IF(N122&gt;=0,"Im Budget","Überschritten"))</f>
        <v/>
      </c>
    </row>
    <row r="123" customFormat="false" ht="15" hidden="false" customHeight="false" outlineLevel="0" collapsed="false">
      <c r="A123" s="21" t="str">
        <f aca="false">IF(B123="","",ROW()-6)</f>
        <v/>
      </c>
      <c r="B123" s="22"/>
      <c r="C123" s="23" t="str">
        <f aca="false">IFERROR(INDEX('Referenz DIN 276'!$C$5:$C$63,MATCH(B123,'Referenz DIN 276'!$B$5:$B$63,0)),"")</f>
        <v/>
      </c>
      <c r="D123" s="24"/>
      <c r="E123" s="25"/>
      <c r="F123" s="26"/>
      <c r="G123" s="27"/>
      <c r="H123" s="28" t="str">
        <f aca="false">IF(OR(E123="",G123=""),"",E123*G123)</f>
        <v/>
      </c>
      <c r="I123" s="29"/>
      <c r="J123" s="30" t="str">
        <f aca="false">IF(H123="","",H123*(1+N(I123)))</f>
        <v/>
      </c>
      <c r="K123" s="29"/>
      <c r="L123" s="31" t="str">
        <f aca="false">IF(J123="","",J123*(1+N(K123)))</f>
        <v/>
      </c>
      <c r="M123" s="27"/>
      <c r="N123" s="28" t="str">
        <f aca="false">IF(OR(J123="",M123=""),"",M123-J123)</f>
        <v/>
      </c>
      <c r="O123" s="32" t="str">
        <f aca="false">IF(N123="","",IF(N123&gt;=0,"Im Budget","Überschritten"))</f>
        <v/>
      </c>
    </row>
    <row r="124" customFormat="false" ht="15" hidden="false" customHeight="false" outlineLevel="0" collapsed="false">
      <c r="A124" s="21" t="str">
        <f aca="false">IF(B124="","",ROW()-6)</f>
        <v/>
      </c>
      <c r="B124" s="22"/>
      <c r="C124" s="23" t="str">
        <f aca="false">IFERROR(INDEX('Referenz DIN 276'!$C$5:$C$63,MATCH(B124,'Referenz DIN 276'!$B$5:$B$63,0)),"")</f>
        <v/>
      </c>
      <c r="D124" s="24"/>
      <c r="E124" s="25"/>
      <c r="F124" s="26"/>
      <c r="G124" s="27"/>
      <c r="H124" s="28" t="str">
        <f aca="false">IF(OR(E124="",G124=""),"",E124*G124)</f>
        <v/>
      </c>
      <c r="I124" s="29"/>
      <c r="J124" s="30" t="str">
        <f aca="false">IF(H124="","",H124*(1+N(I124)))</f>
        <v/>
      </c>
      <c r="K124" s="29"/>
      <c r="L124" s="31" t="str">
        <f aca="false">IF(J124="","",J124*(1+N(K124)))</f>
        <v/>
      </c>
      <c r="M124" s="27"/>
      <c r="N124" s="28" t="str">
        <f aca="false">IF(OR(J124="",M124=""),"",M124-J124)</f>
        <v/>
      </c>
      <c r="O124" s="32" t="str">
        <f aca="false">IF(N124="","",IF(N124&gt;=0,"Im Budget","Überschritten"))</f>
        <v/>
      </c>
    </row>
    <row r="125" customFormat="false" ht="15" hidden="false" customHeight="false" outlineLevel="0" collapsed="false">
      <c r="A125" s="21" t="str">
        <f aca="false">IF(B125="","",ROW()-6)</f>
        <v/>
      </c>
      <c r="B125" s="22"/>
      <c r="C125" s="23" t="str">
        <f aca="false">IFERROR(INDEX('Referenz DIN 276'!$C$5:$C$63,MATCH(B125,'Referenz DIN 276'!$B$5:$B$63,0)),"")</f>
        <v/>
      </c>
      <c r="D125" s="24"/>
      <c r="E125" s="25"/>
      <c r="F125" s="26"/>
      <c r="G125" s="27"/>
      <c r="H125" s="28" t="str">
        <f aca="false">IF(OR(E125="",G125=""),"",E125*G125)</f>
        <v/>
      </c>
      <c r="I125" s="29"/>
      <c r="J125" s="30" t="str">
        <f aca="false">IF(H125="","",H125*(1+N(I125)))</f>
        <v/>
      </c>
      <c r="K125" s="29"/>
      <c r="L125" s="31" t="str">
        <f aca="false">IF(J125="","",J125*(1+N(K125)))</f>
        <v/>
      </c>
      <c r="M125" s="27"/>
      <c r="N125" s="28" t="str">
        <f aca="false">IF(OR(J125="",M125=""),"",M125-J125)</f>
        <v/>
      </c>
      <c r="O125" s="32" t="str">
        <f aca="false">IF(N125="","",IF(N125&gt;=0,"Im Budget","Überschritten"))</f>
        <v/>
      </c>
    </row>
    <row r="126" customFormat="false" ht="15" hidden="false" customHeight="false" outlineLevel="0" collapsed="false">
      <c r="A126" s="21" t="str">
        <f aca="false">IF(B126="","",ROW()-6)</f>
        <v/>
      </c>
      <c r="B126" s="22"/>
      <c r="C126" s="23" t="str">
        <f aca="false">IFERROR(INDEX('Referenz DIN 276'!$C$5:$C$63,MATCH(B126,'Referenz DIN 276'!$B$5:$B$63,0)),"")</f>
        <v/>
      </c>
      <c r="D126" s="24"/>
      <c r="E126" s="25"/>
      <c r="F126" s="26"/>
      <c r="G126" s="27"/>
      <c r="H126" s="28" t="str">
        <f aca="false">IF(OR(E126="",G126=""),"",E126*G126)</f>
        <v/>
      </c>
      <c r="I126" s="29"/>
      <c r="J126" s="30" t="str">
        <f aca="false">IF(H126="","",H126*(1+N(I126)))</f>
        <v/>
      </c>
      <c r="K126" s="29"/>
      <c r="L126" s="31" t="str">
        <f aca="false">IF(J126="","",J126*(1+N(K126)))</f>
        <v/>
      </c>
      <c r="M126" s="27"/>
      <c r="N126" s="28" t="str">
        <f aca="false">IF(OR(J126="",M126=""),"",M126-J126)</f>
        <v/>
      </c>
      <c r="O126" s="32" t="str">
        <f aca="false">IF(N126="","",IF(N126&gt;=0,"Im Budget","Überschritten"))</f>
        <v/>
      </c>
    </row>
    <row r="127" customFormat="false" ht="15" hidden="false" customHeight="false" outlineLevel="0" collapsed="false">
      <c r="A127" s="21" t="str">
        <f aca="false">IF(B127="","",ROW()-6)</f>
        <v/>
      </c>
      <c r="B127" s="22"/>
      <c r="C127" s="23" t="str">
        <f aca="false">IFERROR(INDEX('Referenz DIN 276'!$C$5:$C$63,MATCH(B127,'Referenz DIN 276'!$B$5:$B$63,0)),"")</f>
        <v/>
      </c>
      <c r="D127" s="24"/>
      <c r="E127" s="25"/>
      <c r="F127" s="26"/>
      <c r="G127" s="27"/>
      <c r="H127" s="28" t="str">
        <f aca="false">IF(OR(E127="",G127=""),"",E127*G127)</f>
        <v/>
      </c>
      <c r="I127" s="29"/>
      <c r="J127" s="30" t="str">
        <f aca="false">IF(H127="","",H127*(1+N(I127)))</f>
        <v/>
      </c>
      <c r="K127" s="29"/>
      <c r="L127" s="31" t="str">
        <f aca="false">IF(J127="","",J127*(1+N(K127)))</f>
        <v/>
      </c>
      <c r="M127" s="27"/>
      <c r="N127" s="28" t="str">
        <f aca="false">IF(OR(J127="",M127=""),"",M127-J127)</f>
        <v/>
      </c>
      <c r="O127" s="32" t="str">
        <f aca="false">IF(N127="","",IF(N127&gt;=0,"Im Budget","Überschritten"))</f>
        <v/>
      </c>
    </row>
    <row r="128" customFormat="false" ht="15" hidden="false" customHeight="false" outlineLevel="0" collapsed="false">
      <c r="A128" s="21" t="str">
        <f aca="false">IF(B128="","",ROW()-6)</f>
        <v/>
      </c>
      <c r="B128" s="22"/>
      <c r="C128" s="23" t="str">
        <f aca="false">IFERROR(INDEX('Referenz DIN 276'!$C$5:$C$63,MATCH(B128,'Referenz DIN 276'!$B$5:$B$63,0)),"")</f>
        <v/>
      </c>
      <c r="D128" s="24"/>
      <c r="E128" s="25"/>
      <c r="F128" s="26"/>
      <c r="G128" s="27"/>
      <c r="H128" s="28" t="str">
        <f aca="false">IF(OR(E128="",G128=""),"",E128*G128)</f>
        <v/>
      </c>
      <c r="I128" s="29"/>
      <c r="J128" s="30" t="str">
        <f aca="false">IF(H128="","",H128*(1+N(I128)))</f>
        <v/>
      </c>
      <c r="K128" s="29"/>
      <c r="L128" s="31" t="str">
        <f aca="false">IF(J128="","",J128*(1+N(K128)))</f>
        <v/>
      </c>
      <c r="M128" s="27"/>
      <c r="N128" s="28" t="str">
        <f aca="false">IF(OR(J128="",M128=""),"",M128-J128)</f>
        <v/>
      </c>
      <c r="O128" s="32" t="str">
        <f aca="false">IF(N128="","",IF(N128&gt;=0,"Im Budget","Überschritten"))</f>
        <v/>
      </c>
    </row>
    <row r="129" customFormat="false" ht="15" hidden="false" customHeight="false" outlineLevel="0" collapsed="false">
      <c r="A129" s="21" t="str">
        <f aca="false">IF(B129="","",ROW()-6)</f>
        <v/>
      </c>
      <c r="B129" s="22"/>
      <c r="C129" s="23" t="str">
        <f aca="false">IFERROR(INDEX('Referenz DIN 276'!$C$5:$C$63,MATCH(B129,'Referenz DIN 276'!$B$5:$B$63,0)),"")</f>
        <v/>
      </c>
      <c r="D129" s="24"/>
      <c r="E129" s="25"/>
      <c r="F129" s="26"/>
      <c r="G129" s="27"/>
      <c r="H129" s="28" t="str">
        <f aca="false">IF(OR(E129="",G129=""),"",E129*G129)</f>
        <v/>
      </c>
      <c r="I129" s="29"/>
      <c r="J129" s="30" t="str">
        <f aca="false">IF(H129="","",H129*(1+N(I129)))</f>
        <v/>
      </c>
      <c r="K129" s="29"/>
      <c r="L129" s="31" t="str">
        <f aca="false">IF(J129="","",J129*(1+N(K129)))</f>
        <v/>
      </c>
      <c r="M129" s="27"/>
      <c r="N129" s="28" t="str">
        <f aca="false">IF(OR(J129="",M129=""),"",M129-J129)</f>
        <v/>
      </c>
      <c r="O129" s="32" t="str">
        <f aca="false">IF(N129="","",IF(N129&gt;=0,"Im Budget","Überschritten"))</f>
        <v/>
      </c>
    </row>
    <row r="130" customFormat="false" ht="15" hidden="false" customHeight="false" outlineLevel="0" collapsed="false">
      <c r="A130" s="21" t="str">
        <f aca="false">IF(B130="","",ROW()-6)</f>
        <v/>
      </c>
      <c r="B130" s="22"/>
      <c r="C130" s="23" t="str">
        <f aca="false">IFERROR(INDEX('Referenz DIN 276'!$C$5:$C$63,MATCH(B130,'Referenz DIN 276'!$B$5:$B$63,0)),"")</f>
        <v/>
      </c>
      <c r="D130" s="24"/>
      <c r="E130" s="25"/>
      <c r="F130" s="26"/>
      <c r="G130" s="27"/>
      <c r="H130" s="28" t="str">
        <f aca="false">IF(OR(E130="",G130=""),"",E130*G130)</f>
        <v/>
      </c>
      <c r="I130" s="29"/>
      <c r="J130" s="30" t="str">
        <f aca="false">IF(H130="","",H130*(1+N(I130)))</f>
        <v/>
      </c>
      <c r="K130" s="29"/>
      <c r="L130" s="31" t="str">
        <f aca="false">IF(J130="","",J130*(1+N(K130)))</f>
        <v/>
      </c>
      <c r="M130" s="27"/>
      <c r="N130" s="28" t="str">
        <f aca="false">IF(OR(J130="",M130=""),"",M130-J130)</f>
        <v/>
      </c>
      <c r="O130" s="32" t="str">
        <f aca="false">IF(N130="","",IF(N130&gt;=0,"Im Budget","Überschritten"))</f>
        <v/>
      </c>
    </row>
    <row r="131" customFormat="false" ht="15" hidden="false" customHeight="false" outlineLevel="0" collapsed="false">
      <c r="A131" s="21" t="str">
        <f aca="false">IF(B131="","",ROW()-6)</f>
        <v/>
      </c>
      <c r="B131" s="22"/>
      <c r="C131" s="23" t="str">
        <f aca="false">IFERROR(INDEX('Referenz DIN 276'!$C$5:$C$63,MATCH(B131,'Referenz DIN 276'!$B$5:$B$63,0)),"")</f>
        <v/>
      </c>
      <c r="D131" s="24"/>
      <c r="E131" s="25"/>
      <c r="F131" s="26"/>
      <c r="G131" s="27"/>
      <c r="H131" s="28" t="str">
        <f aca="false">IF(OR(E131="",G131=""),"",E131*G131)</f>
        <v/>
      </c>
      <c r="I131" s="29"/>
      <c r="J131" s="30" t="str">
        <f aca="false">IF(H131="","",H131*(1+N(I131)))</f>
        <v/>
      </c>
      <c r="K131" s="29"/>
      <c r="L131" s="31" t="str">
        <f aca="false">IF(J131="","",J131*(1+N(K131)))</f>
        <v/>
      </c>
      <c r="M131" s="27"/>
      <c r="N131" s="28" t="str">
        <f aca="false">IF(OR(J131="",M131=""),"",M131-J131)</f>
        <v/>
      </c>
      <c r="O131" s="32" t="str">
        <f aca="false">IF(N131="","",IF(N131&gt;=0,"Im Budget","Überschritten"))</f>
        <v/>
      </c>
    </row>
    <row r="132" customFormat="false" ht="15" hidden="false" customHeight="false" outlineLevel="0" collapsed="false">
      <c r="A132" s="21" t="str">
        <f aca="false">IF(B132="","",ROW()-6)</f>
        <v/>
      </c>
      <c r="B132" s="22"/>
      <c r="C132" s="23" t="str">
        <f aca="false">IFERROR(INDEX('Referenz DIN 276'!$C$5:$C$63,MATCH(B132,'Referenz DIN 276'!$B$5:$B$63,0)),"")</f>
        <v/>
      </c>
      <c r="D132" s="24"/>
      <c r="E132" s="25"/>
      <c r="F132" s="26"/>
      <c r="G132" s="27"/>
      <c r="H132" s="28" t="str">
        <f aca="false">IF(OR(E132="",G132=""),"",E132*G132)</f>
        <v/>
      </c>
      <c r="I132" s="29"/>
      <c r="J132" s="30" t="str">
        <f aca="false">IF(H132="","",H132*(1+N(I132)))</f>
        <v/>
      </c>
      <c r="K132" s="29"/>
      <c r="L132" s="31" t="str">
        <f aca="false">IF(J132="","",J132*(1+N(K132)))</f>
        <v/>
      </c>
      <c r="M132" s="27"/>
      <c r="N132" s="28" t="str">
        <f aca="false">IF(OR(J132="",M132=""),"",M132-J132)</f>
        <v/>
      </c>
      <c r="O132" s="32" t="str">
        <f aca="false">IF(N132="","",IF(N132&gt;=0,"Im Budget","Überschritten"))</f>
        <v/>
      </c>
    </row>
    <row r="133" customFormat="false" ht="15" hidden="false" customHeight="false" outlineLevel="0" collapsed="false">
      <c r="A133" s="21" t="str">
        <f aca="false">IF(B133="","",ROW()-6)</f>
        <v/>
      </c>
      <c r="B133" s="22"/>
      <c r="C133" s="23" t="str">
        <f aca="false">IFERROR(INDEX('Referenz DIN 276'!$C$5:$C$63,MATCH(B133,'Referenz DIN 276'!$B$5:$B$63,0)),"")</f>
        <v/>
      </c>
      <c r="D133" s="24"/>
      <c r="E133" s="25"/>
      <c r="F133" s="26"/>
      <c r="G133" s="27"/>
      <c r="H133" s="28" t="str">
        <f aca="false">IF(OR(E133="",G133=""),"",E133*G133)</f>
        <v/>
      </c>
      <c r="I133" s="29"/>
      <c r="J133" s="30" t="str">
        <f aca="false">IF(H133="","",H133*(1+N(I133)))</f>
        <v/>
      </c>
      <c r="K133" s="29"/>
      <c r="L133" s="31" t="str">
        <f aca="false">IF(J133="","",J133*(1+N(K133)))</f>
        <v/>
      </c>
      <c r="M133" s="27"/>
      <c r="N133" s="28" t="str">
        <f aca="false">IF(OR(J133="",M133=""),"",M133-J133)</f>
        <v/>
      </c>
      <c r="O133" s="32" t="str">
        <f aca="false">IF(N133="","",IF(N133&gt;=0,"Im Budget","Überschritten"))</f>
        <v/>
      </c>
    </row>
    <row r="134" customFormat="false" ht="15" hidden="false" customHeight="false" outlineLevel="0" collapsed="false">
      <c r="A134" s="21" t="str">
        <f aca="false">IF(B134="","",ROW()-6)</f>
        <v/>
      </c>
      <c r="B134" s="22"/>
      <c r="C134" s="23" t="str">
        <f aca="false">IFERROR(INDEX('Referenz DIN 276'!$C$5:$C$63,MATCH(B134,'Referenz DIN 276'!$B$5:$B$63,0)),"")</f>
        <v/>
      </c>
      <c r="D134" s="24"/>
      <c r="E134" s="25"/>
      <c r="F134" s="26"/>
      <c r="G134" s="27"/>
      <c r="H134" s="28" t="str">
        <f aca="false">IF(OR(E134="",G134=""),"",E134*G134)</f>
        <v/>
      </c>
      <c r="I134" s="29"/>
      <c r="J134" s="30" t="str">
        <f aca="false">IF(H134="","",H134*(1+N(I134)))</f>
        <v/>
      </c>
      <c r="K134" s="29"/>
      <c r="L134" s="31" t="str">
        <f aca="false">IF(J134="","",J134*(1+N(K134)))</f>
        <v/>
      </c>
      <c r="M134" s="27"/>
      <c r="N134" s="28" t="str">
        <f aca="false">IF(OR(J134="",M134=""),"",M134-J134)</f>
        <v/>
      </c>
      <c r="O134" s="32" t="str">
        <f aca="false">IF(N134="","",IF(N134&gt;=0,"Im Budget","Überschritten"))</f>
        <v/>
      </c>
    </row>
    <row r="135" customFormat="false" ht="15" hidden="false" customHeight="false" outlineLevel="0" collapsed="false">
      <c r="A135" s="21" t="str">
        <f aca="false">IF(B135="","",ROW()-6)</f>
        <v/>
      </c>
      <c r="B135" s="22"/>
      <c r="C135" s="23" t="str">
        <f aca="false">IFERROR(INDEX('Referenz DIN 276'!$C$5:$C$63,MATCH(B135,'Referenz DIN 276'!$B$5:$B$63,0)),"")</f>
        <v/>
      </c>
      <c r="D135" s="24"/>
      <c r="E135" s="25"/>
      <c r="F135" s="26"/>
      <c r="G135" s="27"/>
      <c r="H135" s="28" t="str">
        <f aca="false">IF(OR(E135="",G135=""),"",E135*G135)</f>
        <v/>
      </c>
      <c r="I135" s="29"/>
      <c r="J135" s="30" t="str">
        <f aca="false">IF(H135="","",H135*(1+N(I135)))</f>
        <v/>
      </c>
      <c r="K135" s="29"/>
      <c r="L135" s="31" t="str">
        <f aca="false">IF(J135="","",J135*(1+N(K135)))</f>
        <v/>
      </c>
      <c r="M135" s="27"/>
      <c r="N135" s="28" t="str">
        <f aca="false">IF(OR(J135="",M135=""),"",M135-J135)</f>
        <v/>
      </c>
      <c r="O135" s="32" t="str">
        <f aca="false">IF(N135="","",IF(N135&gt;=0,"Im Budget","Überschritten"))</f>
        <v/>
      </c>
    </row>
    <row r="136" customFormat="false" ht="15" hidden="false" customHeight="false" outlineLevel="0" collapsed="false">
      <c r="A136" s="21" t="str">
        <f aca="false">IF(B136="","",ROW()-6)</f>
        <v/>
      </c>
      <c r="B136" s="22"/>
      <c r="C136" s="23" t="str">
        <f aca="false">IFERROR(INDEX('Referenz DIN 276'!$C$5:$C$63,MATCH(B136,'Referenz DIN 276'!$B$5:$B$63,0)),"")</f>
        <v/>
      </c>
      <c r="D136" s="24"/>
      <c r="E136" s="25"/>
      <c r="F136" s="26"/>
      <c r="G136" s="27"/>
      <c r="H136" s="28" t="str">
        <f aca="false">IF(OR(E136="",G136=""),"",E136*G136)</f>
        <v/>
      </c>
      <c r="I136" s="29"/>
      <c r="J136" s="30" t="str">
        <f aca="false">IF(H136="","",H136*(1+N(I136)))</f>
        <v/>
      </c>
      <c r="K136" s="29"/>
      <c r="L136" s="31" t="str">
        <f aca="false">IF(J136="","",J136*(1+N(K136)))</f>
        <v/>
      </c>
      <c r="M136" s="27"/>
      <c r="N136" s="28" t="str">
        <f aca="false">IF(OR(J136="",M136=""),"",M136-J136)</f>
        <v/>
      </c>
      <c r="O136" s="32" t="str">
        <f aca="false">IF(N136="","",IF(N136&gt;=0,"Im Budget","Überschritten"))</f>
        <v/>
      </c>
    </row>
    <row r="137" customFormat="false" ht="15" hidden="false" customHeight="false" outlineLevel="0" collapsed="false">
      <c r="A137" s="21" t="str">
        <f aca="false">IF(B137="","",ROW()-6)</f>
        <v/>
      </c>
      <c r="B137" s="22"/>
      <c r="C137" s="23" t="str">
        <f aca="false">IFERROR(INDEX('Referenz DIN 276'!$C$5:$C$63,MATCH(B137,'Referenz DIN 276'!$B$5:$B$63,0)),"")</f>
        <v/>
      </c>
      <c r="D137" s="24"/>
      <c r="E137" s="25"/>
      <c r="F137" s="26"/>
      <c r="G137" s="27"/>
      <c r="H137" s="28" t="str">
        <f aca="false">IF(OR(E137="",G137=""),"",E137*G137)</f>
        <v/>
      </c>
      <c r="I137" s="29"/>
      <c r="J137" s="30" t="str">
        <f aca="false">IF(H137="","",H137*(1+N(I137)))</f>
        <v/>
      </c>
      <c r="K137" s="29"/>
      <c r="L137" s="31" t="str">
        <f aca="false">IF(J137="","",J137*(1+N(K137)))</f>
        <v/>
      </c>
      <c r="M137" s="27"/>
      <c r="N137" s="28" t="str">
        <f aca="false">IF(OR(J137="",M137=""),"",M137-J137)</f>
        <v/>
      </c>
      <c r="O137" s="32" t="str">
        <f aca="false">IF(N137="","",IF(N137&gt;=0,"Im Budget","Überschritten"))</f>
        <v/>
      </c>
    </row>
    <row r="138" customFormat="false" ht="15" hidden="false" customHeight="false" outlineLevel="0" collapsed="false">
      <c r="A138" s="21" t="str">
        <f aca="false">IF(B138="","",ROW()-6)</f>
        <v/>
      </c>
      <c r="B138" s="22"/>
      <c r="C138" s="23" t="str">
        <f aca="false">IFERROR(INDEX('Referenz DIN 276'!$C$5:$C$63,MATCH(B138,'Referenz DIN 276'!$B$5:$B$63,0)),"")</f>
        <v/>
      </c>
      <c r="D138" s="24"/>
      <c r="E138" s="25"/>
      <c r="F138" s="26"/>
      <c r="G138" s="27"/>
      <c r="H138" s="28" t="str">
        <f aca="false">IF(OR(E138="",G138=""),"",E138*G138)</f>
        <v/>
      </c>
      <c r="I138" s="29"/>
      <c r="J138" s="30" t="str">
        <f aca="false">IF(H138="","",H138*(1+N(I138)))</f>
        <v/>
      </c>
      <c r="K138" s="29"/>
      <c r="L138" s="31" t="str">
        <f aca="false">IF(J138="","",J138*(1+N(K138)))</f>
        <v/>
      </c>
      <c r="M138" s="27"/>
      <c r="N138" s="28" t="str">
        <f aca="false">IF(OR(J138="",M138=""),"",M138-J138)</f>
        <v/>
      </c>
      <c r="O138" s="32" t="str">
        <f aca="false">IF(N138="","",IF(N138&gt;=0,"Im Budget","Überschritten"))</f>
        <v/>
      </c>
    </row>
    <row r="139" customFormat="false" ht="15" hidden="false" customHeight="false" outlineLevel="0" collapsed="false">
      <c r="A139" s="21" t="str">
        <f aca="false">IF(B139="","",ROW()-6)</f>
        <v/>
      </c>
      <c r="B139" s="22"/>
      <c r="C139" s="23" t="str">
        <f aca="false">IFERROR(INDEX('Referenz DIN 276'!$C$5:$C$63,MATCH(B139,'Referenz DIN 276'!$B$5:$B$63,0)),"")</f>
        <v/>
      </c>
      <c r="D139" s="24"/>
      <c r="E139" s="25"/>
      <c r="F139" s="26"/>
      <c r="G139" s="27"/>
      <c r="H139" s="28" t="str">
        <f aca="false">IF(OR(E139="",G139=""),"",E139*G139)</f>
        <v/>
      </c>
      <c r="I139" s="29"/>
      <c r="J139" s="30" t="str">
        <f aca="false">IF(H139="","",H139*(1+N(I139)))</f>
        <v/>
      </c>
      <c r="K139" s="29"/>
      <c r="L139" s="31" t="str">
        <f aca="false">IF(J139="","",J139*(1+N(K139)))</f>
        <v/>
      </c>
      <c r="M139" s="27"/>
      <c r="N139" s="28" t="str">
        <f aca="false">IF(OR(J139="",M139=""),"",M139-J139)</f>
        <v/>
      </c>
      <c r="O139" s="32" t="str">
        <f aca="false">IF(N139="","",IF(N139&gt;=0,"Im Budget","Überschritten"))</f>
        <v/>
      </c>
    </row>
    <row r="140" customFormat="false" ht="15" hidden="false" customHeight="false" outlineLevel="0" collapsed="false">
      <c r="A140" s="21" t="str">
        <f aca="false">IF(B140="","",ROW()-6)</f>
        <v/>
      </c>
      <c r="B140" s="22"/>
      <c r="C140" s="23" t="str">
        <f aca="false">IFERROR(INDEX('Referenz DIN 276'!$C$5:$C$63,MATCH(B140,'Referenz DIN 276'!$B$5:$B$63,0)),"")</f>
        <v/>
      </c>
      <c r="D140" s="24"/>
      <c r="E140" s="25"/>
      <c r="F140" s="26"/>
      <c r="G140" s="27"/>
      <c r="H140" s="28" t="str">
        <f aca="false">IF(OR(E140="",G140=""),"",E140*G140)</f>
        <v/>
      </c>
      <c r="I140" s="29"/>
      <c r="J140" s="30" t="str">
        <f aca="false">IF(H140="","",H140*(1+N(I140)))</f>
        <v/>
      </c>
      <c r="K140" s="29"/>
      <c r="L140" s="31" t="str">
        <f aca="false">IF(J140="","",J140*(1+N(K140)))</f>
        <v/>
      </c>
      <c r="M140" s="27"/>
      <c r="N140" s="28" t="str">
        <f aca="false">IF(OR(J140="",M140=""),"",M140-J140)</f>
        <v/>
      </c>
      <c r="O140" s="32" t="str">
        <f aca="false">IF(N140="","",IF(N140&gt;=0,"Im Budget","Überschritten"))</f>
        <v/>
      </c>
    </row>
    <row r="141" customFormat="false" ht="15" hidden="false" customHeight="false" outlineLevel="0" collapsed="false">
      <c r="A141" s="21" t="str">
        <f aca="false">IF(B141="","",ROW()-6)</f>
        <v/>
      </c>
      <c r="B141" s="22"/>
      <c r="C141" s="23" t="str">
        <f aca="false">IFERROR(INDEX('Referenz DIN 276'!$C$5:$C$63,MATCH(B141,'Referenz DIN 276'!$B$5:$B$63,0)),"")</f>
        <v/>
      </c>
      <c r="D141" s="24"/>
      <c r="E141" s="25"/>
      <c r="F141" s="26"/>
      <c r="G141" s="27"/>
      <c r="H141" s="28" t="str">
        <f aca="false">IF(OR(E141="",G141=""),"",E141*G141)</f>
        <v/>
      </c>
      <c r="I141" s="29"/>
      <c r="J141" s="30" t="str">
        <f aca="false">IF(H141="","",H141*(1+N(I141)))</f>
        <v/>
      </c>
      <c r="K141" s="29"/>
      <c r="L141" s="31" t="str">
        <f aca="false">IF(J141="","",J141*(1+N(K141)))</f>
        <v/>
      </c>
      <c r="M141" s="27"/>
      <c r="N141" s="28" t="str">
        <f aca="false">IF(OR(J141="",M141=""),"",M141-J141)</f>
        <v/>
      </c>
      <c r="O141" s="32" t="str">
        <f aca="false">IF(N141="","",IF(N141&gt;=0,"Im Budget","Überschritten"))</f>
        <v/>
      </c>
    </row>
    <row r="142" customFormat="false" ht="15" hidden="false" customHeight="false" outlineLevel="0" collapsed="false">
      <c r="A142" s="21" t="str">
        <f aca="false">IF(B142="","",ROW()-6)</f>
        <v/>
      </c>
      <c r="B142" s="22"/>
      <c r="C142" s="23" t="str">
        <f aca="false">IFERROR(INDEX('Referenz DIN 276'!$C$5:$C$63,MATCH(B142,'Referenz DIN 276'!$B$5:$B$63,0)),"")</f>
        <v/>
      </c>
      <c r="D142" s="24"/>
      <c r="E142" s="25"/>
      <c r="F142" s="26"/>
      <c r="G142" s="27"/>
      <c r="H142" s="28" t="str">
        <f aca="false">IF(OR(E142="",G142=""),"",E142*G142)</f>
        <v/>
      </c>
      <c r="I142" s="29"/>
      <c r="J142" s="30" t="str">
        <f aca="false">IF(H142="","",H142*(1+N(I142)))</f>
        <v/>
      </c>
      <c r="K142" s="29"/>
      <c r="L142" s="31" t="str">
        <f aca="false">IF(J142="","",J142*(1+N(K142)))</f>
        <v/>
      </c>
      <c r="M142" s="27"/>
      <c r="N142" s="28" t="str">
        <f aca="false">IF(OR(J142="",M142=""),"",M142-J142)</f>
        <v/>
      </c>
      <c r="O142" s="32" t="str">
        <f aca="false">IF(N142="","",IF(N142&gt;=0,"Im Budget","Überschritten"))</f>
        <v/>
      </c>
    </row>
    <row r="143" customFormat="false" ht="15" hidden="false" customHeight="false" outlineLevel="0" collapsed="false">
      <c r="A143" s="21" t="str">
        <f aca="false">IF(B143="","",ROW()-6)</f>
        <v/>
      </c>
      <c r="B143" s="22"/>
      <c r="C143" s="23" t="str">
        <f aca="false">IFERROR(INDEX('Referenz DIN 276'!$C$5:$C$63,MATCH(B143,'Referenz DIN 276'!$B$5:$B$63,0)),"")</f>
        <v/>
      </c>
      <c r="D143" s="24"/>
      <c r="E143" s="25"/>
      <c r="F143" s="26"/>
      <c r="G143" s="27"/>
      <c r="H143" s="28" t="str">
        <f aca="false">IF(OR(E143="",G143=""),"",E143*G143)</f>
        <v/>
      </c>
      <c r="I143" s="29"/>
      <c r="J143" s="30" t="str">
        <f aca="false">IF(H143="","",H143*(1+N(I143)))</f>
        <v/>
      </c>
      <c r="K143" s="29"/>
      <c r="L143" s="31" t="str">
        <f aca="false">IF(J143="","",J143*(1+N(K143)))</f>
        <v/>
      </c>
      <c r="M143" s="27"/>
      <c r="N143" s="28" t="str">
        <f aca="false">IF(OR(J143="",M143=""),"",M143-J143)</f>
        <v/>
      </c>
      <c r="O143" s="32" t="str">
        <f aca="false">IF(N143="","",IF(N143&gt;=0,"Im Budget","Überschritten"))</f>
        <v/>
      </c>
    </row>
    <row r="144" customFormat="false" ht="15" hidden="false" customHeight="false" outlineLevel="0" collapsed="false">
      <c r="A144" s="21" t="str">
        <f aca="false">IF(B144="","",ROW()-6)</f>
        <v/>
      </c>
      <c r="B144" s="22"/>
      <c r="C144" s="23" t="str">
        <f aca="false">IFERROR(INDEX('Referenz DIN 276'!$C$5:$C$63,MATCH(B144,'Referenz DIN 276'!$B$5:$B$63,0)),"")</f>
        <v/>
      </c>
      <c r="D144" s="24"/>
      <c r="E144" s="25"/>
      <c r="F144" s="26"/>
      <c r="G144" s="27"/>
      <c r="H144" s="28" t="str">
        <f aca="false">IF(OR(E144="",G144=""),"",E144*G144)</f>
        <v/>
      </c>
      <c r="I144" s="29"/>
      <c r="J144" s="30" t="str">
        <f aca="false">IF(H144="","",H144*(1+N(I144)))</f>
        <v/>
      </c>
      <c r="K144" s="29"/>
      <c r="L144" s="31" t="str">
        <f aca="false">IF(J144="","",J144*(1+N(K144)))</f>
        <v/>
      </c>
      <c r="M144" s="27"/>
      <c r="N144" s="28" t="str">
        <f aca="false">IF(OR(J144="",M144=""),"",M144-J144)</f>
        <v/>
      </c>
      <c r="O144" s="32" t="str">
        <f aca="false">IF(N144="","",IF(N144&gt;=0,"Im Budget","Überschritten"))</f>
        <v/>
      </c>
    </row>
    <row r="145" customFormat="false" ht="15" hidden="false" customHeight="false" outlineLevel="0" collapsed="false">
      <c r="A145" s="21" t="str">
        <f aca="false">IF(B145="","",ROW()-6)</f>
        <v/>
      </c>
      <c r="B145" s="22"/>
      <c r="C145" s="23" t="str">
        <f aca="false">IFERROR(INDEX('Referenz DIN 276'!$C$5:$C$63,MATCH(B145,'Referenz DIN 276'!$B$5:$B$63,0)),"")</f>
        <v/>
      </c>
      <c r="D145" s="24"/>
      <c r="E145" s="25"/>
      <c r="F145" s="26"/>
      <c r="G145" s="27"/>
      <c r="H145" s="28" t="str">
        <f aca="false">IF(OR(E145="",G145=""),"",E145*G145)</f>
        <v/>
      </c>
      <c r="I145" s="29"/>
      <c r="J145" s="30" t="str">
        <f aca="false">IF(H145="","",H145*(1+N(I145)))</f>
        <v/>
      </c>
      <c r="K145" s="29"/>
      <c r="L145" s="31" t="str">
        <f aca="false">IF(J145="","",J145*(1+N(K145)))</f>
        <v/>
      </c>
      <c r="M145" s="27"/>
      <c r="N145" s="28" t="str">
        <f aca="false">IF(OR(J145="",M145=""),"",M145-J145)</f>
        <v/>
      </c>
      <c r="O145" s="32" t="str">
        <f aca="false">IF(N145="","",IF(N145&gt;=0,"Im Budget","Überschritten"))</f>
        <v/>
      </c>
    </row>
    <row r="146" customFormat="false" ht="15" hidden="false" customHeight="false" outlineLevel="0" collapsed="false">
      <c r="A146" s="21" t="str">
        <f aca="false">IF(B146="","",ROW()-6)</f>
        <v/>
      </c>
      <c r="B146" s="22"/>
      <c r="C146" s="23" t="str">
        <f aca="false">IFERROR(INDEX('Referenz DIN 276'!$C$5:$C$63,MATCH(B146,'Referenz DIN 276'!$B$5:$B$63,0)),"")</f>
        <v/>
      </c>
      <c r="D146" s="24"/>
      <c r="E146" s="25"/>
      <c r="F146" s="26"/>
      <c r="G146" s="27"/>
      <c r="H146" s="28" t="str">
        <f aca="false">IF(OR(E146="",G146=""),"",E146*G146)</f>
        <v/>
      </c>
      <c r="I146" s="29"/>
      <c r="J146" s="30" t="str">
        <f aca="false">IF(H146="","",H146*(1+N(I146)))</f>
        <v/>
      </c>
      <c r="K146" s="29"/>
      <c r="L146" s="31" t="str">
        <f aca="false">IF(J146="","",J146*(1+N(K146)))</f>
        <v/>
      </c>
      <c r="M146" s="27"/>
      <c r="N146" s="28" t="str">
        <f aca="false">IF(OR(J146="",M146=""),"",M146-J146)</f>
        <v/>
      </c>
      <c r="O146" s="32" t="str">
        <f aca="false">IF(N146="","",IF(N146&gt;=0,"Im Budget","Überschritten"))</f>
        <v/>
      </c>
    </row>
    <row r="147" customFormat="false" ht="15" hidden="false" customHeight="false" outlineLevel="0" collapsed="false">
      <c r="A147" s="21" t="str">
        <f aca="false">IF(B147="","",ROW()-6)</f>
        <v/>
      </c>
      <c r="B147" s="22"/>
      <c r="C147" s="23" t="str">
        <f aca="false">IFERROR(INDEX('Referenz DIN 276'!$C$5:$C$63,MATCH(B147,'Referenz DIN 276'!$B$5:$B$63,0)),"")</f>
        <v/>
      </c>
      <c r="D147" s="24"/>
      <c r="E147" s="25"/>
      <c r="F147" s="26"/>
      <c r="G147" s="27"/>
      <c r="H147" s="28" t="str">
        <f aca="false">IF(OR(E147="",G147=""),"",E147*G147)</f>
        <v/>
      </c>
      <c r="I147" s="29"/>
      <c r="J147" s="30" t="str">
        <f aca="false">IF(H147="","",H147*(1+N(I147)))</f>
        <v/>
      </c>
      <c r="K147" s="29"/>
      <c r="L147" s="31" t="str">
        <f aca="false">IF(J147="","",J147*(1+N(K147)))</f>
        <v/>
      </c>
      <c r="M147" s="27"/>
      <c r="N147" s="28" t="str">
        <f aca="false">IF(OR(J147="",M147=""),"",M147-J147)</f>
        <v/>
      </c>
      <c r="O147" s="32" t="str">
        <f aca="false">IF(N147="","",IF(N147&gt;=0,"Im Budget","Überschritten"))</f>
        <v/>
      </c>
    </row>
    <row r="148" customFormat="false" ht="15" hidden="false" customHeight="false" outlineLevel="0" collapsed="false">
      <c r="A148" s="21" t="str">
        <f aca="false">IF(B148="","",ROW()-6)</f>
        <v/>
      </c>
      <c r="B148" s="22"/>
      <c r="C148" s="23" t="str">
        <f aca="false">IFERROR(INDEX('Referenz DIN 276'!$C$5:$C$63,MATCH(B148,'Referenz DIN 276'!$B$5:$B$63,0)),"")</f>
        <v/>
      </c>
      <c r="D148" s="24"/>
      <c r="E148" s="25"/>
      <c r="F148" s="26"/>
      <c r="G148" s="27"/>
      <c r="H148" s="28" t="str">
        <f aca="false">IF(OR(E148="",G148=""),"",E148*G148)</f>
        <v/>
      </c>
      <c r="I148" s="29"/>
      <c r="J148" s="30" t="str">
        <f aca="false">IF(H148="","",H148*(1+N(I148)))</f>
        <v/>
      </c>
      <c r="K148" s="29"/>
      <c r="L148" s="31" t="str">
        <f aca="false">IF(J148="","",J148*(1+N(K148)))</f>
        <v/>
      </c>
      <c r="M148" s="27"/>
      <c r="N148" s="28" t="str">
        <f aca="false">IF(OR(J148="",M148=""),"",M148-J148)</f>
        <v/>
      </c>
      <c r="O148" s="32" t="str">
        <f aca="false">IF(N148="","",IF(N148&gt;=0,"Im Budget","Überschritten"))</f>
        <v/>
      </c>
    </row>
    <row r="149" customFormat="false" ht="15" hidden="false" customHeight="false" outlineLevel="0" collapsed="false">
      <c r="A149" s="21" t="str">
        <f aca="false">IF(B149="","",ROW()-6)</f>
        <v/>
      </c>
      <c r="B149" s="22"/>
      <c r="C149" s="23" t="str">
        <f aca="false">IFERROR(INDEX('Referenz DIN 276'!$C$5:$C$63,MATCH(B149,'Referenz DIN 276'!$B$5:$B$63,0)),"")</f>
        <v/>
      </c>
      <c r="D149" s="24"/>
      <c r="E149" s="25"/>
      <c r="F149" s="26"/>
      <c r="G149" s="27"/>
      <c r="H149" s="28" t="str">
        <f aca="false">IF(OR(E149="",G149=""),"",E149*G149)</f>
        <v/>
      </c>
      <c r="I149" s="29"/>
      <c r="J149" s="30" t="str">
        <f aca="false">IF(H149="","",H149*(1+N(I149)))</f>
        <v/>
      </c>
      <c r="K149" s="29"/>
      <c r="L149" s="31" t="str">
        <f aca="false">IF(J149="","",J149*(1+N(K149)))</f>
        <v/>
      </c>
      <c r="M149" s="27"/>
      <c r="N149" s="28" t="str">
        <f aca="false">IF(OR(J149="",M149=""),"",M149-J149)</f>
        <v/>
      </c>
      <c r="O149" s="32" t="str">
        <f aca="false">IF(N149="","",IF(N149&gt;=0,"Im Budget","Überschritten"))</f>
        <v/>
      </c>
    </row>
    <row r="150" customFormat="false" ht="15" hidden="false" customHeight="false" outlineLevel="0" collapsed="false">
      <c r="A150" s="21" t="str">
        <f aca="false">IF(B150="","",ROW()-6)</f>
        <v/>
      </c>
      <c r="B150" s="22"/>
      <c r="C150" s="23" t="str">
        <f aca="false">IFERROR(INDEX('Referenz DIN 276'!$C$5:$C$63,MATCH(B150,'Referenz DIN 276'!$B$5:$B$63,0)),"")</f>
        <v/>
      </c>
      <c r="D150" s="24"/>
      <c r="E150" s="25"/>
      <c r="F150" s="26"/>
      <c r="G150" s="27"/>
      <c r="H150" s="28" t="str">
        <f aca="false">IF(OR(E150="",G150=""),"",E150*G150)</f>
        <v/>
      </c>
      <c r="I150" s="29"/>
      <c r="J150" s="30" t="str">
        <f aca="false">IF(H150="","",H150*(1+N(I150)))</f>
        <v/>
      </c>
      <c r="K150" s="29"/>
      <c r="L150" s="31" t="str">
        <f aca="false">IF(J150="","",J150*(1+N(K150)))</f>
        <v/>
      </c>
      <c r="M150" s="27"/>
      <c r="N150" s="28" t="str">
        <f aca="false">IF(OR(J150="",M150=""),"",M150-J150)</f>
        <v/>
      </c>
      <c r="O150" s="32" t="str">
        <f aca="false">IF(N150="","",IF(N150&gt;=0,"Im Budget","Überschritten"))</f>
        <v/>
      </c>
    </row>
    <row r="151" customFormat="false" ht="15" hidden="false" customHeight="false" outlineLevel="0" collapsed="false">
      <c r="A151" s="21" t="str">
        <f aca="false">IF(B151="","",ROW()-6)</f>
        <v/>
      </c>
      <c r="B151" s="22"/>
      <c r="C151" s="23" t="str">
        <f aca="false">IFERROR(INDEX('Referenz DIN 276'!$C$5:$C$63,MATCH(B151,'Referenz DIN 276'!$B$5:$B$63,0)),"")</f>
        <v/>
      </c>
      <c r="D151" s="24"/>
      <c r="E151" s="25"/>
      <c r="F151" s="26"/>
      <c r="G151" s="27"/>
      <c r="H151" s="28" t="str">
        <f aca="false">IF(OR(E151="",G151=""),"",E151*G151)</f>
        <v/>
      </c>
      <c r="I151" s="29"/>
      <c r="J151" s="30" t="str">
        <f aca="false">IF(H151="","",H151*(1+N(I151)))</f>
        <v/>
      </c>
      <c r="K151" s="29"/>
      <c r="L151" s="31" t="str">
        <f aca="false">IF(J151="","",J151*(1+N(K151)))</f>
        <v/>
      </c>
      <c r="M151" s="27"/>
      <c r="N151" s="28" t="str">
        <f aca="false">IF(OR(J151="",M151=""),"",M151-J151)</f>
        <v/>
      </c>
      <c r="O151" s="32" t="str">
        <f aca="false">IF(N151="","",IF(N151&gt;=0,"Im Budget","Überschritten"))</f>
        <v/>
      </c>
    </row>
    <row r="152" customFormat="false" ht="15" hidden="false" customHeight="false" outlineLevel="0" collapsed="false">
      <c r="A152" s="21" t="str">
        <f aca="false">IF(B152="","",ROW()-6)</f>
        <v/>
      </c>
      <c r="B152" s="22"/>
      <c r="C152" s="23" t="str">
        <f aca="false">IFERROR(INDEX('Referenz DIN 276'!$C$5:$C$63,MATCH(B152,'Referenz DIN 276'!$B$5:$B$63,0)),"")</f>
        <v/>
      </c>
      <c r="D152" s="24"/>
      <c r="E152" s="25"/>
      <c r="F152" s="26"/>
      <c r="G152" s="27"/>
      <c r="H152" s="28" t="str">
        <f aca="false">IF(OR(E152="",G152=""),"",E152*G152)</f>
        <v/>
      </c>
      <c r="I152" s="29"/>
      <c r="J152" s="30" t="str">
        <f aca="false">IF(H152="","",H152*(1+N(I152)))</f>
        <v/>
      </c>
      <c r="K152" s="29"/>
      <c r="L152" s="31" t="str">
        <f aca="false">IF(J152="","",J152*(1+N(K152)))</f>
        <v/>
      </c>
      <c r="M152" s="27"/>
      <c r="N152" s="28" t="str">
        <f aca="false">IF(OR(J152="",M152=""),"",M152-J152)</f>
        <v/>
      </c>
      <c r="O152" s="32" t="str">
        <f aca="false">IF(N152="","",IF(N152&gt;=0,"Im Budget","Überschritten"))</f>
        <v/>
      </c>
    </row>
    <row r="153" customFormat="false" ht="15" hidden="false" customHeight="false" outlineLevel="0" collapsed="false">
      <c r="A153" s="21" t="str">
        <f aca="false">IF(B153="","",ROW()-6)</f>
        <v/>
      </c>
      <c r="B153" s="22"/>
      <c r="C153" s="23" t="str">
        <f aca="false">IFERROR(INDEX('Referenz DIN 276'!$C$5:$C$63,MATCH(B153,'Referenz DIN 276'!$B$5:$B$63,0)),"")</f>
        <v/>
      </c>
      <c r="D153" s="24"/>
      <c r="E153" s="25"/>
      <c r="F153" s="26"/>
      <c r="G153" s="27"/>
      <c r="H153" s="28" t="str">
        <f aca="false">IF(OR(E153="",G153=""),"",E153*G153)</f>
        <v/>
      </c>
      <c r="I153" s="29"/>
      <c r="J153" s="30" t="str">
        <f aca="false">IF(H153="","",H153*(1+N(I153)))</f>
        <v/>
      </c>
      <c r="K153" s="29"/>
      <c r="L153" s="31" t="str">
        <f aca="false">IF(J153="","",J153*(1+N(K153)))</f>
        <v/>
      </c>
      <c r="M153" s="27"/>
      <c r="N153" s="28" t="str">
        <f aca="false">IF(OR(J153="",M153=""),"",M153-J153)</f>
        <v/>
      </c>
      <c r="O153" s="32" t="str">
        <f aca="false">IF(N153="","",IF(N153&gt;=0,"Im Budget","Überschritten"))</f>
        <v/>
      </c>
    </row>
    <row r="154" customFormat="false" ht="15" hidden="false" customHeight="false" outlineLevel="0" collapsed="false">
      <c r="A154" s="21" t="str">
        <f aca="false">IF(B154="","",ROW()-6)</f>
        <v/>
      </c>
      <c r="B154" s="22"/>
      <c r="C154" s="23" t="str">
        <f aca="false">IFERROR(INDEX('Referenz DIN 276'!$C$5:$C$63,MATCH(B154,'Referenz DIN 276'!$B$5:$B$63,0)),"")</f>
        <v/>
      </c>
      <c r="D154" s="24"/>
      <c r="E154" s="25"/>
      <c r="F154" s="26"/>
      <c r="G154" s="27"/>
      <c r="H154" s="28" t="str">
        <f aca="false">IF(OR(E154="",G154=""),"",E154*G154)</f>
        <v/>
      </c>
      <c r="I154" s="29"/>
      <c r="J154" s="30" t="str">
        <f aca="false">IF(H154="","",H154*(1+N(I154)))</f>
        <v/>
      </c>
      <c r="K154" s="29"/>
      <c r="L154" s="31" t="str">
        <f aca="false">IF(J154="","",J154*(1+N(K154)))</f>
        <v/>
      </c>
      <c r="M154" s="27"/>
      <c r="N154" s="28" t="str">
        <f aca="false">IF(OR(J154="",M154=""),"",M154-J154)</f>
        <v/>
      </c>
      <c r="O154" s="32" t="str">
        <f aca="false">IF(N154="","",IF(N154&gt;=0,"Im Budget","Überschritten"))</f>
        <v/>
      </c>
    </row>
    <row r="155" customFormat="false" ht="15" hidden="false" customHeight="false" outlineLevel="0" collapsed="false">
      <c r="A155" s="21" t="str">
        <f aca="false">IF(B155="","",ROW()-6)</f>
        <v/>
      </c>
      <c r="B155" s="22"/>
      <c r="C155" s="23" t="str">
        <f aca="false">IFERROR(INDEX('Referenz DIN 276'!$C$5:$C$63,MATCH(B155,'Referenz DIN 276'!$B$5:$B$63,0)),"")</f>
        <v/>
      </c>
      <c r="D155" s="24"/>
      <c r="E155" s="25"/>
      <c r="F155" s="26"/>
      <c r="G155" s="27"/>
      <c r="H155" s="28" t="str">
        <f aca="false">IF(OR(E155="",G155=""),"",E155*G155)</f>
        <v/>
      </c>
      <c r="I155" s="29"/>
      <c r="J155" s="30" t="str">
        <f aca="false">IF(H155="","",H155*(1+N(I155)))</f>
        <v/>
      </c>
      <c r="K155" s="29"/>
      <c r="L155" s="31" t="str">
        <f aca="false">IF(J155="","",J155*(1+N(K155)))</f>
        <v/>
      </c>
      <c r="M155" s="27"/>
      <c r="N155" s="28" t="str">
        <f aca="false">IF(OR(J155="",M155=""),"",M155-J155)</f>
        <v/>
      </c>
      <c r="O155" s="32" t="str">
        <f aca="false">IF(N155="","",IF(N155&gt;=0,"Im Budget","Überschritten"))</f>
        <v/>
      </c>
    </row>
    <row r="156" customFormat="false" ht="15" hidden="false" customHeight="false" outlineLevel="0" collapsed="false">
      <c r="A156" s="21" t="str">
        <f aca="false">IF(B156="","",ROW()-6)</f>
        <v/>
      </c>
      <c r="B156" s="22"/>
      <c r="C156" s="23" t="str">
        <f aca="false">IFERROR(INDEX('Referenz DIN 276'!$C$5:$C$63,MATCH(B156,'Referenz DIN 276'!$B$5:$B$63,0)),"")</f>
        <v/>
      </c>
      <c r="D156" s="24"/>
      <c r="E156" s="25"/>
      <c r="F156" s="26"/>
      <c r="G156" s="27"/>
      <c r="H156" s="28" t="str">
        <f aca="false">IF(OR(E156="",G156=""),"",E156*G156)</f>
        <v/>
      </c>
      <c r="I156" s="29"/>
      <c r="J156" s="30" t="str">
        <f aca="false">IF(H156="","",H156*(1+N(I156)))</f>
        <v/>
      </c>
      <c r="K156" s="29"/>
      <c r="L156" s="31" t="str">
        <f aca="false">IF(J156="","",J156*(1+N(K156)))</f>
        <v/>
      </c>
      <c r="M156" s="27"/>
      <c r="N156" s="28" t="str">
        <f aca="false">IF(OR(J156="",M156=""),"",M156-J156)</f>
        <v/>
      </c>
      <c r="O156" s="32" t="str">
        <f aca="false">IF(N156="","",IF(N156&gt;=0,"Im Budget","Überschritten"))</f>
        <v/>
      </c>
    </row>
    <row r="157" customFormat="false" ht="15" hidden="false" customHeight="false" outlineLevel="0" collapsed="false">
      <c r="A157" s="21" t="str">
        <f aca="false">IF(B157="","",ROW()-6)</f>
        <v/>
      </c>
      <c r="B157" s="22"/>
      <c r="C157" s="23" t="str">
        <f aca="false">IFERROR(INDEX('Referenz DIN 276'!$C$5:$C$63,MATCH(B157,'Referenz DIN 276'!$B$5:$B$63,0)),"")</f>
        <v/>
      </c>
      <c r="D157" s="24"/>
      <c r="E157" s="25"/>
      <c r="F157" s="26"/>
      <c r="G157" s="27"/>
      <c r="H157" s="28" t="str">
        <f aca="false">IF(OR(E157="",G157=""),"",E157*G157)</f>
        <v/>
      </c>
      <c r="I157" s="29"/>
      <c r="J157" s="30" t="str">
        <f aca="false">IF(H157="","",H157*(1+N(I157)))</f>
        <v/>
      </c>
      <c r="K157" s="29"/>
      <c r="L157" s="31" t="str">
        <f aca="false">IF(J157="","",J157*(1+N(K157)))</f>
        <v/>
      </c>
      <c r="M157" s="27"/>
      <c r="N157" s="28" t="str">
        <f aca="false">IF(OR(J157="",M157=""),"",M157-J157)</f>
        <v/>
      </c>
      <c r="O157" s="32" t="str">
        <f aca="false">IF(N157="","",IF(N157&gt;=0,"Im Budget","Überschritten"))</f>
        <v/>
      </c>
    </row>
    <row r="158" customFormat="false" ht="15" hidden="false" customHeight="false" outlineLevel="0" collapsed="false">
      <c r="A158" s="21" t="str">
        <f aca="false">IF(B158="","",ROW()-6)</f>
        <v/>
      </c>
      <c r="B158" s="22"/>
      <c r="C158" s="23" t="str">
        <f aca="false">IFERROR(INDEX('Referenz DIN 276'!$C$5:$C$63,MATCH(B158,'Referenz DIN 276'!$B$5:$B$63,0)),"")</f>
        <v/>
      </c>
      <c r="D158" s="24"/>
      <c r="E158" s="25"/>
      <c r="F158" s="26"/>
      <c r="G158" s="27"/>
      <c r="H158" s="28" t="str">
        <f aca="false">IF(OR(E158="",G158=""),"",E158*G158)</f>
        <v/>
      </c>
      <c r="I158" s="29"/>
      <c r="J158" s="30" t="str">
        <f aca="false">IF(H158="","",H158*(1+N(I158)))</f>
        <v/>
      </c>
      <c r="K158" s="29"/>
      <c r="L158" s="31" t="str">
        <f aca="false">IF(J158="","",J158*(1+N(K158)))</f>
        <v/>
      </c>
      <c r="M158" s="27"/>
      <c r="N158" s="28" t="str">
        <f aca="false">IF(OR(J158="",M158=""),"",M158-J158)</f>
        <v/>
      </c>
      <c r="O158" s="32" t="str">
        <f aca="false">IF(N158="","",IF(N158&gt;=0,"Im Budget","Überschritten"))</f>
        <v/>
      </c>
    </row>
    <row r="159" customFormat="false" ht="15" hidden="false" customHeight="false" outlineLevel="0" collapsed="false">
      <c r="A159" s="21" t="str">
        <f aca="false">IF(B159="","",ROW()-6)</f>
        <v/>
      </c>
      <c r="B159" s="22"/>
      <c r="C159" s="23" t="str">
        <f aca="false">IFERROR(INDEX('Referenz DIN 276'!$C$5:$C$63,MATCH(B159,'Referenz DIN 276'!$B$5:$B$63,0)),"")</f>
        <v/>
      </c>
      <c r="D159" s="24"/>
      <c r="E159" s="25"/>
      <c r="F159" s="26"/>
      <c r="G159" s="27"/>
      <c r="H159" s="28" t="str">
        <f aca="false">IF(OR(E159="",G159=""),"",E159*G159)</f>
        <v/>
      </c>
      <c r="I159" s="29"/>
      <c r="J159" s="30" t="str">
        <f aca="false">IF(H159="","",H159*(1+N(I159)))</f>
        <v/>
      </c>
      <c r="K159" s="29"/>
      <c r="L159" s="31" t="str">
        <f aca="false">IF(J159="","",J159*(1+N(K159)))</f>
        <v/>
      </c>
      <c r="M159" s="27"/>
      <c r="N159" s="28" t="str">
        <f aca="false">IF(OR(J159="",M159=""),"",M159-J159)</f>
        <v/>
      </c>
      <c r="O159" s="32" t="str">
        <f aca="false">IF(N159="","",IF(N159&gt;=0,"Im Budget","Überschritten"))</f>
        <v/>
      </c>
    </row>
    <row r="160" customFormat="false" ht="15" hidden="false" customHeight="false" outlineLevel="0" collapsed="false">
      <c r="A160" s="21" t="str">
        <f aca="false">IF(B160="","",ROW()-6)</f>
        <v/>
      </c>
      <c r="B160" s="22"/>
      <c r="C160" s="23" t="str">
        <f aca="false">IFERROR(INDEX('Referenz DIN 276'!$C$5:$C$63,MATCH(B160,'Referenz DIN 276'!$B$5:$B$63,0)),"")</f>
        <v/>
      </c>
      <c r="D160" s="24"/>
      <c r="E160" s="25"/>
      <c r="F160" s="26"/>
      <c r="G160" s="27"/>
      <c r="H160" s="28" t="str">
        <f aca="false">IF(OR(E160="",G160=""),"",E160*G160)</f>
        <v/>
      </c>
      <c r="I160" s="29"/>
      <c r="J160" s="30" t="str">
        <f aca="false">IF(H160="","",H160*(1+N(I160)))</f>
        <v/>
      </c>
      <c r="K160" s="29"/>
      <c r="L160" s="31" t="str">
        <f aca="false">IF(J160="","",J160*(1+N(K160)))</f>
        <v/>
      </c>
      <c r="M160" s="27"/>
      <c r="N160" s="28" t="str">
        <f aca="false">IF(OR(J160="",M160=""),"",M160-J160)</f>
        <v/>
      </c>
      <c r="O160" s="32" t="str">
        <f aca="false">IF(N160="","",IF(N160&gt;=0,"Im Budget","Überschritten"))</f>
        <v/>
      </c>
    </row>
    <row r="161" customFormat="false" ht="15" hidden="false" customHeight="false" outlineLevel="0" collapsed="false">
      <c r="A161" s="21" t="str">
        <f aca="false">IF(B161="","",ROW()-6)</f>
        <v/>
      </c>
      <c r="B161" s="22"/>
      <c r="C161" s="23" t="str">
        <f aca="false">IFERROR(INDEX('Referenz DIN 276'!$C$5:$C$63,MATCH(B161,'Referenz DIN 276'!$B$5:$B$63,0)),"")</f>
        <v/>
      </c>
      <c r="D161" s="24"/>
      <c r="E161" s="25"/>
      <c r="F161" s="26"/>
      <c r="G161" s="27"/>
      <c r="H161" s="28" t="str">
        <f aca="false">IF(OR(E161="",G161=""),"",E161*G161)</f>
        <v/>
      </c>
      <c r="I161" s="29"/>
      <c r="J161" s="30" t="str">
        <f aca="false">IF(H161="","",H161*(1+N(I161)))</f>
        <v/>
      </c>
      <c r="K161" s="29"/>
      <c r="L161" s="31" t="str">
        <f aca="false">IF(J161="","",J161*(1+N(K161)))</f>
        <v/>
      </c>
      <c r="M161" s="27"/>
      <c r="N161" s="28" t="str">
        <f aca="false">IF(OR(J161="",M161=""),"",M161-J161)</f>
        <v/>
      </c>
      <c r="O161" s="32" t="str">
        <f aca="false">IF(N161="","",IF(N161&gt;=0,"Im Budget","Überschritten"))</f>
        <v/>
      </c>
    </row>
    <row r="162" customFormat="false" ht="15" hidden="false" customHeight="false" outlineLevel="0" collapsed="false">
      <c r="A162" s="21" t="str">
        <f aca="false">IF(B162="","",ROW()-6)</f>
        <v/>
      </c>
      <c r="B162" s="22"/>
      <c r="C162" s="23" t="str">
        <f aca="false">IFERROR(INDEX('Referenz DIN 276'!$C$5:$C$63,MATCH(B162,'Referenz DIN 276'!$B$5:$B$63,0)),"")</f>
        <v/>
      </c>
      <c r="D162" s="24"/>
      <c r="E162" s="25"/>
      <c r="F162" s="26"/>
      <c r="G162" s="27"/>
      <c r="H162" s="28" t="str">
        <f aca="false">IF(OR(E162="",G162=""),"",E162*G162)</f>
        <v/>
      </c>
      <c r="I162" s="29"/>
      <c r="J162" s="30" t="str">
        <f aca="false">IF(H162="","",H162*(1+N(I162)))</f>
        <v/>
      </c>
      <c r="K162" s="29"/>
      <c r="L162" s="31" t="str">
        <f aca="false">IF(J162="","",J162*(1+N(K162)))</f>
        <v/>
      </c>
      <c r="M162" s="27"/>
      <c r="N162" s="28" t="str">
        <f aca="false">IF(OR(J162="",M162=""),"",M162-J162)</f>
        <v/>
      </c>
      <c r="O162" s="32" t="str">
        <f aca="false">IF(N162="","",IF(N162&gt;=0,"Im Budget","Überschritten"))</f>
        <v/>
      </c>
    </row>
    <row r="163" customFormat="false" ht="15" hidden="false" customHeight="false" outlineLevel="0" collapsed="false">
      <c r="A163" s="21" t="str">
        <f aca="false">IF(B163="","",ROW()-6)</f>
        <v/>
      </c>
      <c r="B163" s="22"/>
      <c r="C163" s="23" t="str">
        <f aca="false">IFERROR(INDEX('Referenz DIN 276'!$C$5:$C$63,MATCH(B163,'Referenz DIN 276'!$B$5:$B$63,0)),"")</f>
        <v/>
      </c>
      <c r="D163" s="24"/>
      <c r="E163" s="25"/>
      <c r="F163" s="26"/>
      <c r="G163" s="27"/>
      <c r="H163" s="28" t="str">
        <f aca="false">IF(OR(E163="",G163=""),"",E163*G163)</f>
        <v/>
      </c>
      <c r="I163" s="29"/>
      <c r="J163" s="30" t="str">
        <f aca="false">IF(H163="","",H163*(1+N(I163)))</f>
        <v/>
      </c>
      <c r="K163" s="29"/>
      <c r="L163" s="31" t="str">
        <f aca="false">IF(J163="","",J163*(1+N(K163)))</f>
        <v/>
      </c>
      <c r="M163" s="27"/>
      <c r="N163" s="28" t="str">
        <f aca="false">IF(OR(J163="",M163=""),"",M163-J163)</f>
        <v/>
      </c>
      <c r="O163" s="32" t="str">
        <f aca="false">IF(N163="","",IF(N163&gt;=0,"Im Budget","Überschritten"))</f>
        <v/>
      </c>
    </row>
    <row r="164" customFormat="false" ht="15" hidden="false" customHeight="false" outlineLevel="0" collapsed="false">
      <c r="A164" s="21" t="str">
        <f aca="false">IF(B164="","",ROW()-6)</f>
        <v/>
      </c>
      <c r="B164" s="22"/>
      <c r="C164" s="23" t="str">
        <f aca="false">IFERROR(INDEX('Referenz DIN 276'!$C$5:$C$63,MATCH(B164,'Referenz DIN 276'!$B$5:$B$63,0)),"")</f>
        <v/>
      </c>
      <c r="D164" s="24"/>
      <c r="E164" s="25"/>
      <c r="F164" s="26"/>
      <c r="G164" s="27"/>
      <c r="H164" s="28" t="str">
        <f aca="false">IF(OR(E164="",G164=""),"",E164*G164)</f>
        <v/>
      </c>
      <c r="I164" s="29"/>
      <c r="J164" s="30" t="str">
        <f aca="false">IF(H164="","",H164*(1+N(I164)))</f>
        <v/>
      </c>
      <c r="K164" s="29"/>
      <c r="L164" s="31" t="str">
        <f aca="false">IF(J164="","",J164*(1+N(K164)))</f>
        <v/>
      </c>
      <c r="M164" s="27"/>
      <c r="N164" s="28" t="str">
        <f aca="false">IF(OR(J164="",M164=""),"",M164-J164)</f>
        <v/>
      </c>
      <c r="O164" s="32" t="str">
        <f aca="false">IF(N164="","",IF(N164&gt;=0,"Im Budget","Überschritten"))</f>
        <v/>
      </c>
    </row>
    <row r="165" customFormat="false" ht="15" hidden="false" customHeight="false" outlineLevel="0" collapsed="false">
      <c r="A165" s="21" t="str">
        <f aca="false">IF(B165="","",ROW()-6)</f>
        <v/>
      </c>
      <c r="B165" s="22"/>
      <c r="C165" s="23" t="str">
        <f aca="false">IFERROR(INDEX('Referenz DIN 276'!$C$5:$C$63,MATCH(B165,'Referenz DIN 276'!$B$5:$B$63,0)),"")</f>
        <v/>
      </c>
      <c r="D165" s="24"/>
      <c r="E165" s="25"/>
      <c r="F165" s="26"/>
      <c r="G165" s="27"/>
      <c r="H165" s="28" t="str">
        <f aca="false">IF(OR(E165="",G165=""),"",E165*G165)</f>
        <v/>
      </c>
      <c r="I165" s="29"/>
      <c r="J165" s="30" t="str">
        <f aca="false">IF(H165="","",H165*(1+N(I165)))</f>
        <v/>
      </c>
      <c r="K165" s="29"/>
      <c r="L165" s="31" t="str">
        <f aca="false">IF(J165="","",J165*(1+N(K165)))</f>
        <v/>
      </c>
      <c r="M165" s="27"/>
      <c r="N165" s="28" t="str">
        <f aca="false">IF(OR(J165="",M165=""),"",M165-J165)</f>
        <v/>
      </c>
      <c r="O165" s="32" t="str">
        <f aca="false">IF(N165="","",IF(N165&gt;=0,"Im Budget","Überschritten"))</f>
        <v/>
      </c>
    </row>
    <row r="166" customFormat="false" ht="15" hidden="false" customHeight="false" outlineLevel="0" collapsed="false">
      <c r="A166" s="21" t="str">
        <f aca="false">IF(B166="","",ROW()-6)</f>
        <v/>
      </c>
      <c r="B166" s="22"/>
      <c r="C166" s="23" t="str">
        <f aca="false">IFERROR(INDEX('Referenz DIN 276'!$C$5:$C$63,MATCH(B166,'Referenz DIN 276'!$B$5:$B$63,0)),"")</f>
        <v/>
      </c>
      <c r="D166" s="24"/>
      <c r="E166" s="25"/>
      <c r="F166" s="26"/>
      <c r="G166" s="27"/>
      <c r="H166" s="28" t="str">
        <f aca="false">IF(OR(E166="",G166=""),"",E166*G166)</f>
        <v/>
      </c>
      <c r="I166" s="29"/>
      <c r="J166" s="30" t="str">
        <f aca="false">IF(H166="","",H166*(1+N(I166)))</f>
        <v/>
      </c>
      <c r="K166" s="29"/>
      <c r="L166" s="31" t="str">
        <f aca="false">IF(J166="","",J166*(1+N(K166)))</f>
        <v/>
      </c>
      <c r="M166" s="27"/>
      <c r="N166" s="28" t="str">
        <f aca="false">IF(OR(J166="",M166=""),"",M166-J166)</f>
        <v/>
      </c>
      <c r="O166" s="32" t="str">
        <f aca="false">IF(N166="","",IF(N166&gt;=0,"Im Budget","Überschritten"))</f>
        <v/>
      </c>
    </row>
    <row r="167" customFormat="false" ht="15" hidden="false" customHeight="false" outlineLevel="0" collapsed="false">
      <c r="A167" s="21" t="str">
        <f aca="false">IF(B167="","",ROW()-6)</f>
        <v/>
      </c>
      <c r="B167" s="22"/>
      <c r="C167" s="23" t="str">
        <f aca="false">IFERROR(INDEX('Referenz DIN 276'!$C$5:$C$63,MATCH(B167,'Referenz DIN 276'!$B$5:$B$63,0)),"")</f>
        <v/>
      </c>
      <c r="D167" s="24"/>
      <c r="E167" s="25"/>
      <c r="F167" s="26"/>
      <c r="G167" s="27"/>
      <c r="H167" s="28" t="str">
        <f aca="false">IF(OR(E167="",G167=""),"",E167*G167)</f>
        <v/>
      </c>
      <c r="I167" s="29"/>
      <c r="J167" s="30" t="str">
        <f aca="false">IF(H167="","",H167*(1+N(I167)))</f>
        <v/>
      </c>
      <c r="K167" s="29"/>
      <c r="L167" s="31" t="str">
        <f aca="false">IF(J167="","",J167*(1+N(K167)))</f>
        <v/>
      </c>
      <c r="M167" s="27"/>
      <c r="N167" s="28" t="str">
        <f aca="false">IF(OR(J167="",M167=""),"",M167-J167)</f>
        <v/>
      </c>
      <c r="O167" s="32" t="str">
        <f aca="false">IF(N167="","",IF(N167&gt;=0,"Im Budget","Überschritten"))</f>
        <v/>
      </c>
    </row>
    <row r="168" customFormat="false" ht="15" hidden="false" customHeight="false" outlineLevel="0" collapsed="false">
      <c r="A168" s="21" t="str">
        <f aca="false">IF(B168="","",ROW()-6)</f>
        <v/>
      </c>
      <c r="B168" s="22"/>
      <c r="C168" s="23" t="str">
        <f aca="false">IFERROR(INDEX('Referenz DIN 276'!$C$5:$C$63,MATCH(B168,'Referenz DIN 276'!$B$5:$B$63,0)),"")</f>
        <v/>
      </c>
      <c r="D168" s="24"/>
      <c r="E168" s="25"/>
      <c r="F168" s="26"/>
      <c r="G168" s="27"/>
      <c r="H168" s="28" t="str">
        <f aca="false">IF(OR(E168="",G168=""),"",E168*G168)</f>
        <v/>
      </c>
      <c r="I168" s="29"/>
      <c r="J168" s="30" t="str">
        <f aca="false">IF(H168="","",H168*(1+N(I168)))</f>
        <v/>
      </c>
      <c r="K168" s="29"/>
      <c r="L168" s="31" t="str">
        <f aca="false">IF(J168="","",J168*(1+N(K168)))</f>
        <v/>
      </c>
      <c r="M168" s="27"/>
      <c r="N168" s="28" t="str">
        <f aca="false">IF(OR(J168="",M168=""),"",M168-J168)</f>
        <v/>
      </c>
      <c r="O168" s="32" t="str">
        <f aca="false">IF(N168="","",IF(N168&gt;=0,"Im Budget","Überschritten"))</f>
        <v/>
      </c>
    </row>
    <row r="169" customFormat="false" ht="15" hidden="false" customHeight="false" outlineLevel="0" collapsed="false">
      <c r="A169" s="21" t="str">
        <f aca="false">IF(B169="","",ROW()-6)</f>
        <v/>
      </c>
      <c r="B169" s="22"/>
      <c r="C169" s="23" t="str">
        <f aca="false">IFERROR(INDEX('Referenz DIN 276'!$C$5:$C$63,MATCH(B169,'Referenz DIN 276'!$B$5:$B$63,0)),"")</f>
        <v/>
      </c>
      <c r="D169" s="24"/>
      <c r="E169" s="25"/>
      <c r="F169" s="26"/>
      <c r="G169" s="27"/>
      <c r="H169" s="28" t="str">
        <f aca="false">IF(OR(E169="",G169=""),"",E169*G169)</f>
        <v/>
      </c>
      <c r="I169" s="29"/>
      <c r="J169" s="30" t="str">
        <f aca="false">IF(H169="","",H169*(1+N(I169)))</f>
        <v/>
      </c>
      <c r="K169" s="29"/>
      <c r="L169" s="31" t="str">
        <f aca="false">IF(J169="","",J169*(1+N(K169)))</f>
        <v/>
      </c>
      <c r="M169" s="27"/>
      <c r="N169" s="28" t="str">
        <f aca="false">IF(OR(J169="",M169=""),"",M169-J169)</f>
        <v/>
      </c>
      <c r="O169" s="32" t="str">
        <f aca="false">IF(N169="","",IF(N169&gt;=0,"Im Budget","Überschritten"))</f>
        <v/>
      </c>
    </row>
    <row r="170" customFormat="false" ht="15" hidden="false" customHeight="false" outlineLevel="0" collapsed="false">
      <c r="A170" s="21" t="str">
        <f aca="false">IF(B170="","",ROW()-6)</f>
        <v/>
      </c>
      <c r="B170" s="22"/>
      <c r="C170" s="23" t="str">
        <f aca="false">IFERROR(INDEX('Referenz DIN 276'!$C$5:$C$63,MATCH(B170,'Referenz DIN 276'!$B$5:$B$63,0)),"")</f>
        <v/>
      </c>
      <c r="D170" s="24"/>
      <c r="E170" s="25"/>
      <c r="F170" s="26"/>
      <c r="G170" s="27"/>
      <c r="H170" s="28" t="str">
        <f aca="false">IF(OR(E170="",G170=""),"",E170*G170)</f>
        <v/>
      </c>
      <c r="I170" s="29"/>
      <c r="J170" s="30" t="str">
        <f aca="false">IF(H170="","",H170*(1+N(I170)))</f>
        <v/>
      </c>
      <c r="K170" s="29"/>
      <c r="L170" s="31" t="str">
        <f aca="false">IF(J170="","",J170*(1+N(K170)))</f>
        <v/>
      </c>
      <c r="M170" s="27"/>
      <c r="N170" s="28" t="str">
        <f aca="false">IF(OR(J170="",M170=""),"",M170-J170)</f>
        <v/>
      </c>
      <c r="O170" s="32" t="str">
        <f aca="false">IF(N170="","",IF(N170&gt;=0,"Im Budget","Überschritten"))</f>
        <v/>
      </c>
    </row>
    <row r="171" customFormat="false" ht="15" hidden="false" customHeight="false" outlineLevel="0" collapsed="false">
      <c r="A171" s="21" t="str">
        <f aca="false">IF(B171="","",ROW()-6)</f>
        <v/>
      </c>
      <c r="B171" s="22"/>
      <c r="C171" s="23" t="str">
        <f aca="false">IFERROR(INDEX('Referenz DIN 276'!$C$5:$C$63,MATCH(B171,'Referenz DIN 276'!$B$5:$B$63,0)),"")</f>
        <v/>
      </c>
      <c r="D171" s="24"/>
      <c r="E171" s="25"/>
      <c r="F171" s="26"/>
      <c r="G171" s="27"/>
      <c r="H171" s="28" t="str">
        <f aca="false">IF(OR(E171="",G171=""),"",E171*G171)</f>
        <v/>
      </c>
      <c r="I171" s="29"/>
      <c r="J171" s="30" t="str">
        <f aca="false">IF(H171="","",H171*(1+N(I171)))</f>
        <v/>
      </c>
      <c r="K171" s="29"/>
      <c r="L171" s="31" t="str">
        <f aca="false">IF(J171="","",J171*(1+N(K171)))</f>
        <v/>
      </c>
      <c r="M171" s="27"/>
      <c r="N171" s="28" t="str">
        <f aca="false">IF(OR(J171="",M171=""),"",M171-J171)</f>
        <v/>
      </c>
      <c r="O171" s="32" t="str">
        <f aca="false">IF(N171="","",IF(N171&gt;=0,"Im Budget","Überschritten"))</f>
        <v/>
      </c>
    </row>
    <row r="172" customFormat="false" ht="15" hidden="false" customHeight="false" outlineLevel="0" collapsed="false">
      <c r="A172" s="21" t="str">
        <f aca="false">IF(B172="","",ROW()-6)</f>
        <v/>
      </c>
      <c r="B172" s="22"/>
      <c r="C172" s="23" t="str">
        <f aca="false">IFERROR(INDEX('Referenz DIN 276'!$C$5:$C$63,MATCH(B172,'Referenz DIN 276'!$B$5:$B$63,0)),"")</f>
        <v/>
      </c>
      <c r="D172" s="24"/>
      <c r="E172" s="25"/>
      <c r="F172" s="26"/>
      <c r="G172" s="27"/>
      <c r="H172" s="28" t="str">
        <f aca="false">IF(OR(E172="",G172=""),"",E172*G172)</f>
        <v/>
      </c>
      <c r="I172" s="29"/>
      <c r="J172" s="30" t="str">
        <f aca="false">IF(H172="","",H172*(1+N(I172)))</f>
        <v/>
      </c>
      <c r="K172" s="29"/>
      <c r="L172" s="31" t="str">
        <f aca="false">IF(J172="","",J172*(1+N(K172)))</f>
        <v/>
      </c>
      <c r="M172" s="27"/>
      <c r="N172" s="28" t="str">
        <f aca="false">IF(OR(J172="",M172=""),"",M172-J172)</f>
        <v/>
      </c>
      <c r="O172" s="32" t="str">
        <f aca="false">IF(N172="","",IF(N172&gt;=0,"Im Budget","Überschritten"))</f>
        <v/>
      </c>
    </row>
    <row r="173" customFormat="false" ht="15" hidden="false" customHeight="false" outlineLevel="0" collapsed="false">
      <c r="A173" s="21" t="str">
        <f aca="false">IF(B173="","",ROW()-6)</f>
        <v/>
      </c>
      <c r="B173" s="22"/>
      <c r="C173" s="23" t="str">
        <f aca="false">IFERROR(INDEX('Referenz DIN 276'!$C$5:$C$63,MATCH(B173,'Referenz DIN 276'!$B$5:$B$63,0)),"")</f>
        <v/>
      </c>
      <c r="D173" s="24"/>
      <c r="E173" s="25"/>
      <c r="F173" s="26"/>
      <c r="G173" s="27"/>
      <c r="H173" s="28" t="str">
        <f aca="false">IF(OR(E173="",G173=""),"",E173*G173)</f>
        <v/>
      </c>
      <c r="I173" s="29"/>
      <c r="J173" s="30" t="str">
        <f aca="false">IF(H173="","",H173*(1+N(I173)))</f>
        <v/>
      </c>
      <c r="K173" s="29"/>
      <c r="L173" s="31" t="str">
        <f aca="false">IF(J173="","",J173*(1+N(K173)))</f>
        <v/>
      </c>
      <c r="M173" s="27"/>
      <c r="N173" s="28" t="str">
        <f aca="false">IF(OR(J173="",M173=""),"",M173-J173)</f>
        <v/>
      </c>
      <c r="O173" s="32" t="str">
        <f aca="false">IF(N173="","",IF(N173&gt;=0,"Im Budget","Überschritten"))</f>
        <v/>
      </c>
    </row>
    <row r="174" customFormat="false" ht="15" hidden="false" customHeight="false" outlineLevel="0" collapsed="false">
      <c r="A174" s="21" t="str">
        <f aca="false">IF(B174="","",ROW()-6)</f>
        <v/>
      </c>
      <c r="B174" s="22"/>
      <c r="C174" s="23" t="str">
        <f aca="false">IFERROR(INDEX('Referenz DIN 276'!$C$5:$C$63,MATCH(B174,'Referenz DIN 276'!$B$5:$B$63,0)),"")</f>
        <v/>
      </c>
      <c r="D174" s="24"/>
      <c r="E174" s="25"/>
      <c r="F174" s="26"/>
      <c r="G174" s="27"/>
      <c r="H174" s="28" t="str">
        <f aca="false">IF(OR(E174="",G174=""),"",E174*G174)</f>
        <v/>
      </c>
      <c r="I174" s="29"/>
      <c r="J174" s="30" t="str">
        <f aca="false">IF(H174="","",H174*(1+N(I174)))</f>
        <v/>
      </c>
      <c r="K174" s="29"/>
      <c r="L174" s="31" t="str">
        <f aca="false">IF(J174="","",J174*(1+N(K174)))</f>
        <v/>
      </c>
      <c r="M174" s="27"/>
      <c r="N174" s="28" t="str">
        <f aca="false">IF(OR(J174="",M174=""),"",M174-J174)</f>
        <v/>
      </c>
      <c r="O174" s="32" t="str">
        <f aca="false">IF(N174="","",IF(N174&gt;=0,"Im Budget","Überschritten"))</f>
        <v/>
      </c>
    </row>
    <row r="175" customFormat="false" ht="15" hidden="false" customHeight="false" outlineLevel="0" collapsed="false">
      <c r="A175" s="21" t="str">
        <f aca="false">IF(B175="","",ROW()-6)</f>
        <v/>
      </c>
      <c r="B175" s="22"/>
      <c r="C175" s="23" t="str">
        <f aca="false">IFERROR(INDEX('Referenz DIN 276'!$C$5:$C$63,MATCH(B175,'Referenz DIN 276'!$B$5:$B$63,0)),"")</f>
        <v/>
      </c>
      <c r="D175" s="24"/>
      <c r="E175" s="25"/>
      <c r="F175" s="26"/>
      <c r="G175" s="27"/>
      <c r="H175" s="28" t="str">
        <f aca="false">IF(OR(E175="",G175=""),"",E175*G175)</f>
        <v/>
      </c>
      <c r="I175" s="29"/>
      <c r="J175" s="30" t="str">
        <f aca="false">IF(H175="","",H175*(1+N(I175)))</f>
        <v/>
      </c>
      <c r="K175" s="29"/>
      <c r="L175" s="31" t="str">
        <f aca="false">IF(J175="","",J175*(1+N(K175)))</f>
        <v/>
      </c>
      <c r="M175" s="27"/>
      <c r="N175" s="28" t="str">
        <f aca="false">IF(OR(J175="",M175=""),"",M175-J175)</f>
        <v/>
      </c>
      <c r="O175" s="32" t="str">
        <f aca="false">IF(N175="","",IF(N175&gt;=0,"Im Budget","Überschritten"))</f>
        <v/>
      </c>
    </row>
    <row r="176" customFormat="false" ht="15" hidden="false" customHeight="false" outlineLevel="0" collapsed="false">
      <c r="A176" s="21" t="str">
        <f aca="false">IF(B176="","",ROW()-6)</f>
        <v/>
      </c>
      <c r="B176" s="22"/>
      <c r="C176" s="23" t="str">
        <f aca="false">IFERROR(INDEX('Referenz DIN 276'!$C$5:$C$63,MATCH(B176,'Referenz DIN 276'!$B$5:$B$63,0)),"")</f>
        <v/>
      </c>
      <c r="D176" s="24"/>
      <c r="E176" s="25"/>
      <c r="F176" s="26"/>
      <c r="G176" s="27"/>
      <c r="H176" s="28" t="str">
        <f aca="false">IF(OR(E176="",G176=""),"",E176*G176)</f>
        <v/>
      </c>
      <c r="I176" s="29"/>
      <c r="J176" s="30" t="str">
        <f aca="false">IF(H176="","",H176*(1+N(I176)))</f>
        <v/>
      </c>
      <c r="K176" s="29"/>
      <c r="L176" s="31" t="str">
        <f aca="false">IF(J176="","",J176*(1+N(K176)))</f>
        <v/>
      </c>
      <c r="M176" s="27"/>
      <c r="N176" s="28" t="str">
        <f aca="false">IF(OR(J176="",M176=""),"",M176-J176)</f>
        <v/>
      </c>
      <c r="O176" s="32" t="str">
        <f aca="false">IF(N176="","",IF(N176&gt;=0,"Im Budget","Überschritten"))</f>
        <v/>
      </c>
    </row>
    <row r="177" customFormat="false" ht="15" hidden="false" customHeight="false" outlineLevel="0" collapsed="false">
      <c r="A177" s="21" t="str">
        <f aca="false">IF(B177="","",ROW()-6)</f>
        <v/>
      </c>
      <c r="B177" s="22"/>
      <c r="C177" s="23" t="str">
        <f aca="false">IFERROR(INDEX('Referenz DIN 276'!$C$5:$C$63,MATCH(B177,'Referenz DIN 276'!$B$5:$B$63,0)),"")</f>
        <v/>
      </c>
      <c r="D177" s="24"/>
      <c r="E177" s="25"/>
      <c r="F177" s="26"/>
      <c r="G177" s="27"/>
      <c r="H177" s="28" t="str">
        <f aca="false">IF(OR(E177="",G177=""),"",E177*G177)</f>
        <v/>
      </c>
      <c r="I177" s="29"/>
      <c r="J177" s="30" t="str">
        <f aca="false">IF(H177="","",H177*(1+N(I177)))</f>
        <v/>
      </c>
      <c r="K177" s="29"/>
      <c r="L177" s="31" t="str">
        <f aca="false">IF(J177="","",J177*(1+N(K177)))</f>
        <v/>
      </c>
      <c r="M177" s="27"/>
      <c r="N177" s="28" t="str">
        <f aca="false">IF(OR(J177="",M177=""),"",M177-J177)</f>
        <v/>
      </c>
      <c r="O177" s="32" t="str">
        <f aca="false">IF(N177="","",IF(N177&gt;=0,"Im Budget","Überschritten"))</f>
        <v/>
      </c>
    </row>
    <row r="178" customFormat="false" ht="15" hidden="false" customHeight="false" outlineLevel="0" collapsed="false">
      <c r="A178" s="21" t="str">
        <f aca="false">IF(B178="","",ROW()-6)</f>
        <v/>
      </c>
      <c r="B178" s="22"/>
      <c r="C178" s="23" t="str">
        <f aca="false">IFERROR(INDEX('Referenz DIN 276'!$C$5:$C$63,MATCH(B178,'Referenz DIN 276'!$B$5:$B$63,0)),"")</f>
        <v/>
      </c>
      <c r="D178" s="24"/>
      <c r="E178" s="25"/>
      <c r="F178" s="26"/>
      <c r="G178" s="27"/>
      <c r="H178" s="28" t="str">
        <f aca="false">IF(OR(E178="",G178=""),"",E178*G178)</f>
        <v/>
      </c>
      <c r="I178" s="29"/>
      <c r="J178" s="30" t="str">
        <f aca="false">IF(H178="","",H178*(1+N(I178)))</f>
        <v/>
      </c>
      <c r="K178" s="29"/>
      <c r="L178" s="31" t="str">
        <f aca="false">IF(J178="","",J178*(1+N(K178)))</f>
        <v/>
      </c>
      <c r="M178" s="27"/>
      <c r="N178" s="28" t="str">
        <f aca="false">IF(OR(J178="",M178=""),"",M178-J178)</f>
        <v/>
      </c>
      <c r="O178" s="32" t="str">
        <f aca="false">IF(N178="","",IF(N178&gt;=0,"Im Budget","Überschritten"))</f>
        <v/>
      </c>
    </row>
    <row r="179" customFormat="false" ht="15" hidden="false" customHeight="false" outlineLevel="0" collapsed="false">
      <c r="A179" s="21" t="str">
        <f aca="false">IF(B179="","",ROW()-6)</f>
        <v/>
      </c>
      <c r="B179" s="22"/>
      <c r="C179" s="23" t="str">
        <f aca="false">IFERROR(INDEX('Referenz DIN 276'!$C$5:$C$63,MATCH(B179,'Referenz DIN 276'!$B$5:$B$63,0)),"")</f>
        <v/>
      </c>
      <c r="D179" s="24"/>
      <c r="E179" s="25"/>
      <c r="F179" s="26"/>
      <c r="G179" s="27"/>
      <c r="H179" s="28" t="str">
        <f aca="false">IF(OR(E179="",G179=""),"",E179*G179)</f>
        <v/>
      </c>
      <c r="I179" s="29"/>
      <c r="J179" s="30" t="str">
        <f aca="false">IF(H179="","",H179*(1+N(I179)))</f>
        <v/>
      </c>
      <c r="K179" s="29"/>
      <c r="L179" s="31" t="str">
        <f aca="false">IF(J179="","",J179*(1+N(K179)))</f>
        <v/>
      </c>
      <c r="M179" s="27"/>
      <c r="N179" s="28" t="str">
        <f aca="false">IF(OR(J179="",M179=""),"",M179-J179)</f>
        <v/>
      </c>
      <c r="O179" s="32" t="str">
        <f aca="false">IF(N179="","",IF(N179&gt;=0,"Im Budget","Überschritten"))</f>
        <v/>
      </c>
    </row>
    <row r="180" customFormat="false" ht="15" hidden="false" customHeight="false" outlineLevel="0" collapsed="false">
      <c r="A180" s="21" t="str">
        <f aca="false">IF(B180="","",ROW()-6)</f>
        <v/>
      </c>
      <c r="B180" s="22"/>
      <c r="C180" s="23" t="str">
        <f aca="false">IFERROR(INDEX('Referenz DIN 276'!$C$5:$C$63,MATCH(B180,'Referenz DIN 276'!$B$5:$B$63,0)),"")</f>
        <v/>
      </c>
      <c r="D180" s="24"/>
      <c r="E180" s="25"/>
      <c r="F180" s="26"/>
      <c r="G180" s="27"/>
      <c r="H180" s="28" t="str">
        <f aca="false">IF(OR(E180="",G180=""),"",E180*G180)</f>
        <v/>
      </c>
      <c r="I180" s="29"/>
      <c r="J180" s="30" t="str">
        <f aca="false">IF(H180="","",H180*(1+N(I180)))</f>
        <v/>
      </c>
      <c r="K180" s="29"/>
      <c r="L180" s="31" t="str">
        <f aca="false">IF(J180="","",J180*(1+N(K180)))</f>
        <v/>
      </c>
      <c r="M180" s="27"/>
      <c r="N180" s="28" t="str">
        <f aca="false">IF(OR(J180="",M180=""),"",M180-J180)</f>
        <v/>
      </c>
      <c r="O180" s="32" t="str">
        <f aca="false">IF(N180="","",IF(N180&gt;=0,"Im Budget","Überschritten"))</f>
        <v/>
      </c>
    </row>
    <row r="181" customFormat="false" ht="15" hidden="false" customHeight="false" outlineLevel="0" collapsed="false">
      <c r="A181" s="21" t="str">
        <f aca="false">IF(B181="","",ROW()-6)</f>
        <v/>
      </c>
      <c r="B181" s="22"/>
      <c r="C181" s="23" t="str">
        <f aca="false">IFERROR(INDEX('Referenz DIN 276'!$C$5:$C$63,MATCH(B181,'Referenz DIN 276'!$B$5:$B$63,0)),"")</f>
        <v/>
      </c>
      <c r="D181" s="24"/>
      <c r="E181" s="25"/>
      <c r="F181" s="26"/>
      <c r="G181" s="27"/>
      <c r="H181" s="28" t="str">
        <f aca="false">IF(OR(E181="",G181=""),"",E181*G181)</f>
        <v/>
      </c>
      <c r="I181" s="29"/>
      <c r="J181" s="30" t="str">
        <f aca="false">IF(H181="","",H181*(1+N(I181)))</f>
        <v/>
      </c>
      <c r="K181" s="29"/>
      <c r="L181" s="31" t="str">
        <f aca="false">IF(J181="","",J181*(1+N(K181)))</f>
        <v/>
      </c>
      <c r="M181" s="27"/>
      <c r="N181" s="28" t="str">
        <f aca="false">IF(OR(J181="",M181=""),"",M181-J181)</f>
        <v/>
      </c>
      <c r="O181" s="32" t="str">
        <f aca="false">IF(N181="","",IF(N181&gt;=0,"Im Budget","Überschritten"))</f>
        <v/>
      </c>
    </row>
    <row r="182" customFormat="false" ht="15" hidden="false" customHeight="false" outlineLevel="0" collapsed="false">
      <c r="A182" s="21" t="str">
        <f aca="false">IF(B182="","",ROW()-6)</f>
        <v/>
      </c>
      <c r="B182" s="22"/>
      <c r="C182" s="23" t="str">
        <f aca="false">IFERROR(INDEX('Referenz DIN 276'!$C$5:$C$63,MATCH(B182,'Referenz DIN 276'!$B$5:$B$63,0)),"")</f>
        <v/>
      </c>
      <c r="D182" s="24"/>
      <c r="E182" s="25"/>
      <c r="F182" s="26"/>
      <c r="G182" s="27"/>
      <c r="H182" s="28" t="str">
        <f aca="false">IF(OR(E182="",G182=""),"",E182*G182)</f>
        <v/>
      </c>
      <c r="I182" s="29"/>
      <c r="J182" s="30" t="str">
        <f aca="false">IF(H182="","",H182*(1+N(I182)))</f>
        <v/>
      </c>
      <c r="K182" s="29"/>
      <c r="L182" s="31" t="str">
        <f aca="false">IF(J182="","",J182*(1+N(K182)))</f>
        <v/>
      </c>
      <c r="M182" s="27"/>
      <c r="N182" s="28" t="str">
        <f aca="false">IF(OR(J182="",M182=""),"",M182-J182)</f>
        <v/>
      </c>
      <c r="O182" s="32" t="str">
        <f aca="false">IF(N182="","",IF(N182&gt;=0,"Im Budget","Überschritten"))</f>
        <v/>
      </c>
    </row>
    <row r="183" customFormat="false" ht="15" hidden="false" customHeight="false" outlineLevel="0" collapsed="false">
      <c r="A183" s="21" t="str">
        <f aca="false">IF(B183="","",ROW()-6)</f>
        <v/>
      </c>
      <c r="B183" s="22"/>
      <c r="C183" s="23" t="str">
        <f aca="false">IFERROR(INDEX('Referenz DIN 276'!$C$5:$C$63,MATCH(B183,'Referenz DIN 276'!$B$5:$B$63,0)),"")</f>
        <v/>
      </c>
      <c r="D183" s="24"/>
      <c r="E183" s="25"/>
      <c r="F183" s="26"/>
      <c r="G183" s="27"/>
      <c r="H183" s="28" t="str">
        <f aca="false">IF(OR(E183="",G183=""),"",E183*G183)</f>
        <v/>
      </c>
      <c r="I183" s="29"/>
      <c r="J183" s="30" t="str">
        <f aca="false">IF(H183="","",H183*(1+N(I183)))</f>
        <v/>
      </c>
      <c r="K183" s="29"/>
      <c r="L183" s="31" t="str">
        <f aca="false">IF(J183="","",J183*(1+N(K183)))</f>
        <v/>
      </c>
      <c r="M183" s="27"/>
      <c r="N183" s="28" t="str">
        <f aca="false">IF(OR(J183="",M183=""),"",M183-J183)</f>
        <v/>
      </c>
      <c r="O183" s="32" t="str">
        <f aca="false">IF(N183="","",IF(N183&gt;=0,"Im Budget","Überschritten"))</f>
        <v/>
      </c>
    </row>
    <row r="184" customFormat="false" ht="15" hidden="false" customHeight="false" outlineLevel="0" collapsed="false">
      <c r="A184" s="21" t="str">
        <f aca="false">IF(B184="","",ROW()-6)</f>
        <v/>
      </c>
      <c r="B184" s="22"/>
      <c r="C184" s="23" t="str">
        <f aca="false">IFERROR(INDEX('Referenz DIN 276'!$C$5:$C$63,MATCH(B184,'Referenz DIN 276'!$B$5:$B$63,0)),"")</f>
        <v/>
      </c>
      <c r="D184" s="24"/>
      <c r="E184" s="25"/>
      <c r="F184" s="26"/>
      <c r="G184" s="27"/>
      <c r="H184" s="28" t="str">
        <f aca="false">IF(OR(E184="",G184=""),"",E184*G184)</f>
        <v/>
      </c>
      <c r="I184" s="29"/>
      <c r="J184" s="30" t="str">
        <f aca="false">IF(H184="","",H184*(1+N(I184)))</f>
        <v/>
      </c>
      <c r="K184" s="29"/>
      <c r="L184" s="31" t="str">
        <f aca="false">IF(J184="","",J184*(1+N(K184)))</f>
        <v/>
      </c>
      <c r="M184" s="27"/>
      <c r="N184" s="28" t="str">
        <f aca="false">IF(OR(J184="",M184=""),"",M184-J184)</f>
        <v/>
      </c>
      <c r="O184" s="32" t="str">
        <f aca="false">IF(N184="","",IF(N184&gt;=0,"Im Budget","Überschritten"))</f>
        <v/>
      </c>
    </row>
    <row r="185" customFormat="false" ht="15" hidden="false" customHeight="false" outlineLevel="0" collapsed="false">
      <c r="A185" s="21" t="str">
        <f aca="false">IF(B185="","",ROW()-6)</f>
        <v/>
      </c>
      <c r="B185" s="22"/>
      <c r="C185" s="23" t="str">
        <f aca="false">IFERROR(INDEX('Referenz DIN 276'!$C$5:$C$63,MATCH(B185,'Referenz DIN 276'!$B$5:$B$63,0)),"")</f>
        <v/>
      </c>
      <c r="D185" s="24"/>
      <c r="E185" s="25"/>
      <c r="F185" s="26"/>
      <c r="G185" s="27"/>
      <c r="H185" s="28" t="str">
        <f aca="false">IF(OR(E185="",G185=""),"",E185*G185)</f>
        <v/>
      </c>
      <c r="I185" s="29"/>
      <c r="J185" s="30" t="str">
        <f aca="false">IF(H185="","",H185*(1+N(I185)))</f>
        <v/>
      </c>
      <c r="K185" s="29"/>
      <c r="L185" s="31" t="str">
        <f aca="false">IF(J185="","",J185*(1+N(K185)))</f>
        <v/>
      </c>
      <c r="M185" s="27"/>
      <c r="N185" s="28" t="str">
        <f aca="false">IF(OR(J185="",M185=""),"",M185-J185)</f>
        <v/>
      </c>
      <c r="O185" s="32" t="str">
        <f aca="false">IF(N185="","",IF(N185&gt;=0,"Im Budget","Überschritten"))</f>
        <v/>
      </c>
    </row>
    <row r="186" customFormat="false" ht="15" hidden="false" customHeight="false" outlineLevel="0" collapsed="false">
      <c r="A186" s="21" t="str">
        <f aca="false">IF(B186="","",ROW()-6)</f>
        <v/>
      </c>
      <c r="B186" s="22"/>
      <c r="C186" s="23" t="str">
        <f aca="false">IFERROR(INDEX('Referenz DIN 276'!$C$5:$C$63,MATCH(B186,'Referenz DIN 276'!$B$5:$B$63,0)),"")</f>
        <v/>
      </c>
      <c r="D186" s="24"/>
      <c r="E186" s="25"/>
      <c r="F186" s="26"/>
      <c r="G186" s="27"/>
      <c r="H186" s="28" t="str">
        <f aca="false">IF(OR(E186="",G186=""),"",E186*G186)</f>
        <v/>
      </c>
      <c r="I186" s="29"/>
      <c r="J186" s="30" t="str">
        <f aca="false">IF(H186="","",H186*(1+N(I186)))</f>
        <v/>
      </c>
      <c r="K186" s="29"/>
      <c r="L186" s="31" t="str">
        <f aca="false">IF(J186="","",J186*(1+N(K186)))</f>
        <v/>
      </c>
      <c r="M186" s="27"/>
      <c r="N186" s="28" t="str">
        <f aca="false">IF(OR(J186="",M186=""),"",M186-J186)</f>
        <v/>
      </c>
      <c r="O186" s="32" t="str">
        <f aca="false">IF(N186="","",IF(N186&gt;=0,"Im Budget","Überschritten"))</f>
        <v/>
      </c>
    </row>
    <row r="187" customFormat="false" ht="15" hidden="false" customHeight="false" outlineLevel="0" collapsed="false">
      <c r="A187" s="21" t="str">
        <f aca="false">IF(B187="","",ROW()-6)</f>
        <v/>
      </c>
      <c r="B187" s="22"/>
      <c r="C187" s="23" t="str">
        <f aca="false">IFERROR(INDEX('Referenz DIN 276'!$C$5:$C$63,MATCH(B187,'Referenz DIN 276'!$B$5:$B$63,0)),"")</f>
        <v/>
      </c>
      <c r="D187" s="24"/>
      <c r="E187" s="25"/>
      <c r="F187" s="26"/>
      <c r="G187" s="27"/>
      <c r="H187" s="28" t="str">
        <f aca="false">IF(OR(E187="",G187=""),"",E187*G187)</f>
        <v/>
      </c>
      <c r="I187" s="29"/>
      <c r="J187" s="30" t="str">
        <f aca="false">IF(H187="","",H187*(1+N(I187)))</f>
        <v/>
      </c>
      <c r="K187" s="29"/>
      <c r="L187" s="31" t="str">
        <f aca="false">IF(J187="","",J187*(1+N(K187)))</f>
        <v/>
      </c>
      <c r="M187" s="27"/>
      <c r="N187" s="28" t="str">
        <f aca="false">IF(OR(J187="",M187=""),"",M187-J187)</f>
        <v/>
      </c>
      <c r="O187" s="32" t="str">
        <f aca="false">IF(N187="","",IF(N187&gt;=0,"Im Budget","Überschritten"))</f>
        <v/>
      </c>
    </row>
    <row r="188" customFormat="false" ht="15" hidden="false" customHeight="false" outlineLevel="0" collapsed="false">
      <c r="A188" s="21" t="str">
        <f aca="false">IF(B188="","",ROW()-6)</f>
        <v/>
      </c>
      <c r="B188" s="22"/>
      <c r="C188" s="23" t="str">
        <f aca="false">IFERROR(INDEX('Referenz DIN 276'!$C$5:$C$63,MATCH(B188,'Referenz DIN 276'!$B$5:$B$63,0)),"")</f>
        <v/>
      </c>
      <c r="D188" s="24"/>
      <c r="E188" s="25"/>
      <c r="F188" s="26"/>
      <c r="G188" s="27"/>
      <c r="H188" s="28" t="str">
        <f aca="false">IF(OR(E188="",G188=""),"",E188*G188)</f>
        <v/>
      </c>
      <c r="I188" s="29"/>
      <c r="J188" s="30" t="str">
        <f aca="false">IF(H188="","",H188*(1+N(I188)))</f>
        <v/>
      </c>
      <c r="K188" s="29"/>
      <c r="L188" s="31" t="str">
        <f aca="false">IF(J188="","",J188*(1+N(K188)))</f>
        <v/>
      </c>
      <c r="M188" s="27"/>
      <c r="N188" s="28" t="str">
        <f aca="false">IF(OR(J188="",M188=""),"",M188-J188)</f>
        <v/>
      </c>
      <c r="O188" s="32" t="str">
        <f aca="false">IF(N188="","",IF(N188&gt;=0,"Im Budget","Überschritten"))</f>
        <v/>
      </c>
    </row>
    <row r="189" customFormat="false" ht="15" hidden="false" customHeight="false" outlineLevel="0" collapsed="false">
      <c r="A189" s="21" t="str">
        <f aca="false">IF(B189="","",ROW()-6)</f>
        <v/>
      </c>
      <c r="B189" s="22"/>
      <c r="C189" s="23" t="str">
        <f aca="false">IFERROR(INDEX('Referenz DIN 276'!$C$5:$C$63,MATCH(B189,'Referenz DIN 276'!$B$5:$B$63,0)),"")</f>
        <v/>
      </c>
      <c r="D189" s="24"/>
      <c r="E189" s="25"/>
      <c r="F189" s="26"/>
      <c r="G189" s="27"/>
      <c r="H189" s="28" t="str">
        <f aca="false">IF(OR(E189="",G189=""),"",E189*G189)</f>
        <v/>
      </c>
      <c r="I189" s="29"/>
      <c r="J189" s="30" t="str">
        <f aca="false">IF(H189="","",H189*(1+N(I189)))</f>
        <v/>
      </c>
      <c r="K189" s="29"/>
      <c r="L189" s="31" t="str">
        <f aca="false">IF(J189="","",J189*(1+N(K189)))</f>
        <v/>
      </c>
      <c r="M189" s="27"/>
      <c r="N189" s="28" t="str">
        <f aca="false">IF(OR(J189="",M189=""),"",M189-J189)</f>
        <v/>
      </c>
      <c r="O189" s="32" t="str">
        <f aca="false">IF(N189="","",IF(N189&gt;=0,"Im Budget","Überschritten"))</f>
        <v/>
      </c>
    </row>
    <row r="190" customFormat="false" ht="15" hidden="false" customHeight="false" outlineLevel="0" collapsed="false">
      <c r="A190" s="21" t="str">
        <f aca="false">IF(B190="","",ROW()-6)</f>
        <v/>
      </c>
      <c r="B190" s="22"/>
      <c r="C190" s="23" t="str">
        <f aca="false">IFERROR(INDEX('Referenz DIN 276'!$C$5:$C$63,MATCH(B190,'Referenz DIN 276'!$B$5:$B$63,0)),"")</f>
        <v/>
      </c>
      <c r="D190" s="24"/>
      <c r="E190" s="25"/>
      <c r="F190" s="26"/>
      <c r="G190" s="27"/>
      <c r="H190" s="28" t="str">
        <f aca="false">IF(OR(E190="",G190=""),"",E190*G190)</f>
        <v/>
      </c>
      <c r="I190" s="29"/>
      <c r="J190" s="30" t="str">
        <f aca="false">IF(H190="","",H190*(1+N(I190)))</f>
        <v/>
      </c>
      <c r="K190" s="29"/>
      <c r="L190" s="31" t="str">
        <f aca="false">IF(J190="","",J190*(1+N(K190)))</f>
        <v/>
      </c>
      <c r="M190" s="27"/>
      <c r="N190" s="28" t="str">
        <f aca="false">IF(OR(J190="",M190=""),"",M190-J190)</f>
        <v/>
      </c>
      <c r="O190" s="32" t="str">
        <f aca="false">IF(N190="","",IF(N190&gt;=0,"Im Budget","Überschritten"))</f>
        <v/>
      </c>
    </row>
    <row r="191" customFormat="false" ht="15" hidden="false" customHeight="false" outlineLevel="0" collapsed="false">
      <c r="A191" s="21" t="str">
        <f aca="false">IF(B191="","",ROW()-6)</f>
        <v/>
      </c>
      <c r="B191" s="22"/>
      <c r="C191" s="23" t="str">
        <f aca="false">IFERROR(INDEX('Referenz DIN 276'!$C$5:$C$63,MATCH(B191,'Referenz DIN 276'!$B$5:$B$63,0)),"")</f>
        <v/>
      </c>
      <c r="D191" s="24"/>
      <c r="E191" s="25"/>
      <c r="F191" s="26"/>
      <c r="G191" s="27"/>
      <c r="H191" s="28" t="str">
        <f aca="false">IF(OR(E191="",G191=""),"",E191*G191)</f>
        <v/>
      </c>
      <c r="I191" s="29"/>
      <c r="J191" s="30" t="str">
        <f aca="false">IF(H191="","",H191*(1+N(I191)))</f>
        <v/>
      </c>
      <c r="K191" s="29"/>
      <c r="L191" s="31" t="str">
        <f aca="false">IF(J191="","",J191*(1+N(K191)))</f>
        <v/>
      </c>
      <c r="M191" s="27"/>
      <c r="N191" s="28" t="str">
        <f aca="false">IF(OR(J191="",M191=""),"",M191-J191)</f>
        <v/>
      </c>
      <c r="O191" s="32" t="str">
        <f aca="false">IF(N191="","",IF(N191&gt;=0,"Im Budget","Überschritten"))</f>
        <v/>
      </c>
    </row>
    <row r="192" customFormat="false" ht="15" hidden="false" customHeight="false" outlineLevel="0" collapsed="false">
      <c r="A192" s="21" t="str">
        <f aca="false">IF(B192="","",ROW()-6)</f>
        <v/>
      </c>
      <c r="B192" s="22"/>
      <c r="C192" s="23" t="str">
        <f aca="false">IFERROR(INDEX('Referenz DIN 276'!$C$5:$C$63,MATCH(B192,'Referenz DIN 276'!$B$5:$B$63,0)),"")</f>
        <v/>
      </c>
      <c r="D192" s="24"/>
      <c r="E192" s="25"/>
      <c r="F192" s="26"/>
      <c r="G192" s="27"/>
      <c r="H192" s="28" t="str">
        <f aca="false">IF(OR(E192="",G192=""),"",E192*G192)</f>
        <v/>
      </c>
      <c r="I192" s="29"/>
      <c r="J192" s="30" t="str">
        <f aca="false">IF(H192="","",H192*(1+N(I192)))</f>
        <v/>
      </c>
      <c r="K192" s="29"/>
      <c r="L192" s="31" t="str">
        <f aca="false">IF(J192="","",J192*(1+N(K192)))</f>
        <v/>
      </c>
      <c r="M192" s="27"/>
      <c r="N192" s="28" t="str">
        <f aca="false">IF(OR(J192="",M192=""),"",M192-J192)</f>
        <v/>
      </c>
      <c r="O192" s="32" t="str">
        <f aca="false">IF(N192="","",IF(N192&gt;=0,"Im Budget","Überschritten"))</f>
        <v/>
      </c>
    </row>
    <row r="193" customFormat="false" ht="15" hidden="false" customHeight="false" outlineLevel="0" collapsed="false">
      <c r="A193" s="21" t="str">
        <f aca="false">IF(B193="","",ROW()-6)</f>
        <v/>
      </c>
      <c r="B193" s="22"/>
      <c r="C193" s="23" t="str">
        <f aca="false">IFERROR(INDEX('Referenz DIN 276'!$C$5:$C$63,MATCH(B193,'Referenz DIN 276'!$B$5:$B$63,0)),"")</f>
        <v/>
      </c>
      <c r="D193" s="24"/>
      <c r="E193" s="25"/>
      <c r="F193" s="26"/>
      <c r="G193" s="27"/>
      <c r="H193" s="28" t="str">
        <f aca="false">IF(OR(E193="",G193=""),"",E193*G193)</f>
        <v/>
      </c>
      <c r="I193" s="29"/>
      <c r="J193" s="30" t="str">
        <f aca="false">IF(H193="","",H193*(1+N(I193)))</f>
        <v/>
      </c>
      <c r="K193" s="29"/>
      <c r="L193" s="31" t="str">
        <f aca="false">IF(J193="","",J193*(1+N(K193)))</f>
        <v/>
      </c>
      <c r="M193" s="27"/>
      <c r="N193" s="28" t="str">
        <f aca="false">IF(OR(J193="",M193=""),"",M193-J193)</f>
        <v/>
      </c>
      <c r="O193" s="32" t="str">
        <f aca="false">IF(N193="","",IF(N193&gt;=0,"Im Budget","Überschritten"))</f>
        <v/>
      </c>
    </row>
    <row r="194" customFormat="false" ht="15" hidden="false" customHeight="false" outlineLevel="0" collapsed="false">
      <c r="A194" s="21" t="str">
        <f aca="false">IF(B194="","",ROW()-6)</f>
        <v/>
      </c>
      <c r="B194" s="22"/>
      <c r="C194" s="23" t="str">
        <f aca="false">IFERROR(INDEX('Referenz DIN 276'!$C$5:$C$63,MATCH(B194,'Referenz DIN 276'!$B$5:$B$63,0)),"")</f>
        <v/>
      </c>
      <c r="D194" s="24"/>
      <c r="E194" s="25"/>
      <c r="F194" s="26"/>
      <c r="G194" s="27"/>
      <c r="H194" s="28" t="str">
        <f aca="false">IF(OR(E194="",G194=""),"",E194*G194)</f>
        <v/>
      </c>
      <c r="I194" s="29"/>
      <c r="J194" s="30" t="str">
        <f aca="false">IF(H194="","",H194*(1+N(I194)))</f>
        <v/>
      </c>
      <c r="K194" s="29"/>
      <c r="L194" s="31" t="str">
        <f aca="false">IF(J194="","",J194*(1+N(K194)))</f>
        <v/>
      </c>
      <c r="M194" s="27"/>
      <c r="N194" s="28" t="str">
        <f aca="false">IF(OR(J194="",M194=""),"",M194-J194)</f>
        <v/>
      </c>
      <c r="O194" s="32" t="str">
        <f aca="false">IF(N194="","",IF(N194&gt;=0,"Im Budget","Überschritten"))</f>
        <v/>
      </c>
    </row>
    <row r="195" customFormat="false" ht="15" hidden="false" customHeight="false" outlineLevel="0" collapsed="false">
      <c r="A195" s="21" t="str">
        <f aca="false">IF(B195="","",ROW()-6)</f>
        <v/>
      </c>
      <c r="B195" s="22"/>
      <c r="C195" s="23" t="str">
        <f aca="false">IFERROR(INDEX('Referenz DIN 276'!$C$5:$C$63,MATCH(B195,'Referenz DIN 276'!$B$5:$B$63,0)),"")</f>
        <v/>
      </c>
      <c r="D195" s="24"/>
      <c r="E195" s="25"/>
      <c r="F195" s="26"/>
      <c r="G195" s="27"/>
      <c r="H195" s="28" t="str">
        <f aca="false">IF(OR(E195="",G195=""),"",E195*G195)</f>
        <v/>
      </c>
      <c r="I195" s="29"/>
      <c r="J195" s="30" t="str">
        <f aca="false">IF(H195="","",H195*(1+N(I195)))</f>
        <v/>
      </c>
      <c r="K195" s="29"/>
      <c r="L195" s="31" t="str">
        <f aca="false">IF(J195="","",J195*(1+N(K195)))</f>
        <v/>
      </c>
      <c r="M195" s="27"/>
      <c r="N195" s="28" t="str">
        <f aca="false">IF(OR(J195="",M195=""),"",M195-J195)</f>
        <v/>
      </c>
      <c r="O195" s="32" t="str">
        <f aca="false">IF(N195="","",IF(N195&gt;=0,"Im Budget","Überschritten"))</f>
        <v/>
      </c>
    </row>
    <row r="196" customFormat="false" ht="15" hidden="false" customHeight="false" outlineLevel="0" collapsed="false">
      <c r="A196" s="21" t="str">
        <f aca="false">IF(B196="","",ROW()-6)</f>
        <v/>
      </c>
      <c r="B196" s="22"/>
      <c r="C196" s="23" t="str">
        <f aca="false">IFERROR(INDEX('Referenz DIN 276'!$C$5:$C$63,MATCH(B196,'Referenz DIN 276'!$B$5:$B$63,0)),"")</f>
        <v/>
      </c>
      <c r="D196" s="24"/>
      <c r="E196" s="25"/>
      <c r="F196" s="26"/>
      <c r="G196" s="27"/>
      <c r="H196" s="28" t="str">
        <f aca="false">IF(OR(E196="",G196=""),"",E196*G196)</f>
        <v/>
      </c>
      <c r="I196" s="29"/>
      <c r="J196" s="30" t="str">
        <f aca="false">IF(H196="","",H196*(1+N(I196)))</f>
        <v/>
      </c>
      <c r="K196" s="29"/>
      <c r="L196" s="31" t="str">
        <f aca="false">IF(J196="","",J196*(1+N(K196)))</f>
        <v/>
      </c>
      <c r="M196" s="27"/>
      <c r="N196" s="28" t="str">
        <f aca="false">IF(OR(J196="",M196=""),"",M196-J196)</f>
        <v/>
      </c>
      <c r="O196" s="32" t="str">
        <f aca="false">IF(N196="","",IF(N196&gt;=0,"Im Budget","Überschritten"))</f>
        <v/>
      </c>
    </row>
    <row r="197" customFormat="false" ht="15" hidden="false" customHeight="false" outlineLevel="0" collapsed="false">
      <c r="A197" s="21" t="str">
        <f aca="false">IF(B197="","",ROW()-6)</f>
        <v/>
      </c>
      <c r="B197" s="22"/>
      <c r="C197" s="23" t="str">
        <f aca="false">IFERROR(INDEX('Referenz DIN 276'!$C$5:$C$63,MATCH(B197,'Referenz DIN 276'!$B$5:$B$63,0)),"")</f>
        <v/>
      </c>
      <c r="D197" s="24"/>
      <c r="E197" s="25"/>
      <c r="F197" s="26"/>
      <c r="G197" s="27"/>
      <c r="H197" s="28" t="str">
        <f aca="false">IF(OR(E197="",G197=""),"",E197*G197)</f>
        <v/>
      </c>
      <c r="I197" s="29"/>
      <c r="J197" s="30" t="str">
        <f aca="false">IF(H197="","",H197*(1+N(I197)))</f>
        <v/>
      </c>
      <c r="K197" s="29"/>
      <c r="L197" s="31" t="str">
        <f aca="false">IF(J197="","",J197*(1+N(K197)))</f>
        <v/>
      </c>
      <c r="M197" s="27"/>
      <c r="N197" s="28" t="str">
        <f aca="false">IF(OR(J197="",M197=""),"",M197-J197)</f>
        <v/>
      </c>
      <c r="O197" s="32" t="str">
        <f aca="false">IF(N197="","",IF(N197&gt;=0,"Im Budget","Überschritten"))</f>
        <v/>
      </c>
    </row>
    <row r="198" customFormat="false" ht="15" hidden="false" customHeight="false" outlineLevel="0" collapsed="false">
      <c r="A198" s="21" t="str">
        <f aca="false">IF(B198="","",ROW()-6)</f>
        <v/>
      </c>
      <c r="B198" s="22"/>
      <c r="C198" s="23" t="str">
        <f aca="false">IFERROR(INDEX('Referenz DIN 276'!$C$5:$C$63,MATCH(B198,'Referenz DIN 276'!$B$5:$B$63,0)),"")</f>
        <v/>
      </c>
      <c r="D198" s="24"/>
      <c r="E198" s="25"/>
      <c r="F198" s="26"/>
      <c r="G198" s="27"/>
      <c r="H198" s="28" t="str">
        <f aca="false">IF(OR(E198="",G198=""),"",E198*G198)</f>
        <v/>
      </c>
      <c r="I198" s="29"/>
      <c r="J198" s="30" t="str">
        <f aca="false">IF(H198="","",H198*(1+N(I198)))</f>
        <v/>
      </c>
      <c r="K198" s="29"/>
      <c r="L198" s="31" t="str">
        <f aca="false">IF(J198="","",J198*(1+N(K198)))</f>
        <v/>
      </c>
      <c r="M198" s="27"/>
      <c r="N198" s="28" t="str">
        <f aca="false">IF(OR(J198="",M198=""),"",M198-J198)</f>
        <v/>
      </c>
      <c r="O198" s="32" t="str">
        <f aca="false">IF(N198="","",IF(N198&gt;=0,"Im Budget","Überschritten"))</f>
        <v/>
      </c>
    </row>
    <row r="199" customFormat="false" ht="15" hidden="false" customHeight="false" outlineLevel="0" collapsed="false">
      <c r="A199" s="21" t="str">
        <f aca="false">IF(B199="","",ROW()-6)</f>
        <v/>
      </c>
      <c r="B199" s="22"/>
      <c r="C199" s="23" t="str">
        <f aca="false">IFERROR(INDEX('Referenz DIN 276'!$C$5:$C$63,MATCH(B199,'Referenz DIN 276'!$B$5:$B$63,0)),"")</f>
        <v/>
      </c>
      <c r="D199" s="24"/>
      <c r="E199" s="25"/>
      <c r="F199" s="26"/>
      <c r="G199" s="27"/>
      <c r="H199" s="28" t="str">
        <f aca="false">IF(OR(E199="",G199=""),"",E199*G199)</f>
        <v/>
      </c>
      <c r="I199" s="29"/>
      <c r="J199" s="30" t="str">
        <f aca="false">IF(H199="","",H199*(1+N(I199)))</f>
        <v/>
      </c>
      <c r="K199" s="29"/>
      <c r="L199" s="31" t="str">
        <f aca="false">IF(J199="","",J199*(1+N(K199)))</f>
        <v/>
      </c>
      <c r="M199" s="27"/>
      <c r="N199" s="28" t="str">
        <f aca="false">IF(OR(J199="",M199=""),"",M199-J199)</f>
        <v/>
      </c>
      <c r="O199" s="32" t="str">
        <f aca="false">IF(N199="","",IF(N199&gt;=0,"Im Budget","Überschritten"))</f>
        <v/>
      </c>
    </row>
    <row r="200" customFormat="false" ht="15" hidden="false" customHeight="false" outlineLevel="0" collapsed="false">
      <c r="A200" s="21" t="str">
        <f aca="false">IF(B200="","",ROW()-6)</f>
        <v/>
      </c>
      <c r="B200" s="22"/>
      <c r="C200" s="23" t="str">
        <f aca="false">IFERROR(INDEX('Referenz DIN 276'!$C$5:$C$63,MATCH(B200,'Referenz DIN 276'!$B$5:$B$63,0)),"")</f>
        <v/>
      </c>
      <c r="D200" s="24"/>
      <c r="E200" s="25"/>
      <c r="F200" s="26"/>
      <c r="G200" s="27"/>
      <c r="H200" s="28" t="str">
        <f aca="false">IF(OR(E200="",G200=""),"",E200*G200)</f>
        <v/>
      </c>
      <c r="I200" s="29"/>
      <c r="J200" s="30" t="str">
        <f aca="false">IF(H200="","",H200*(1+N(I200)))</f>
        <v/>
      </c>
      <c r="K200" s="29"/>
      <c r="L200" s="31" t="str">
        <f aca="false">IF(J200="","",J200*(1+N(K200)))</f>
        <v/>
      </c>
      <c r="M200" s="27"/>
      <c r="N200" s="28" t="str">
        <f aca="false">IF(OR(J200="",M200=""),"",M200-J200)</f>
        <v/>
      </c>
      <c r="O200" s="32" t="str">
        <f aca="false">IF(N200="","",IF(N200&gt;=0,"Im Budget","Überschritten"))</f>
        <v/>
      </c>
    </row>
    <row r="201" customFormat="false" ht="15" hidden="false" customHeight="false" outlineLevel="0" collapsed="false">
      <c r="A201" s="21" t="str">
        <f aca="false">IF(B201="","",ROW()-6)</f>
        <v/>
      </c>
      <c r="B201" s="22"/>
      <c r="C201" s="23" t="str">
        <f aca="false">IFERROR(INDEX('Referenz DIN 276'!$C$5:$C$63,MATCH(B201,'Referenz DIN 276'!$B$5:$B$63,0)),"")</f>
        <v/>
      </c>
      <c r="D201" s="24"/>
      <c r="E201" s="25"/>
      <c r="F201" s="26"/>
      <c r="G201" s="27"/>
      <c r="H201" s="28" t="str">
        <f aca="false">IF(OR(E201="",G201=""),"",E201*G201)</f>
        <v/>
      </c>
      <c r="I201" s="29"/>
      <c r="J201" s="30" t="str">
        <f aca="false">IF(H201="","",H201*(1+N(I201)))</f>
        <v/>
      </c>
      <c r="K201" s="29"/>
      <c r="L201" s="31" t="str">
        <f aca="false">IF(J201="","",J201*(1+N(K201)))</f>
        <v/>
      </c>
      <c r="M201" s="27"/>
      <c r="N201" s="28" t="str">
        <f aca="false">IF(OR(J201="",M201=""),"",M201-J201)</f>
        <v/>
      </c>
      <c r="O201" s="32" t="str">
        <f aca="false">IF(N201="","",IF(N201&gt;=0,"Im Budget","Überschritten"))</f>
        <v/>
      </c>
    </row>
    <row r="202" customFormat="false" ht="15" hidden="false" customHeight="false" outlineLevel="0" collapsed="false">
      <c r="A202" s="21" t="str">
        <f aca="false">IF(B202="","",ROW()-6)</f>
        <v/>
      </c>
      <c r="B202" s="22"/>
      <c r="C202" s="23" t="str">
        <f aca="false">IFERROR(INDEX('Referenz DIN 276'!$C$5:$C$63,MATCH(B202,'Referenz DIN 276'!$B$5:$B$63,0)),"")</f>
        <v/>
      </c>
      <c r="D202" s="24"/>
      <c r="E202" s="25"/>
      <c r="F202" s="26"/>
      <c r="G202" s="27"/>
      <c r="H202" s="28" t="str">
        <f aca="false">IF(OR(E202="",G202=""),"",E202*G202)</f>
        <v/>
      </c>
      <c r="I202" s="29"/>
      <c r="J202" s="30" t="str">
        <f aca="false">IF(H202="","",H202*(1+N(I202)))</f>
        <v/>
      </c>
      <c r="K202" s="29"/>
      <c r="L202" s="31" t="str">
        <f aca="false">IF(J202="","",J202*(1+N(K202)))</f>
        <v/>
      </c>
      <c r="M202" s="27"/>
      <c r="N202" s="28" t="str">
        <f aca="false">IF(OR(J202="",M202=""),"",M202-J202)</f>
        <v/>
      </c>
      <c r="O202" s="32" t="str">
        <f aca="false">IF(N202="","",IF(N202&gt;=0,"Im Budget","Überschritten"))</f>
        <v/>
      </c>
    </row>
    <row r="203" customFormat="false" ht="15" hidden="false" customHeight="false" outlineLevel="0" collapsed="false">
      <c r="A203" s="21" t="str">
        <f aca="false">IF(B203="","",ROW()-6)</f>
        <v/>
      </c>
      <c r="B203" s="22"/>
      <c r="C203" s="23" t="str">
        <f aca="false">IFERROR(INDEX('Referenz DIN 276'!$C$5:$C$63,MATCH(B203,'Referenz DIN 276'!$B$5:$B$63,0)),"")</f>
        <v/>
      </c>
      <c r="D203" s="24"/>
      <c r="E203" s="25"/>
      <c r="F203" s="26"/>
      <c r="G203" s="27"/>
      <c r="H203" s="28" t="str">
        <f aca="false">IF(OR(E203="",G203=""),"",E203*G203)</f>
        <v/>
      </c>
      <c r="I203" s="29"/>
      <c r="J203" s="30" t="str">
        <f aca="false">IF(H203="","",H203*(1+N(I203)))</f>
        <v/>
      </c>
      <c r="K203" s="29"/>
      <c r="L203" s="31" t="str">
        <f aca="false">IF(J203="","",J203*(1+N(K203)))</f>
        <v/>
      </c>
      <c r="M203" s="27"/>
      <c r="N203" s="28" t="str">
        <f aca="false">IF(OR(J203="",M203=""),"",M203-J203)</f>
        <v/>
      </c>
      <c r="O203" s="32" t="str">
        <f aca="false">IF(N203="","",IF(N203&gt;=0,"Im Budget","Überschritten"))</f>
        <v/>
      </c>
    </row>
    <row r="204" customFormat="false" ht="15" hidden="false" customHeight="false" outlineLevel="0" collapsed="false">
      <c r="A204" s="21" t="str">
        <f aca="false">IF(B204="","",ROW()-6)</f>
        <v/>
      </c>
      <c r="B204" s="22"/>
      <c r="C204" s="23" t="str">
        <f aca="false">IFERROR(INDEX('Referenz DIN 276'!$C$5:$C$63,MATCH(B204,'Referenz DIN 276'!$B$5:$B$63,0)),"")</f>
        <v/>
      </c>
      <c r="D204" s="24"/>
      <c r="E204" s="25"/>
      <c r="F204" s="26"/>
      <c r="G204" s="27"/>
      <c r="H204" s="28" t="str">
        <f aca="false">IF(OR(E204="",G204=""),"",E204*G204)</f>
        <v/>
      </c>
      <c r="I204" s="29"/>
      <c r="J204" s="30" t="str">
        <f aca="false">IF(H204="","",H204*(1+N(I204)))</f>
        <v/>
      </c>
      <c r="K204" s="29"/>
      <c r="L204" s="31" t="str">
        <f aca="false">IF(J204="","",J204*(1+N(K204)))</f>
        <v/>
      </c>
      <c r="M204" s="27"/>
      <c r="N204" s="28" t="str">
        <f aca="false">IF(OR(J204="",M204=""),"",M204-J204)</f>
        <v/>
      </c>
      <c r="O204" s="32" t="str">
        <f aca="false">IF(N204="","",IF(N204&gt;=0,"Im Budget","Überschritten"))</f>
        <v/>
      </c>
    </row>
    <row r="205" customFormat="false" ht="15" hidden="false" customHeight="false" outlineLevel="0" collapsed="false">
      <c r="A205" s="21" t="str">
        <f aca="false">IF(B205="","",ROW()-6)</f>
        <v/>
      </c>
      <c r="B205" s="22"/>
      <c r="C205" s="23" t="str">
        <f aca="false">IFERROR(INDEX('Referenz DIN 276'!$C$5:$C$63,MATCH(B205,'Referenz DIN 276'!$B$5:$B$63,0)),"")</f>
        <v/>
      </c>
      <c r="D205" s="24"/>
      <c r="E205" s="25"/>
      <c r="F205" s="26"/>
      <c r="G205" s="27"/>
      <c r="H205" s="28" t="str">
        <f aca="false">IF(OR(E205="",G205=""),"",E205*G205)</f>
        <v/>
      </c>
      <c r="I205" s="29"/>
      <c r="J205" s="30" t="str">
        <f aca="false">IF(H205="","",H205*(1+N(I205)))</f>
        <v/>
      </c>
      <c r="K205" s="29"/>
      <c r="L205" s="31" t="str">
        <f aca="false">IF(J205="","",J205*(1+N(K205)))</f>
        <v/>
      </c>
      <c r="M205" s="27"/>
      <c r="N205" s="28" t="str">
        <f aca="false">IF(OR(J205="",M205=""),"",M205-J205)</f>
        <v/>
      </c>
      <c r="O205" s="32" t="str">
        <f aca="false">IF(N205="","",IF(N205&gt;=0,"Im Budget","Überschritten"))</f>
        <v/>
      </c>
    </row>
    <row r="206" customFormat="false" ht="15" hidden="false" customHeight="false" outlineLevel="0" collapsed="false">
      <c r="A206" s="21" t="str">
        <f aca="false">IF(B206="","",ROW()-6)</f>
        <v/>
      </c>
      <c r="B206" s="22"/>
      <c r="C206" s="23" t="str">
        <f aca="false">IFERROR(INDEX('Referenz DIN 276'!$C$5:$C$63,MATCH(B206,'Referenz DIN 276'!$B$5:$B$63,0)),"")</f>
        <v/>
      </c>
      <c r="D206" s="24"/>
      <c r="E206" s="25"/>
      <c r="F206" s="26"/>
      <c r="G206" s="27"/>
      <c r="H206" s="28" t="str">
        <f aca="false">IF(OR(E206="",G206=""),"",E206*G206)</f>
        <v/>
      </c>
      <c r="I206" s="29"/>
      <c r="J206" s="30" t="str">
        <f aca="false">IF(H206="","",H206*(1+N(I206)))</f>
        <v/>
      </c>
      <c r="K206" s="29"/>
      <c r="L206" s="31" t="str">
        <f aca="false">IF(J206="","",J206*(1+N(K206)))</f>
        <v/>
      </c>
      <c r="M206" s="27"/>
      <c r="N206" s="28" t="str">
        <f aca="false">IF(OR(J206="",M206=""),"",M206-J206)</f>
        <v/>
      </c>
      <c r="O206" s="32" t="str">
        <f aca="false">IF(N206="","",IF(N206&gt;=0,"Im Budget","Überschritten"))</f>
        <v/>
      </c>
    </row>
    <row r="207" customFormat="false" ht="15" hidden="false" customHeight="false" outlineLevel="0" collapsed="false">
      <c r="A207" s="21" t="str">
        <f aca="false">IF(B207="","",ROW()-6)</f>
        <v/>
      </c>
      <c r="B207" s="22"/>
      <c r="C207" s="23" t="str">
        <f aca="false">IFERROR(INDEX('Referenz DIN 276'!$C$5:$C$63,MATCH(B207,'Referenz DIN 276'!$B$5:$B$63,0)),"")</f>
        <v/>
      </c>
      <c r="D207" s="24"/>
      <c r="E207" s="25"/>
      <c r="F207" s="26"/>
      <c r="G207" s="27"/>
      <c r="H207" s="28" t="str">
        <f aca="false">IF(OR(E207="",G207=""),"",E207*G207)</f>
        <v/>
      </c>
      <c r="I207" s="29"/>
      <c r="J207" s="30" t="str">
        <f aca="false">IF(H207="","",H207*(1+N(I207)))</f>
        <v/>
      </c>
      <c r="K207" s="29"/>
      <c r="L207" s="31" t="str">
        <f aca="false">IF(J207="","",J207*(1+N(K207)))</f>
        <v/>
      </c>
      <c r="M207" s="27"/>
      <c r="N207" s="28" t="str">
        <f aca="false">IF(OR(J207="",M207=""),"",M207-J207)</f>
        <v/>
      </c>
      <c r="O207" s="32" t="str">
        <f aca="false">IF(N207="","",IF(N207&gt;=0,"Im Budget","Überschritten"))</f>
        <v/>
      </c>
    </row>
    <row r="208" customFormat="false" ht="15" hidden="false" customHeight="false" outlineLevel="0" collapsed="false">
      <c r="A208" s="21" t="str">
        <f aca="false">IF(B208="","",ROW()-6)</f>
        <v/>
      </c>
      <c r="B208" s="22"/>
      <c r="C208" s="23" t="str">
        <f aca="false">IFERROR(INDEX('Referenz DIN 276'!$C$5:$C$63,MATCH(B208,'Referenz DIN 276'!$B$5:$B$63,0)),"")</f>
        <v/>
      </c>
      <c r="D208" s="24"/>
      <c r="E208" s="25"/>
      <c r="F208" s="26"/>
      <c r="G208" s="27"/>
      <c r="H208" s="28" t="str">
        <f aca="false">IF(OR(E208="",G208=""),"",E208*G208)</f>
        <v/>
      </c>
      <c r="I208" s="29"/>
      <c r="J208" s="30" t="str">
        <f aca="false">IF(H208="","",H208*(1+N(I208)))</f>
        <v/>
      </c>
      <c r="K208" s="29"/>
      <c r="L208" s="31" t="str">
        <f aca="false">IF(J208="","",J208*(1+N(K208)))</f>
        <v/>
      </c>
      <c r="M208" s="27"/>
      <c r="N208" s="28" t="str">
        <f aca="false">IF(OR(J208="",M208=""),"",M208-J208)</f>
        <v/>
      </c>
      <c r="O208" s="32" t="str">
        <f aca="false">IF(N208="","",IF(N208&gt;=0,"Im Budget","Überschritten"))</f>
        <v/>
      </c>
    </row>
    <row r="209" customFormat="false" ht="15" hidden="false" customHeight="false" outlineLevel="0" collapsed="false">
      <c r="A209" s="21" t="str">
        <f aca="false">IF(B209="","",ROW()-6)</f>
        <v/>
      </c>
      <c r="B209" s="22"/>
      <c r="C209" s="23" t="str">
        <f aca="false">IFERROR(INDEX('Referenz DIN 276'!$C$5:$C$63,MATCH(B209,'Referenz DIN 276'!$B$5:$B$63,0)),"")</f>
        <v/>
      </c>
      <c r="D209" s="24"/>
      <c r="E209" s="25"/>
      <c r="F209" s="26"/>
      <c r="G209" s="27"/>
      <c r="H209" s="28" t="str">
        <f aca="false">IF(OR(E209="",G209=""),"",E209*G209)</f>
        <v/>
      </c>
      <c r="I209" s="29"/>
      <c r="J209" s="30" t="str">
        <f aca="false">IF(H209="","",H209*(1+N(I209)))</f>
        <v/>
      </c>
      <c r="K209" s="29"/>
      <c r="L209" s="31" t="str">
        <f aca="false">IF(J209="","",J209*(1+N(K209)))</f>
        <v/>
      </c>
      <c r="M209" s="27"/>
      <c r="N209" s="28" t="str">
        <f aca="false">IF(OR(J209="",M209=""),"",M209-J209)</f>
        <v/>
      </c>
      <c r="O209" s="32" t="str">
        <f aca="false">IF(N209="","",IF(N209&gt;=0,"Im Budget","Überschritten"))</f>
        <v/>
      </c>
    </row>
    <row r="210" customFormat="false" ht="15" hidden="false" customHeight="false" outlineLevel="0" collapsed="false">
      <c r="A210" s="21" t="str">
        <f aca="false">IF(B210="","",ROW()-6)</f>
        <v/>
      </c>
      <c r="B210" s="22"/>
      <c r="C210" s="23" t="str">
        <f aca="false">IFERROR(INDEX('Referenz DIN 276'!$C$5:$C$63,MATCH(B210,'Referenz DIN 276'!$B$5:$B$63,0)),"")</f>
        <v/>
      </c>
      <c r="D210" s="24"/>
      <c r="E210" s="25"/>
      <c r="F210" s="26"/>
      <c r="G210" s="27"/>
      <c r="H210" s="28" t="str">
        <f aca="false">IF(OR(E210="",G210=""),"",E210*G210)</f>
        <v/>
      </c>
      <c r="I210" s="29"/>
      <c r="J210" s="30" t="str">
        <f aca="false">IF(H210="","",H210*(1+N(I210)))</f>
        <v/>
      </c>
      <c r="K210" s="29"/>
      <c r="L210" s="31" t="str">
        <f aca="false">IF(J210="","",J210*(1+N(K210)))</f>
        <v/>
      </c>
      <c r="M210" s="27"/>
      <c r="N210" s="28" t="str">
        <f aca="false">IF(OR(J210="",M210=""),"",M210-J210)</f>
        <v/>
      </c>
      <c r="O210" s="32" t="str">
        <f aca="false">IF(N210="","",IF(N210&gt;=0,"Im Budget","Überschritten"))</f>
        <v/>
      </c>
    </row>
    <row r="211" customFormat="false" ht="15" hidden="false" customHeight="false" outlineLevel="0" collapsed="false">
      <c r="A211" s="21" t="str">
        <f aca="false">IF(B211="","",ROW()-6)</f>
        <v/>
      </c>
      <c r="B211" s="22"/>
      <c r="C211" s="23" t="str">
        <f aca="false">IFERROR(INDEX('Referenz DIN 276'!$C$5:$C$63,MATCH(B211,'Referenz DIN 276'!$B$5:$B$63,0)),"")</f>
        <v/>
      </c>
      <c r="D211" s="24"/>
      <c r="E211" s="25"/>
      <c r="F211" s="26"/>
      <c r="G211" s="27"/>
      <c r="H211" s="28" t="str">
        <f aca="false">IF(OR(E211="",G211=""),"",E211*G211)</f>
        <v/>
      </c>
      <c r="I211" s="29"/>
      <c r="J211" s="30" t="str">
        <f aca="false">IF(H211="","",H211*(1+N(I211)))</f>
        <v/>
      </c>
      <c r="K211" s="29"/>
      <c r="L211" s="31" t="str">
        <f aca="false">IF(J211="","",J211*(1+N(K211)))</f>
        <v/>
      </c>
      <c r="M211" s="27"/>
      <c r="N211" s="28" t="str">
        <f aca="false">IF(OR(J211="",M211=""),"",M211-J211)</f>
        <v/>
      </c>
      <c r="O211" s="32" t="str">
        <f aca="false">IF(N211="","",IF(N211&gt;=0,"Im Budget","Überschritten"))</f>
        <v/>
      </c>
    </row>
    <row r="212" customFormat="false" ht="15" hidden="false" customHeight="false" outlineLevel="0" collapsed="false">
      <c r="A212" s="21" t="str">
        <f aca="false">IF(B212="","",ROW()-6)</f>
        <v/>
      </c>
      <c r="B212" s="22"/>
      <c r="C212" s="23" t="str">
        <f aca="false">IFERROR(INDEX('Referenz DIN 276'!$C$5:$C$63,MATCH(B212,'Referenz DIN 276'!$B$5:$B$63,0)),"")</f>
        <v/>
      </c>
      <c r="D212" s="24"/>
      <c r="E212" s="25"/>
      <c r="F212" s="26"/>
      <c r="G212" s="27"/>
      <c r="H212" s="28" t="str">
        <f aca="false">IF(OR(E212="",G212=""),"",E212*G212)</f>
        <v/>
      </c>
      <c r="I212" s="29"/>
      <c r="J212" s="30" t="str">
        <f aca="false">IF(H212="","",H212*(1+N(I212)))</f>
        <v/>
      </c>
      <c r="K212" s="29"/>
      <c r="L212" s="31" t="str">
        <f aca="false">IF(J212="","",J212*(1+N(K212)))</f>
        <v/>
      </c>
      <c r="M212" s="27"/>
      <c r="N212" s="28" t="str">
        <f aca="false">IF(OR(J212="",M212=""),"",M212-J212)</f>
        <v/>
      </c>
      <c r="O212" s="32" t="str">
        <f aca="false">IF(N212="","",IF(N212&gt;=0,"Im Budget","Überschritten"))</f>
        <v/>
      </c>
    </row>
    <row r="213" customFormat="false" ht="15" hidden="false" customHeight="false" outlineLevel="0" collapsed="false">
      <c r="A213" s="21" t="str">
        <f aca="false">IF(B213="","",ROW()-6)</f>
        <v/>
      </c>
      <c r="B213" s="22"/>
      <c r="C213" s="23" t="str">
        <f aca="false">IFERROR(INDEX('Referenz DIN 276'!$C$5:$C$63,MATCH(B213,'Referenz DIN 276'!$B$5:$B$63,0)),"")</f>
        <v/>
      </c>
      <c r="D213" s="24"/>
      <c r="E213" s="25"/>
      <c r="F213" s="26"/>
      <c r="G213" s="27"/>
      <c r="H213" s="28" t="str">
        <f aca="false">IF(OR(E213="",G213=""),"",E213*G213)</f>
        <v/>
      </c>
      <c r="I213" s="29"/>
      <c r="J213" s="30" t="str">
        <f aca="false">IF(H213="","",H213*(1+N(I213)))</f>
        <v/>
      </c>
      <c r="K213" s="29"/>
      <c r="L213" s="31" t="str">
        <f aca="false">IF(J213="","",J213*(1+N(K213)))</f>
        <v/>
      </c>
      <c r="M213" s="27"/>
      <c r="N213" s="28" t="str">
        <f aca="false">IF(OR(J213="",M213=""),"",M213-J213)</f>
        <v/>
      </c>
      <c r="O213" s="32" t="str">
        <f aca="false">IF(N213="","",IF(N213&gt;=0,"Im Budget","Überschritten"))</f>
        <v/>
      </c>
    </row>
    <row r="214" customFormat="false" ht="15" hidden="false" customHeight="false" outlineLevel="0" collapsed="false">
      <c r="A214" s="21" t="str">
        <f aca="false">IF(B214="","",ROW()-6)</f>
        <v/>
      </c>
      <c r="B214" s="22"/>
      <c r="C214" s="23" t="str">
        <f aca="false">IFERROR(INDEX('Referenz DIN 276'!$C$5:$C$63,MATCH(B214,'Referenz DIN 276'!$B$5:$B$63,0)),"")</f>
        <v/>
      </c>
      <c r="D214" s="24"/>
      <c r="E214" s="25"/>
      <c r="F214" s="26"/>
      <c r="G214" s="27"/>
      <c r="H214" s="28" t="str">
        <f aca="false">IF(OR(E214="",G214=""),"",E214*G214)</f>
        <v/>
      </c>
      <c r="I214" s="29"/>
      <c r="J214" s="30" t="str">
        <f aca="false">IF(H214="","",H214*(1+N(I214)))</f>
        <v/>
      </c>
      <c r="K214" s="29"/>
      <c r="L214" s="31" t="str">
        <f aca="false">IF(J214="","",J214*(1+N(K214)))</f>
        <v/>
      </c>
      <c r="M214" s="27"/>
      <c r="N214" s="28" t="str">
        <f aca="false">IF(OR(J214="",M214=""),"",M214-J214)</f>
        <v/>
      </c>
      <c r="O214" s="32" t="str">
        <f aca="false">IF(N214="","",IF(N214&gt;=0,"Im Budget","Überschritten"))</f>
        <v/>
      </c>
    </row>
    <row r="215" customFormat="false" ht="15" hidden="false" customHeight="false" outlineLevel="0" collapsed="false">
      <c r="A215" s="21" t="str">
        <f aca="false">IF(B215="","",ROW()-6)</f>
        <v/>
      </c>
      <c r="B215" s="22"/>
      <c r="C215" s="23" t="str">
        <f aca="false">IFERROR(INDEX('Referenz DIN 276'!$C$5:$C$63,MATCH(B215,'Referenz DIN 276'!$B$5:$B$63,0)),"")</f>
        <v/>
      </c>
      <c r="D215" s="24"/>
      <c r="E215" s="25"/>
      <c r="F215" s="26"/>
      <c r="G215" s="27"/>
      <c r="H215" s="28" t="str">
        <f aca="false">IF(OR(E215="",G215=""),"",E215*G215)</f>
        <v/>
      </c>
      <c r="I215" s="29"/>
      <c r="J215" s="30" t="str">
        <f aca="false">IF(H215="","",H215*(1+N(I215)))</f>
        <v/>
      </c>
      <c r="K215" s="29"/>
      <c r="L215" s="31" t="str">
        <f aca="false">IF(J215="","",J215*(1+N(K215)))</f>
        <v/>
      </c>
      <c r="M215" s="27"/>
      <c r="N215" s="28" t="str">
        <f aca="false">IF(OR(J215="",M215=""),"",M215-J215)</f>
        <v/>
      </c>
      <c r="O215" s="32" t="str">
        <f aca="false">IF(N215="","",IF(N215&gt;=0,"Im Budget","Überschritten"))</f>
        <v/>
      </c>
    </row>
    <row r="216" customFormat="false" ht="15" hidden="false" customHeight="false" outlineLevel="0" collapsed="false">
      <c r="A216" s="21" t="str">
        <f aca="false">IF(B216="","",ROW()-6)</f>
        <v/>
      </c>
      <c r="B216" s="22"/>
      <c r="C216" s="23" t="str">
        <f aca="false">IFERROR(INDEX('Referenz DIN 276'!$C$5:$C$63,MATCH(B216,'Referenz DIN 276'!$B$5:$B$63,0)),"")</f>
        <v/>
      </c>
      <c r="D216" s="24"/>
      <c r="E216" s="25"/>
      <c r="F216" s="26"/>
      <c r="G216" s="27"/>
      <c r="H216" s="28" t="str">
        <f aca="false">IF(OR(E216="",G216=""),"",E216*G216)</f>
        <v/>
      </c>
      <c r="I216" s="29"/>
      <c r="J216" s="30" t="str">
        <f aca="false">IF(H216="","",H216*(1+N(I216)))</f>
        <v/>
      </c>
      <c r="K216" s="29"/>
      <c r="L216" s="31" t="str">
        <f aca="false">IF(J216="","",J216*(1+N(K216)))</f>
        <v/>
      </c>
      <c r="M216" s="27"/>
      <c r="N216" s="28" t="str">
        <f aca="false">IF(OR(J216="",M216=""),"",M216-J216)</f>
        <v/>
      </c>
      <c r="O216" s="32" t="str">
        <f aca="false">IF(N216="","",IF(N216&gt;=0,"Im Budget","Überschritten"))</f>
        <v/>
      </c>
    </row>
    <row r="217" customFormat="false" ht="15" hidden="false" customHeight="false" outlineLevel="0" collapsed="false">
      <c r="A217" s="21" t="str">
        <f aca="false">IF(B217="","",ROW()-6)</f>
        <v/>
      </c>
      <c r="B217" s="22"/>
      <c r="C217" s="23" t="str">
        <f aca="false">IFERROR(INDEX('Referenz DIN 276'!$C$5:$C$63,MATCH(B217,'Referenz DIN 276'!$B$5:$B$63,0)),"")</f>
        <v/>
      </c>
      <c r="D217" s="24"/>
      <c r="E217" s="25"/>
      <c r="F217" s="26"/>
      <c r="G217" s="27"/>
      <c r="H217" s="28" t="str">
        <f aca="false">IF(OR(E217="",G217=""),"",E217*G217)</f>
        <v/>
      </c>
      <c r="I217" s="29"/>
      <c r="J217" s="30" t="str">
        <f aca="false">IF(H217="","",H217*(1+N(I217)))</f>
        <v/>
      </c>
      <c r="K217" s="29"/>
      <c r="L217" s="31" t="str">
        <f aca="false">IF(J217="","",J217*(1+N(K217)))</f>
        <v/>
      </c>
      <c r="M217" s="27"/>
      <c r="N217" s="28" t="str">
        <f aca="false">IF(OR(J217="",M217=""),"",M217-J217)</f>
        <v/>
      </c>
      <c r="O217" s="32" t="str">
        <f aca="false">IF(N217="","",IF(N217&gt;=0,"Im Budget","Überschritten"))</f>
        <v/>
      </c>
    </row>
    <row r="218" customFormat="false" ht="15" hidden="false" customHeight="false" outlineLevel="0" collapsed="false">
      <c r="A218" s="21" t="str">
        <f aca="false">IF(B218="","",ROW()-6)</f>
        <v/>
      </c>
      <c r="B218" s="22"/>
      <c r="C218" s="23" t="str">
        <f aca="false">IFERROR(INDEX('Referenz DIN 276'!$C$5:$C$63,MATCH(B218,'Referenz DIN 276'!$B$5:$B$63,0)),"")</f>
        <v/>
      </c>
      <c r="D218" s="24"/>
      <c r="E218" s="25"/>
      <c r="F218" s="26"/>
      <c r="G218" s="27"/>
      <c r="H218" s="28" t="str">
        <f aca="false">IF(OR(E218="",G218=""),"",E218*G218)</f>
        <v/>
      </c>
      <c r="I218" s="29"/>
      <c r="J218" s="30" t="str">
        <f aca="false">IF(H218="","",H218*(1+N(I218)))</f>
        <v/>
      </c>
      <c r="K218" s="29"/>
      <c r="L218" s="31" t="str">
        <f aca="false">IF(J218="","",J218*(1+N(K218)))</f>
        <v/>
      </c>
      <c r="M218" s="27"/>
      <c r="N218" s="28" t="str">
        <f aca="false">IF(OR(J218="",M218=""),"",M218-J218)</f>
        <v/>
      </c>
      <c r="O218" s="32" t="str">
        <f aca="false">IF(N218="","",IF(N218&gt;=0,"Im Budget","Überschritten"))</f>
        <v/>
      </c>
    </row>
    <row r="219" customFormat="false" ht="15" hidden="false" customHeight="false" outlineLevel="0" collapsed="false">
      <c r="A219" s="21" t="str">
        <f aca="false">IF(B219="","",ROW()-6)</f>
        <v/>
      </c>
      <c r="B219" s="22"/>
      <c r="C219" s="23" t="str">
        <f aca="false">IFERROR(INDEX('Referenz DIN 276'!$C$5:$C$63,MATCH(B219,'Referenz DIN 276'!$B$5:$B$63,0)),"")</f>
        <v/>
      </c>
      <c r="D219" s="24"/>
      <c r="E219" s="25"/>
      <c r="F219" s="26"/>
      <c r="G219" s="27"/>
      <c r="H219" s="28" t="str">
        <f aca="false">IF(OR(E219="",G219=""),"",E219*G219)</f>
        <v/>
      </c>
      <c r="I219" s="29"/>
      <c r="J219" s="30" t="str">
        <f aca="false">IF(H219="","",H219*(1+N(I219)))</f>
        <v/>
      </c>
      <c r="K219" s="29"/>
      <c r="L219" s="31" t="str">
        <f aca="false">IF(J219="","",J219*(1+N(K219)))</f>
        <v/>
      </c>
      <c r="M219" s="27"/>
      <c r="N219" s="28" t="str">
        <f aca="false">IF(OR(J219="",M219=""),"",M219-J219)</f>
        <v/>
      </c>
      <c r="O219" s="32" t="str">
        <f aca="false">IF(N219="","",IF(N219&gt;=0,"Im Budget","Überschritten"))</f>
        <v/>
      </c>
    </row>
    <row r="220" customFormat="false" ht="15" hidden="false" customHeight="false" outlineLevel="0" collapsed="false">
      <c r="A220" s="21" t="str">
        <f aca="false">IF(B220="","",ROW()-6)</f>
        <v/>
      </c>
      <c r="B220" s="22"/>
      <c r="C220" s="23" t="str">
        <f aca="false">IFERROR(INDEX('Referenz DIN 276'!$C$5:$C$63,MATCH(B220,'Referenz DIN 276'!$B$5:$B$63,0)),"")</f>
        <v/>
      </c>
      <c r="D220" s="24"/>
      <c r="E220" s="25"/>
      <c r="F220" s="26"/>
      <c r="G220" s="27"/>
      <c r="H220" s="28" t="str">
        <f aca="false">IF(OR(E220="",G220=""),"",E220*G220)</f>
        <v/>
      </c>
      <c r="I220" s="29"/>
      <c r="J220" s="30" t="str">
        <f aca="false">IF(H220="","",H220*(1+N(I220)))</f>
        <v/>
      </c>
      <c r="K220" s="29"/>
      <c r="L220" s="31" t="str">
        <f aca="false">IF(J220="","",J220*(1+N(K220)))</f>
        <v/>
      </c>
      <c r="M220" s="27"/>
      <c r="N220" s="28" t="str">
        <f aca="false">IF(OR(J220="",M220=""),"",M220-J220)</f>
        <v/>
      </c>
      <c r="O220" s="32" t="str">
        <f aca="false">IF(N220="","",IF(N220&gt;=0,"Im Budget","Überschritten"))</f>
        <v/>
      </c>
    </row>
    <row r="221" customFormat="false" ht="15" hidden="false" customHeight="false" outlineLevel="0" collapsed="false">
      <c r="A221" s="21" t="str">
        <f aca="false">IF(B221="","",ROW()-6)</f>
        <v/>
      </c>
      <c r="B221" s="22"/>
      <c r="C221" s="23" t="str">
        <f aca="false">IFERROR(INDEX('Referenz DIN 276'!$C$5:$C$63,MATCH(B221,'Referenz DIN 276'!$B$5:$B$63,0)),"")</f>
        <v/>
      </c>
      <c r="D221" s="24"/>
      <c r="E221" s="25"/>
      <c r="F221" s="26"/>
      <c r="G221" s="27"/>
      <c r="H221" s="28" t="str">
        <f aca="false">IF(OR(E221="",G221=""),"",E221*G221)</f>
        <v/>
      </c>
      <c r="I221" s="29"/>
      <c r="J221" s="30" t="str">
        <f aca="false">IF(H221="","",H221*(1+N(I221)))</f>
        <v/>
      </c>
      <c r="K221" s="29"/>
      <c r="L221" s="31" t="str">
        <f aca="false">IF(J221="","",J221*(1+N(K221)))</f>
        <v/>
      </c>
      <c r="M221" s="27"/>
      <c r="N221" s="28" t="str">
        <f aca="false">IF(OR(J221="",M221=""),"",M221-J221)</f>
        <v/>
      </c>
      <c r="O221" s="32" t="str">
        <f aca="false">IF(N221="","",IF(N221&gt;=0,"Im Budget","Überschritten"))</f>
        <v/>
      </c>
    </row>
    <row r="222" customFormat="false" ht="15" hidden="false" customHeight="false" outlineLevel="0" collapsed="false">
      <c r="A222" s="21" t="str">
        <f aca="false">IF(B222="","",ROW()-6)</f>
        <v/>
      </c>
      <c r="B222" s="22"/>
      <c r="C222" s="23" t="str">
        <f aca="false">IFERROR(INDEX('Referenz DIN 276'!$C$5:$C$63,MATCH(B222,'Referenz DIN 276'!$B$5:$B$63,0)),"")</f>
        <v/>
      </c>
      <c r="D222" s="24"/>
      <c r="E222" s="25"/>
      <c r="F222" s="26"/>
      <c r="G222" s="27"/>
      <c r="H222" s="28" t="str">
        <f aca="false">IF(OR(E222="",G222=""),"",E222*G222)</f>
        <v/>
      </c>
      <c r="I222" s="29"/>
      <c r="J222" s="30" t="str">
        <f aca="false">IF(H222="","",H222*(1+N(I222)))</f>
        <v/>
      </c>
      <c r="K222" s="29"/>
      <c r="L222" s="31" t="str">
        <f aca="false">IF(J222="","",J222*(1+N(K222)))</f>
        <v/>
      </c>
      <c r="M222" s="27"/>
      <c r="N222" s="28" t="str">
        <f aca="false">IF(OR(J222="",M222=""),"",M222-J222)</f>
        <v/>
      </c>
      <c r="O222" s="32" t="str">
        <f aca="false">IF(N222="","",IF(N222&gt;=0,"Im Budget","Überschritten"))</f>
        <v/>
      </c>
    </row>
    <row r="223" customFormat="false" ht="15" hidden="false" customHeight="false" outlineLevel="0" collapsed="false">
      <c r="A223" s="21" t="str">
        <f aca="false">IF(B223="","",ROW()-6)</f>
        <v/>
      </c>
      <c r="B223" s="22"/>
      <c r="C223" s="23" t="str">
        <f aca="false">IFERROR(INDEX('Referenz DIN 276'!$C$5:$C$63,MATCH(B223,'Referenz DIN 276'!$B$5:$B$63,0)),"")</f>
        <v/>
      </c>
      <c r="D223" s="24"/>
      <c r="E223" s="25"/>
      <c r="F223" s="26"/>
      <c r="G223" s="27"/>
      <c r="H223" s="28" t="str">
        <f aca="false">IF(OR(E223="",G223=""),"",E223*G223)</f>
        <v/>
      </c>
      <c r="I223" s="29"/>
      <c r="J223" s="30" t="str">
        <f aca="false">IF(H223="","",H223*(1+N(I223)))</f>
        <v/>
      </c>
      <c r="K223" s="29"/>
      <c r="L223" s="31" t="str">
        <f aca="false">IF(J223="","",J223*(1+N(K223)))</f>
        <v/>
      </c>
      <c r="M223" s="27"/>
      <c r="N223" s="28" t="str">
        <f aca="false">IF(OR(J223="",M223=""),"",M223-J223)</f>
        <v/>
      </c>
      <c r="O223" s="32" t="str">
        <f aca="false">IF(N223="","",IF(N223&gt;=0,"Im Budget","Überschritten"))</f>
        <v/>
      </c>
    </row>
    <row r="224" customFormat="false" ht="15" hidden="false" customHeight="false" outlineLevel="0" collapsed="false">
      <c r="A224" s="21" t="str">
        <f aca="false">IF(B224="","",ROW()-6)</f>
        <v/>
      </c>
      <c r="B224" s="22"/>
      <c r="C224" s="23" t="str">
        <f aca="false">IFERROR(INDEX('Referenz DIN 276'!$C$5:$C$63,MATCH(B224,'Referenz DIN 276'!$B$5:$B$63,0)),"")</f>
        <v/>
      </c>
      <c r="D224" s="24"/>
      <c r="E224" s="25"/>
      <c r="F224" s="26"/>
      <c r="G224" s="27"/>
      <c r="H224" s="28" t="str">
        <f aca="false">IF(OR(E224="",G224=""),"",E224*G224)</f>
        <v/>
      </c>
      <c r="I224" s="29"/>
      <c r="J224" s="30" t="str">
        <f aca="false">IF(H224="","",H224*(1+N(I224)))</f>
        <v/>
      </c>
      <c r="K224" s="29"/>
      <c r="L224" s="31" t="str">
        <f aca="false">IF(J224="","",J224*(1+N(K224)))</f>
        <v/>
      </c>
      <c r="M224" s="27"/>
      <c r="N224" s="28" t="str">
        <f aca="false">IF(OR(J224="",M224=""),"",M224-J224)</f>
        <v/>
      </c>
      <c r="O224" s="32" t="str">
        <f aca="false">IF(N224="","",IF(N224&gt;=0,"Im Budget","Überschritten"))</f>
        <v/>
      </c>
    </row>
    <row r="225" customFormat="false" ht="15" hidden="false" customHeight="false" outlineLevel="0" collapsed="false">
      <c r="A225" s="21" t="str">
        <f aca="false">IF(B225="","",ROW()-6)</f>
        <v/>
      </c>
      <c r="B225" s="22"/>
      <c r="C225" s="23" t="str">
        <f aca="false">IFERROR(INDEX('Referenz DIN 276'!$C$5:$C$63,MATCH(B225,'Referenz DIN 276'!$B$5:$B$63,0)),"")</f>
        <v/>
      </c>
      <c r="D225" s="24"/>
      <c r="E225" s="25"/>
      <c r="F225" s="26"/>
      <c r="G225" s="27"/>
      <c r="H225" s="28" t="str">
        <f aca="false">IF(OR(E225="",G225=""),"",E225*G225)</f>
        <v/>
      </c>
      <c r="I225" s="29"/>
      <c r="J225" s="30" t="str">
        <f aca="false">IF(H225="","",H225*(1+N(I225)))</f>
        <v/>
      </c>
      <c r="K225" s="29"/>
      <c r="L225" s="31" t="str">
        <f aca="false">IF(J225="","",J225*(1+N(K225)))</f>
        <v/>
      </c>
      <c r="M225" s="27"/>
      <c r="N225" s="28" t="str">
        <f aca="false">IF(OR(J225="",M225=""),"",M225-J225)</f>
        <v/>
      </c>
      <c r="O225" s="32" t="str">
        <f aca="false">IF(N225="","",IF(N225&gt;=0,"Im Budget","Überschritten"))</f>
        <v/>
      </c>
    </row>
    <row r="226" customFormat="false" ht="15" hidden="false" customHeight="false" outlineLevel="0" collapsed="false">
      <c r="A226" s="21" t="str">
        <f aca="false">IF(B226="","",ROW()-6)</f>
        <v/>
      </c>
      <c r="B226" s="22"/>
      <c r="C226" s="23" t="str">
        <f aca="false">IFERROR(INDEX('Referenz DIN 276'!$C$5:$C$63,MATCH(B226,'Referenz DIN 276'!$B$5:$B$63,0)),"")</f>
        <v/>
      </c>
      <c r="D226" s="24"/>
      <c r="E226" s="25"/>
      <c r="F226" s="26"/>
      <c r="G226" s="27"/>
      <c r="H226" s="28" t="str">
        <f aca="false">IF(OR(E226="",G226=""),"",E226*G226)</f>
        <v/>
      </c>
      <c r="I226" s="29"/>
      <c r="J226" s="30" t="str">
        <f aca="false">IF(H226="","",H226*(1+N(I226)))</f>
        <v/>
      </c>
      <c r="K226" s="29"/>
      <c r="L226" s="31" t="str">
        <f aca="false">IF(J226="","",J226*(1+N(K226)))</f>
        <v/>
      </c>
      <c r="M226" s="27"/>
      <c r="N226" s="28" t="str">
        <f aca="false">IF(OR(J226="",M226=""),"",M226-J226)</f>
        <v/>
      </c>
      <c r="O226" s="32" t="str">
        <f aca="false">IF(N226="","",IF(N226&gt;=0,"Im Budget","Überschritten"))</f>
        <v/>
      </c>
    </row>
    <row r="227" customFormat="false" ht="15" hidden="false" customHeight="false" outlineLevel="0" collapsed="false">
      <c r="A227" s="21" t="str">
        <f aca="false">IF(B227="","",ROW()-6)</f>
        <v/>
      </c>
      <c r="B227" s="22"/>
      <c r="C227" s="23" t="str">
        <f aca="false">IFERROR(INDEX('Referenz DIN 276'!$C$5:$C$63,MATCH(B227,'Referenz DIN 276'!$B$5:$B$63,0)),"")</f>
        <v/>
      </c>
      <c r="D227" s="24"/>
      <c r="E227" s="25"/>
      <c r="F227" s="26"/>
      <c r="G227" s="27"/>
      <c r="H227" s="28" t="str">
        <f aca="false">IF(OR(E227="",G227=""),"",E227*G227)</f>
        <v/>
      </c>
      <c r="I227" s="29"/>
      <c r="J227" s="30" t="str">
        <f aca="false">IF(H227="","",H227*(1+N(I227)))</f>
        <v/>
      </c>
      <c r="K227" s="29"/>
      <c r="L227" s="31" t="str">
        <f aca="false">IF(J227="","",J227*(1+N(K227)))</f>
        <v/>
      </c>
      <c r="M227" s="27"/>
      <c r="N227" s="28" t="str">
        <f aca="false">IF(OR(J227="",M227=""),"",M227-J227)</f>
        <v/>
      </c>
      <c r="O227" s="32" t="str">
        <f aca="false">IF(N227="","",IF(N227&gt;=0,"Im Budget","Überschritten"))</f>
        <v/>
      </c>
    </row>
    <row r="228" customFormat="false" ht="15" hidden="false" customHeight="false" outlineLevel="0" collapsed="false">
      <c r="A228" s="21" t="str">
        <f aca="false">IF(B228="","",ROW()-6)</f>
        <v/>
      </c>
      <c r="B228" s="22"/>
      <c r="C228" s="23" t="str">
        <f aca="false">IFERROR(INDEX('Referenz DIN 276'!$C$5:$C$63,MATCH(B228,'Referenz DIN 276'!$B$5:$B$63,0)),"")</f>
        <v/>
      </c>
      <c r="D228" s="24"/>
      <c r="E228" s="25"/>
      <c r="F228" s="26"/>
      <c r="G228" s="27"/>
      <c r="H228" s="28" t="str">
        <f aca="false">IF(OR(E228="",G228=""),"",E228*G228)</f>
        <v/>
      </c>
      <c r="I228" s="29"/>
      <c r="J228" s="30" t="str">
        <f aca="false">IF(H228="","",H228*(1+N(I228)))</f>
        <v/>
      </c>
      <c r="K228" s="29"/>
      <c r="L228" s="31" t="str">
        <f aca="false">IF(J228="","",J228*(1+N(K228)))</f>
        <v/>
      </c>
      <c r="M228" s="27"/>
      <c r="N228" s="28" t="str">
        <f aca="false">IF(OR(J228="",M228=""),"",M228-J228)</f>
        <v/>
      </c>
      <c r="O228" s="32" t="str">
        <f aca="false">IF(N228="","",IF(N228&gt;=0,"Im Budget","Überschritten"))</f>
        <v/>
      </c>
    </row>
    <row r="229" customFormat="false" ht="15" hidden="false" customHeight="false" outlineLevel="0" collapsed="false">
      <c r="A229" s="21" t="str">
        <f aca="false">IF(B229="","",ROW()-6)</f>
        <v/>
      </c>
      <c r="B229" s="22"/>
      <c r="C229" s="23" t="str">
        <f aca="false">IFERROR(INDEX('Referenz DIN 276'!$C$5:$C$63,MATCH(B229,'Referenz DIN 276'!$B$5:$B$63,0)),"")</f>
        <v/>
      </c>
      <c r="D229" s="24"/>
      <c r="E229" s="25"/>
      <c r="F229" s="26"/>
      <c r="G229" s="27"/>
      <c r="H229" s="28" t="str">
        <f aca="false">IF(OR(E229="",G229=""),"",E229*G229)</f>
        <v/>
      </c>
      <c r="I229" s="29"/>
      <c r="J229" s="30" t="str">
        <f aca="false">IF(H229="","",H229*(1+N(I229)))</f>
        <v/>
      </c>
      <c r="K229" s="29"/>
      <c r="L229" s="31" t="str">
        <f aca="false">IF(J229="","",J229*(1+N(K229)))</f>
        <v/>
      </c>
      <c r="M229" s="27"/>
      <c r="N229" s="28" t="str">
        <f aca="false">IF(OR(J229="",M229=""),"",M229-J229)</f>
        <v/>
      </c>
      <c r="O229" s="32" t="str">
        <f aca="false">IF(N229="","",IF(N229&gt;=0,"Im Budget","Überschritten"))</f>
        <v/>
      </c>
    </row>
    <row r="230" customFormat="false" ht="15" hidden="false" customHeight="false" outlineLevel="0" collapsed="false">
      <c r="A230" s="21" t="str">
        <f aca="false">IF(B230="","",ROW()-6)</f>
        <v/>
      </c>
      <c r="B230" s="22"/>
      <c r="C230" s="23" t="str">
        <f aca="false">IFERROR(INDEX('Referenz DIN 276'!$C$5:$C$63,MATCH(B230,'Referenz DIN 276'!$B$5:$B$63,0)),"")</f>
        <v/>
      </c>
      <c r="D230" s="24"/>
      <c r="E230" s="25"/>
      <c r="F230" s="26"/>
      <c r="G230" s="27"/>
      <c r="H230" s="28" t="str">
        <f aca="false">IF(OR(E230="",G230=""),"",E230*G230)</f>
        <v/>
      </c>
      <c r="I230" s="29"/>
      <c r="J230" s="30" t="str">
        <f aca="false">IF(H230="","",H230*(1+N(I230)))</f>
        <v/>
      </c>
      <c r="K230" s="29"/>
      <c r="L230" s="31" t="str">
        <f aca="false">IF(J230="","",J230*(1+N(K230)))</f>
        <v/>
      </c>
      <c r="M230" s="27"/>
      <c r="N230" s="28" t="str">
        <f aca="false">IF(OR(J230="",M230=""),"",M230-J230)</f>
        <v/>
      </c>
      <c r="O230" s="32" t="str">
        <f aca="false">IF(N230="","",IF(N230&gt;=0,"Im Budget","Überschritten"))</f>
        <v/>
      </c>
    </row>
    <row r="231" customFormat="false" ht="15" hidden="false" customHeight="false" outlineLevel="0" collapsed="false">
      <c r="A231" s="21" t="str">
        <f aca="false">IF(B231="","",ROW()-6)</f>
        <v/>
      </c>
      <c r="B231" s="22"/>
      <c r="C231" s="23" t="str">
        <f aca="false">IFERROR(INDEX('Referenz DIN 276'!$C$5:$C$63,MATCH(B231,'Referenz DIN 276'!$B$5:$B$63,0)),"")</f>
        <v/>
      </c>
      <c r="D231" s="24"/>
      <c r="E231" s="25"/>
      <c r="F231" s="26"/>
      <c r="G231" s="27"/>
      <c r="H231" s="28" t="str">
        <f aca="false">IF(OR(E231="",G231=""),"",E231*G231)</f>
        <v/>
      </c>
      <c r="I231" s="29"/>
      <c r="J231" s="30" t="str">
        <f aca="false">IF(H231="","",H231*(1+N(I231)))</f>
        <v/>
      </c>
      <c r="K231" s="29"/>
      <c r="L231" s="31" t="str">
        <f aca="false">IF(J231="","",J231*(1+N(K231)))</f>
        <v/>
      </c>
      <c r="M231" s="27"/>
      <c r="N231" s="28" t="str">
        <f aca="false">IF(OR(J231="",M231=""),"",M231-J231)</f>
        <v/>
      </c>
      <c r="O231" s="32" t="str">
        <f aca="false">IF(N231="","",IF(N231&gt;=0,"Im Budget","Überschritten"))</f>
        <v/>
      </c>
    </row>
    <row r="232" customFormat="false" ht="15" hidden="false" customHeight="false" outlineLevel="0" collapsed="false">
      <c r="A232" s="21" t="str">
        <f aca="false">IF(B232="","",ROW()-6)</f>
        <v/>
      </c>
      <c r="B232" s="22"/>
      <c r="C232" s="23" t="str">
        <f aca="false">IFERROR(INDEX('Referenz DIN 276'!$C$5:$C$63,MATCH(B232,'Referenz DIN 276'!$B$5:$B$63,0)),"")</f>
        <v/>
      </c>
      <c r="D232" s="24"/>
      <c r="E232" s="25"/>
      <c r="F232" s="26"/>
      <c r="G232" s="27"/>
      <c r="H232" s="28" t="str">
        <f aca="false">IF(OR(E232="",G232=""),"",E232*G232)</f>
        <v/>
      </c>
      <c r="I232" s="29"/>
      <c r="J232" s="30" t="str">
        <f aca="false">IF(H232="","",H232*(1+N(I232)))</f>
        <v/>
      </c>
      <c r="K232" s="29"/>
      <c r="L232" s="31" t="str">
        <f aca="false">IF(J232="","",J232*(1+N(K232)))</f>
        <v/>
      </c>
      <c r="M232" s="27"/>
      <c r="N232" s="28" t="str">
        <f aca="false">IF(OR(J232="",M232=""),"",M232-J232)</f>
        <v/>
      </c>
      <c r="O232" s="32" t="str">
        <f aca="false">IF(N232="","",IF(N232&gt;=0,"Im Budget","Überschritten"))</f>
        <v/>
      </c>
    </row>
    <row r="233" customFormat="false" ht="15" hidden="false" customHeight="false" outlineLevel="0" collapsed="false">
      <c r="A233" s="21" t="str">
        <f aca="false">IF(B233="","",ROW()-6)</f>
        <v/>
      </c>
      <c r="B233" s="22"/>
      <c r="C233" s="23" t="str">
        <f aca="false">IFERROR(INDEX('Referenz DIN 276'!$C$5:$C$63,MATCH(B233,'Referenz DIN 276'!$B$5:$B$63,0)),"")</f>
        <v/>
      </c>
      <c r="D233" s="24"/>
      <c r="E233" s="25"/>
      <c r="F233" s="26"/>
      <c r="G233" s="27"/>
      <c r="H233" s="28" t="str">
        <f aca="false">IF(OR(E233="",G233=""),"",E233*G233)</f>
        <v/>
      </c>
      <c r="I233" s="29"/>
      <c r="J233" s="30" t="str">
        <f aca="false">IF(H233="","",H233*(1+N(I233)))</f>
        <v/>
      </c>
      <c r="K233" s="29"/>
      <c r="L233" s="31" t="str">
        <f aca="false">IF(J233="","",J233*(1+N(K233)))</f>
        <v/>
      </c>
      <c r="M233" s="27"/>
      <c r="N233" s="28" t="str">
        <f aca="false">IF(OR(J233="",M233=""),"",M233-J233)</f>
        <v/>
      </c>
      <c r="O233" s="32" t="str">
        <f aca="false">IF(N233="","",IF(N233&gt;=0,"Im Budget","Überschritten"))</f>
        <v/>
      </c>
    </row>
    <row r="234" customFormat="false" ht="15" hidden="false" customHeight="false" outlineLevel="0" collapsed="false">
      <c r="A234" s="21" t="str">
        <f aca="false">IF(B234="","",ROW()-6)</f>
        <v/>
      </c>
      <c r="B234" s="22"/>
      <c r="C234" s="23" t="str">
        <f aca="false">IFERROR(INDEX('Referenz DIN 276'!$C$5:$C$63,MATCH(B234,'Referenz DIN 276'!$B$5:$B$63,0)),"")</f>
        <v/>
      </c>
      <c r="D234" s="24"/>
      <c r="E234" s="25"/>
      <c r="F234" s="26"/>
      <c r="G234" s="27"/>
      <c r="H234" s="28" t="str">
        <f aca="false">IF(OR(E234="",G234=""),"",E234*G234)</f>
        <v/>
      </c>
      <c r="I234" s="29"/>
      <c r="J234" s="30" t="str">
        <f aca="false">IF(H234="","",H234*(1+N(I234)))</f>
        <v/>
      </c>
      <c r="K234" s="29"/>
      <c r="L234" s="31" t="str">
        <f aca="false">IF(J234="","",J234*(1+N(K234)))</f>
        <v/>
      </c>
      <c r="M234" s="27"/>
      <c r="N234" s="28" t="str">
        <f aca="false">IF(OR(J234="",M234=""),"",M234-J234)</f>
        <v/>
      </c>
      <c r="O234" s="32" t="str">
        <f aca="false">IF(N234="","",IF(N234&gt;=0,"Im Budget","Überschritten"))</f>
        <v/>
      </c>
    </row>
    <row r="235" customFormat="false" ht="15" hidden="false" customHeight="false" outlineLevel="0" collapsed="false">
      <c r="A235" s="21" t="str">
        <f aca="false">IF(B235="","",ROW()-6)</f>
        <v/>
      </c>
      <c r="B235" s="22"/>
      <c r="C235" s="23" t="str">
        <f aca="false">IFERROR(INDEX('Referenz DIN 276'!$C$5:$C$63,MATCH(B235,'Referenz DIN 276'!$B$5:$B$63,0)),"")</f>
        <v/>
      </c>
      <c r="D235" s="24"/>
      <c r="E235" s="25"/>
      <c r="F235" s="26"/>
      <c r="G235" s="27"/>
      <c r="H235" s="28" t="str">
        <f aca="false">IF(OR(E235="",G235=""),"",E235*G235)</f>
        <v/>
      </c>
      <c r="I235" s="29"/>
      <c r="J235" s="30" t="str">
        <f aca="false">IF(H235="","",H235*(1+N(I235)))</f>
        <v/>
      </c>
      <c r="K235" s="29"/>
      <c r="L235" s="31" t="str">
        <f aca="false">IF(J235="","",J235*(1+N(K235)))</f>
        <v/>
      </c>
      <c r="M235" s="27"/>
      <c r="N235" s="28" t="str">
        <f aca="false">IF(OR(J235="",M235=""),"",M235-J235)</f>
        <v/>
      </c>
      <c r="O235" s="32" t="str">
        <f aca="false">IF(N235="","",IF(N235&gt;=0,"Im Budget","Überschritten"))</f>
        <v/>
      </c>
    </row>
    <row r="236" customFormat="false" ht="15" hidden="false" customHeight="false" outlineLevel="0" collapsed="false">
      <c r="A236" s="21" t="str">
        <f aca="false">IF(B236="","",ROW()-6)</f>
        <v/>
      </c>
      <c r="B236" s="22"/>
      <c r="C236" s="23" t="str">
        <f aca="false">IFERROR(INDEX('Referenz DIN 276'!$C$5:$C$63,MATCH(B236,'Referenz DIN 276'!$B$5:$B$63,0)),"")</f>
        <v/>
      </c>
      <c r="D236" s="24"/>
      <c r="E236" s="25"/>
      <c r="F236" s="26"/>
      <c r="G236" s="27"/>
      <c r="H236" s="28" t="str">
        <f aca="false">IF(OR(E236="",G236=""),"",E236*G236)</f>
        <v/>
      </c>
      <c r="I236" s="29"/>
      <c r="J236" s="30" t="str">
        <f aca="false">IF(H236="","",H236*(1+N(I236)))</f>
        <v/>
      </c>
      <c r="K236" s="29"/>
      <c r="L236" s="31" t="str">
        <f aca="false">IF(J236="","",J236*(1+N(K236)))</f>
        <v/>
      </c>
      <c r="M236" s="27"/>
      <c r="N236" s="28" t="str">
        <f aca="false">IF(OR(J236="",M236=""),"",M236-J236)</f>
        <v/>
      </c>
      <c r="O236" s="32" t="str">
        <f aca="false">IF(N236="","",IF(N236&gt;=0,"Im Budget","Überschritten"))</f>
        <v/>
      </c>
    </row>
    <row r="237" customFormat="false" ht="15" hidden="false" customHeight="false" outlineLevel="0" collapsed="false">
      <c r="A237" s="21" t="str">
        <f aca="false">IF(B237="","",ROW()-6)</f>
        <v/>
      </c>
      <c r="B237" s="22"/>
      <c r="C237" s="23" t="str">
        <f aca="false">IFERROR(INDEX('Referenz DIN 276'!$C$5:$C$63,MATCH(B237,'Referenz DIN 276'!$B$5:$B$63,0)),"")</f>
        <v/>
      </c>
      <c r="D237" s="24"/>
      <c r="E237" s="25"/>
      <c r="F237" s="26"/>
      <c r="G237" s="27"/>
      <c r="H237" s="28" t="str">
        <f aca="false">IF(OR(E237="",G237=""),"",E237*G237)</f>
        <v/>
      </c>
      <c r="I237" s="29"/>
      <c r="J237" s="30" t="str">
        <f aca="false">IF(H237="","",H237*(1+N(I237)))</f>
        <v/>
      </c>
      <c r="K237" s="29"/>
      <c r="L237" s="31" t="str">
        <f aca="false">IF(J237="","",J237*(1+N(K237)))</f>
        <v/>
      </c>
      <c r="M237" s="27"/>
      <c r="N237" s="28" t="str">
        <f aca="false">IF(OR(J237="",M237=""),"",M237-J237)</f>
        <v/>
      </c>
      <c r="O237" s="32" t="str">
        <f aca="false">IF(N237="","",IF(N237&gt;=0,"Im Budget","Überschritten"))</f>
        <v/>
      </c>
    </row>
    <row r="238" customFormat="false" ht="15" hidden="false" customHeight="false" outlineLevel="0" collapsed="false">
      <c r="A238" s="21" t="str">
        <f aca="false">IF(B238="","",ROW()-6)</f>
        <v/>
      </c>
      <c r="B238" s="22"/>
      <c r="C238" s="23" t="str">
        <f aca="false">IFERROR(INDEX('Referenz DIN 276'!$C$5:$C$63,MATCH(B238,'Referenz DIN 276'!$B$5:$B$63,0)),"")</f>
        <v/>
      </c>
      <c r="D238" s="24"/>
      <c r="E238" s="25"/>
      <c r="F238" s="26"/>
      <c r="G238" s="27"/>
      <c r="H238" s="28" t="str">
        <f aca="false">IF(OR(E238="",G238=""),"",E238*G238)</f>
        <v/>
      </c>
      <c r="I238" s="29"/>
      <c r="J238" s="30" t="str">
        <f aca="false">IF(H238="","",H238*(1+N(I238)))</f>
        <v/>
      </c>
      <c r="K238" s="29"/>
      <c r="L238" s="31" t="str">
        <f aca="false">IF(J238="","",J238*(1+N(K238)))</f>
        <v/>
      </c>
      <c r="M238" s="27"/>
      <c r="N238" s="28" t="str">
        <f aca="false">IF(OR(J238="",M238=""),"",M238-J238)</f>
        <v/>
      </c>
      <c r="O238" s="32" t="str">
        <f aca="false">IF(N238="","",IF(N238&gt;=0,"Im Budget","Überschritten"))</f>
        <v/>
      </c>
    </row>
    <row r="239" customFormat="false" ht="15" hidden="false" customHeight="false" outlineLevel="0" collapsed="false">
      <c r="A239" s="21" t="str">
        <f aca="false">IF(B239="","",ROW()-6)</f>
        <v/>
      </c>
      <c r="B239" s="22"/>
      <c r="C239" s="23" t="str">
        <f aca="false">IFERROR(INDEX('Referenz DIN 276'!$C$5:$C$63,MATCH(B239,'Referenz DIN 276'!$B$5:$B$63,0)),"")</f>
        <v/>
      </c>
      <c r="D239" s="24"/>
      <c r="E239" s="25"/>
      <c r="F239" s="26"/>
      <c r="G239" s="27"/>
      <c r="H239" s="28" t="str">
        <f aca="false">IF(OR(E239="",G239=""),"",E239*G239)</f>
        <v/>
      </c>
      <c r="I239" s="29"/>
      <c r="J239" s="30" t="str">
        <f aca="false">IF(H239="","",H239*(1+N(I239)))</f>
        <v/>
      </c>
      <c r="K239" s="29"/>
      <c r="L239" s="31" t="str">
        <f aca="false">IF(J239="","",J239*(1+N(K239)))</f>
        <v/>
      </c>
      <c r="M239" s="27"/>
      <c r="N239" s="28" t="str">
        <f aca="false">IF(OR(J239="",M239=""),"",M239-J239)</f>
        <v/>
      </c>
      <c r="O239" s="32" t="str">
        <f aca="false">IF(N239="","",IF(N239&gt;=0,"Im Budget","Überschritten"))</f>
        <v/>
      </c>
    </row>
    <row r="240" customFormat="false" ht="15" hidden="false" customHeight="false" outlineLevel="0" collapsed="false">
      <c r="A240" s="21" t="str">
        <f aca="false">IF(B240="","",ROW()-6)</f>
        <v/>
      </c>
      <c r="B240" s="22"/>
      <c r="C240" s="23" t="str">
        <f aca="false">IFERROR(INDEX('Referenz DIN 276'!$C$5:$C$63,MATCH(B240,'Referenz DIN 276'!$B$5:$B$63,0)),"")</f>
        <v/>
      </c>
      <c r="D240" s="24"/>
      <c r="E240" s="25"/>
      <c r="F240" s="26"/>
      <c r="G240" s="27"/>
      <c r="H240" s="28" t="str">
        <f aca="false">IF(OR(E240="",G240=""),"",E240*G240)</f>
        <v/>
      </c>
      <c r="I240" s="29"/>
      <c r="J240" s="30" t="str">
        <f aca="false">IF(H240="","",H240*(1+N(I240)))</f>
        <v/>
      </c>
      <c r="K240" s="29"/>
      <c r="L240" s="31" t="str">
        <f aca="false">IF(J240="","",J240*(1+N(K240)))</f>
        <v/>
      </c>
      <c r="M240" s="27"/>
      <c r="N240" s="28" t="str">
        <f aca="false">IF(OR(J240="",M240=""),"",M240-J240)</f>
        <v/>
      </c>
      <c r="O240" s="32" t="str">
        <f aca="false">IF(N240="","",IF(N240&gt;=0,"Im Budget","Überschritten"))</f>
        <v/>
      </c>
    </row>
    <row r="241" customFormat="false" ht="15" hidden="false" customHeight="false" outlineLevel="0" collapsed="false">
      <c r="A241" s="21" t="str">
        <f aca="false">IF(B241="","",ROW()-6)</f>
        <v/>
      </c>
      <c r="B241" s="22"/>
      <c r="C241" s="23" t="str">
        <f aca="false">IFERROR(INDEX('Referenz DIN 276'!$C$5:$C$63,MATCH(B241,'Referenz DIN 276'!$B$5:$B$63,0)),"")</f>
        <v/>
      </c>
      <c r="D241" s="24"/>
      <c r="E241" s="25"/>
      <c r="F241" s="26"/>
      <c r="G241" s="27"/>
      <c r="H241" s="28" t="str">
        <f aca="false">IF(OR(E241="",G241=""),"",E241*G241)</f>
        <v/>
      </c>
      <c r="I241" s="29"/>
      <c r="J241" s="30" t="str">
        <f aca="false">IF(H241="","",H241*(1+N(I241)))</f>
        <v/>
      </c>
      <c r="K241" s="29"/>
      <c r="L241" s="31" t="str">
        <f aca="false">IF(J241="","",J241*(1+N(K241)))</f>
        <v/>
      </c>
      <c r="M241" s="27"/>
      <c r="N241" s="28" t="str">
        <f aca="false">IF(OR(J241="",M241=""),"",M241-J241)</f>
        <v/>
      </c>
      <c r="O241" s="32" t="str">
        <f aca="false">IF(N241="","",IF(N241&gt;=0,"Im Budget","Überschritten"))</f>
        <v/>
      </c>
    </row>
    <row r="242" customFormat="false" ht="15" hidden="false" customHeight="false" outlineLevel="0" collapsed="false">
      <c r="A242" s="21" t="str">
        <f aca="false">IF(B242="","",ROW()-6)</f>
        <v/>
      </c>
      <c r="B242" s="22"/>
      <c r="C242" s="23" t="str">
        <f aca="false">IFERROR(INDEX('Referenz DIN 276'!$C$5:$C$63,MATCH(B242,'Referenz DIN 276'!$B$5:$B$63,0)),"")</f>
        <v/>
      </c>
      <c r="D242" s="24"/>
      <c r="E242" s="25"/>
      <c r="F242" s="26"/>
      <c r="G242" s="27"/>
      <c r="H242" s="28" t="str">
        <f aca="false">IF(OR(E242="",G242=""),"",E242*G242)</f>
        <v/>
      </c>
      <c r="I242" s="29"/>
      <c r="J242" s="30" t="str">
        <f aca="false">IF(H242="","",H242*(1+N(I242)))</f>
        <v/>
      </c>
      <c r="K242" s="29"/>
      <c r="L242" s="31" t="str">
        <f aca="false">IF(J242="","",J242*(1+N(K242)))</f>
        <v/>
      </c>
      <c r="M242" s="27"/>
      <c r="N242" s="28" t="str">
        <f aca="false">IF(OR(J242="",M242=""),"",M242-J242)</f>
        <v/>
      </c>
      <c r="O242" s="32" t="str">
        <f aca="false">IF(N242="","",IF(N242&gt;=0,"Im Budget","Überschritten"))</f>
        <v/>
      </c>
    </row>
    <row r="243" customFormat="false" ht="15" hidden="false" customHeight="false" outlineLevel="0" collapsed="false">
      <c r="A243" s="21" t="str">
        <f aca="false">IF(B243="","",ROW()-6)</f>
        <v/>
      </c>
      <c r="B243" s="22"/>
      <c r="C243" s="23" t="str">
        <f aca="false">IFERROR(INDEX('Referenz DIN 276'!$C$5:$C$63,MATCH(B243,'Referenz DIN 276'!$B$5:$B$63,0)),"")</f>
        <v/>
      </c>
      <c r="D243" s="24"/>
      <c r="E243" s="25"/>
      <c r="F243" s="26"/>
      <c r="G243" s="27"/>
      <c r="H243" s="28" t="str">
        <f aca="false">IF(OR(E243="",G243=""),"",E243*G243)</f>
        <v/>
      </c>
      <c r="I243" s="29"/>
      <c r="J243" s="30" t="str">
        <f aca="false">IF(H243="","",H243*(1+N(I243)))</f>
        <v/>
      </c>
      <c r="K243" s="29"/>
      <c r="L243" s="31" t="str">
        <f aca="false">IF(J243="","",J243*(1+N(K243)))</f>
        <v/>
      </c>
      <c r="M243" s="27"/>
      <c r="N243" s="28" t="str">
        <f aca="false">IF(OR(J243="",M243=""),"",M243-J243)</f>
        <v/>
      </c>
      <c r="O243" s="32" t="str">
        <f aca="false">IF(N243="","",IF(N243&gt;=0,"Im Budget","Überschritten"))</f>
        <v/>
      </c>
    </row>
    <row r="244" customFormat="false" ht="15" hidden="false" customHeight="false" outlineLevel="0" collapsed="false">
      <c r="A244" s="21" t="str">
        <f aca="false">IF(B244="","",ROW()-6)</f>
        <v/>
      </c>
      <c r="B244" s="22"/>
      <c r="C244" s="23" t="str">
        <f aca="false">IFERROR(INDEX('Referenz DIN 276'!$C$5:$C$63,MATCH(B244,'Referenz DIN 276'!$B$5:$B$63,0)),"")</f>
        <v/>
      </c>
      <c r="D244" s="24"/>
      <c r="E244" s="25"/>
      <c r="F244" s="26"/>
      <c r="G244" s="27"/>
      <c r="H244" s="28" t="str">
        <f aca="false">IF(OR(E244="",G244=""),"",E244*G244)</f>
        <v/>
      </c>
      <c r="I244" s="29"/>
      <c r="J244" s="30" t="str">
        <f aca="false">IF(H244="","",H244*(1+N(I244)))</f>
        <v/>
      </c>
      <c r="K244" s="29"/>
      <c r="L244" s="31" t="str">
        <f aca="false">IF(J244="","",J244*(1+N(K244)))</f>
        <v/>
      </c>
      <c r="M244" s="27"/>
      <c r="N244" s="28" t="str">
        <f aca="false">IF(OR(J244="",M244=""),"",M244-J244)</f>
        <v/>
      </c>
      <c r="O244" s="32" t="str">
        <f aca="false">IF(N244="","",IF(N244&gt;=0,"Im Budget","Überschritten"))</f>
        <v/>
      </c>
    </row>
    <row r="245" customFormat="false" ht="15" hidden="false" customHeight="false" outlineLevel="0" collapsed="false">
      <c r="A245" s="21" t="str">
        <f aca="false">IF(B245="","",ROW()-6)</f>
        <v/>
      </c>
      <c r="B245" s="22"/>
      <c r="C245" s="23" t="str">
        <f aca="false">IFERROR(INDEX('Referenz DIN 276'!$C$5:$C$63,MATCH(B245,'Referenz DIN 276'!$B$5:$B$63,0)),"")</f>
        <v/>
      </c>
      <c r="D245" s="24"/>
      <c r="E245" s="25"/>
      <c r="F245" s="26"/>
      <c r="G245" s="27"/>
      <c r="H245" s="28" t="str">
        <f aca="false">IF(OR(E245="",G245=""),"",E245*G245)</f>
        <v/>
      </c>
      <c r="I245" s="29"/>
      <c r="J245" s="30" t="str">
        <f aca="false">IF(H245="","",H245*(1+N(I245)))</f>
        <v/>
      </c>
      <c r="K245" s="29"/>
      <c r="L245" s="31" t="str">
        <f aca="false">IF(J245="","",J245*(1+N(K245)))</f>
        <v/>
      </c>
      <c r="M245" s="27"/>
      <c r="N245" s="28" t="str">
        <f aca="false">IF(OR(J245="",M245=""),"",M245-J245)</f>
        <v/>
      </c>
      <c r="O245" s="32" t="str">
        <f aca="false">IF(N245="","",IF(N245&gt;=0,"Im Budget","Überschritten"))</f>
        <v/>
      </c>
    </row>
    <row r="246" customFormat="false" ht="15" hidden="false" customHeight="false" outlineLevel="0" collapsed="false">
      <c r="A246" s="21" t="str">
        <f aca="false">IF(B246="","",ROW()-6)</f>
        <v/>
      </c>
      <c r="B246" s="22"/>
      <c r="C246" s="23" t="str">
        <f aca="false">IFERROR(INDEX('Referenz DIN 276'!$C$5:$C$63,MATCH(B246,'Referenz DIN 276'!$B$5:$B$63,0)),"")</f>
        <v/>
      </c>
      <c r="D246" s="24"/>
      <c r="E246" s="25"/>
      <c r="F246" s="26"/>
      <c r="G246" s="27"/>
      <c r="H246" s="28" t="str">
        <f aca="false">IF(OR(E246="",G246=""),"",E246*G246)</f>
        <v/>
      </c>
      <c r="I246" s="29"/>
      <c r="J246" s="30" t="str">
        <f aca="false">IF(H246="","",H246*(1+N(I246)))</f>
        <v/>
      </c>
      <c r="K246" s="29"/>
      <c r="L246" s="31" t="str">
        <f aca="false">IF(J246="","",J246*(1+N(K246)))</f>
        <v/>
      </c>
      <c r="M246" s="27"/>
      <c r="N246" s="28" t="str">
        <f aca="false">IF(OR(J246="",M246=""),"",M246-J246)</f>
        <v/>
      </c>
      <c r="O246" s="32" t="str">
        <f aca="false">IF(N246="","",IF(N246&gt;=0,"Im Budget","Überschritten"))</f>
        <v/>
      </c>
    </row>
    <row r="247" customFormat="false" ht="15" hidden="false" customHeight="false" outlineLevel="0" collapsed="false">
      <c r="A247" s="21" t="str">
        <f aca="false">IF(B247="","",ROW()-6)</f>
        <v/>
      </c>
      <c r="B247" s="22"/>
      <c r="C247" s="23" t="str">
        <f aca="false">IFERROR(INDEX('Referenz DIN 276'!$C$5:$C$63,MATCH(B247,'Referenz DIN 276'!$B$5:$B$63,0)),"")</f>
        <v/>
      </c>
      <c r="D247" s="24"/>
      <c r="E247" s="25"/>
      <c r="F247" s="26"/>
      <c r="G247" s="27"/>
      <c r="H247" s="28" t="str">
        <f aca="false">IF(OR(E247="",G247=""),"",E247*G247)</f>
        <v/>
      </c>
      <c r="I247" s="29"/>
      <c r="J247" s="30" t="str">
        <f aca="false">IF(H247="","",H247*(1+N(I247)))</f>
        <v/>
      </c>
      <c r="K247" s="29"/>
      <c r="L247" s="31" t="str">
        <f aca="false">IF(J247="","",J247*(1+N(K247)))</f>
        <v/>
      </c>
      <c r="M247" s="27"/>
      <c r="N247" s="28" t="str">
        <f aca="false">IF(OR(J247="",M247=""),"",M247-J247)</f>
        <v/>
      </c>
      <c r="O247" s="32" t="str">
        <f aca="false">IF(N247="","",IF(N247&gt;=0,"Im Budget","Überschritten"))</f>
        <v/>
      </c>
    </row>
    <row r="248" customFormat="false" ht="15" hidden="false" customHeight="false" outlineLevel="0" collapsed="false">
      <c r="A248" s="21" t="str">
        <f aca="false">IF(B248="","",ROW()-6)</f>
        <v/>
      </c>
      <c r="B248" s="22"/>
      <c r="C248" s="23" t="str">
        <f aca="false">IFERROR(INDEX('Referenz DIN 276'!$C$5:$C$63,MATCH(B248,'Referenz DIN 276'!$B$5:$B$63,0)),"")</f>
        <v/>
      </c>
      <c r="D248" s="24"/>
      <c r="E248" s="25"/>
      <c r="F248" s="26"/>
      <c r="G248" s="27"/>
      <c r="H248" s="28" t="str">
        <f aca="false">IF(OR(E248="",G248=""),"",E248*G248)</f>
        <v/>
      </c>
      <c r="I248" s="29"/>
      <c r="J248" s="30" t="str">
        <f aca="false">IF(H248="","",H248*(1+N(I248)))</f>
        <v/>
      </c>
      <c r="K248" s="29"/>
      <c r="L248" s="31" t="str">
        <f aca="false">IF(J248="","",J248*(1+N(K248)))</f>
        <v/>
      </c>
      <c r="M248" s="27"/>
      <c r="N248" s="28" t="str">
        <f aca="false">IF(OR(J248="",M248=""),"",M248-J248)</f>
        <v/>
      </c>
      <c r="O248" s="32" t="str">
        <f aca="false">IF(N248="","",IF(N248&gt;=0,"Im Budget","Überschritten"))</f>
        <v/>
      </c>
    </row>
    <row r="249" customFormat="false" ht="15" hidden="false" customHeight="false" outlineLevel="0" collapsed="false">
      <c r="A249" s="21" t="str">
        <f aca="false">IF(B249="","",ROW()-6)</f>
        <v/>
      </c>
      <c r="B249" s="22"/>
      <c r="C249" s="23" t="str">
        <f aca="false">IFERROR(INDEX('Referenz DIN 276'!$C$5:$C$63,MATCH(B249,'Referenz DIN 276'!$B$5:$B$63,0)),"")</f>
        <v/>
      </c>
      <c r="D249" s="24"/>
      <c r="E249" s="25"/>
      <c r="F249" s="26"/>
      <c r="G249" s="27"/>
      <c r="H249" s="28" t="str">
        <f aca="false">IF(OR(E249="",G249=""),"",E249*G249)</f>
        <v/>
      </c>
      <c r="I249" s="29"/>
      <c r="J249" s="30" t="str">
        <f aca="false">IF(H249="","",H249*(1+N(I249)))</f>
        <v/>
      </c>
      <c r="K249" s="29"/>
      <c r="L249" s="31" t="str">
        <f aca="false">IF(J249="","",J249*(1+N(K249)))</f>
        <v/>
      </c>
      <c r="M249" s="27"/>
      <c r="N249" s="28" t="str">
        <f aca="false">IF(OR(J249="",M249=""),"",M249-J249)</f>
        <v/>
      </c>
      <c r="O249" s="32" t="str">
        <f aca="false">IF(N249="","",IF(N249&gt;=0,"Im Budget","Überschritten"))</f>
        <v/>
      </c>
    </row>
    <row r="250" customFormat="false" ht="15" hidden="false" customHeight="false" outlineLevel="0" collapsed="false">
      <c r="A250" s="21" t="str">
        <f aca="false">IF(B250="","",ROW()-6)</f>
        <v/>
      </c>
      <c r="B250" s="22"/>
      <c r="C250" s="23" t="str">
        <f aca="false">IFERROR(INDEX('Referenz DIN 276'!$C$5:$C$63,MATCH(B250,'Referenz DIN 276'!$B$5:$B$63,0)),"")</f>
        <v/>
      </c>
      <c r="D250" s="24"/>
      <c r="E250" s="25"/>
      <c r="F250" s="26"/>
      <c r="G250" s="27"/>
      <c r="H250" s="28" t="str">
        <f aca="false">IF(OR(E250="",G250=""),"",E250*G250)</f>
        <v/>
      </c>
      <c r="I250" s="29"/>
      <c r="J250" s="30" t="str">
        <f aca="false">IF(H250="","",H250*(1+N(I250)))</f>
        <v/>
      </c>
      <c r="K250" s="29"/>
      <c r="L250" s="31" t="str">
        <f aca="false">IF(J250="","",J250*(1+N(K250)))</f>
        <v/>
      </c>
      <c r="M250" s="27"/>
      <c r="N250" s="28" t="str">
        <f aca="false">IF(OR(J250="",M250=""),"",M250-J250)</f>
        <v/>
      </c>
      <c r="O250" s="32" t="str">
        <f aca="false">IF(N250="","",IF(N250&gt;=0,"Im Budget","Überschritten"))</f>
        <v/>
      </c>
    </row>
    <row r="251" customFormat="false" ht="15" hidden="false" customHeight="false" outlineLevel="0" collapsed="false">
      <c r="A251" s="21" t="str">
        <f aca="false">IF(B251="","",ROW()-6)</f>
        <v/>
      </c>
      <c r="B251" s="22"/>
      <c r="C251" s="23" t="str">
        <f aca="false">IFERROR(INDEX('Referenz DIN 276'!$C$5:$C$63,MATCH(B251,'Referenz DIN 276'!$B$5:$B$63,0)),"")</f>
        <v/>
      </c>
      <c r="D251" s="24"/>
      <c r="E251" s="25"/>
      <c r="F251" s="26"/>
      <c r="G251" s="27"/>
      <c r="H251" s="28" t="str">
        <f aca="false">IF(OR(E251="",G251=""),"",E251*G251)</f>
        <v/>
      </c>
      <c r="I251" s="29"/>
      <c r="J251" s="30" t="str">
        <f aca="false">IF(H251="","",H251*(1+N(I251)))</f>
        <v/>
      </c>
      <c r="K251" s="29"/>
      <c r="L251" s="31" t="str">
        <f aca="false">IF(J251="","",J251*(1+N(K251)))</f>
        <v/>
      </c>
      <c r="M251" s="27"/>
      <c r="N251" s="28" t="str">
        <f aca="false">IF(OR(J251="",M251=""),"",M251-J251)</f>
        <v/>
      </c>
      <c r="O251" s="32" t="str">
        <f aca="false">IF(N251="","",IF(N251&gt;=0,"Im Budget","Überschritten"))</f>
        <v/>
      </c>
    </row>
    <row r="252" customFormat="false" ht="15" hidden="false" customHeight="false" outlineLevel="0" collapsed="false">
      <c r="A252" s="21" t="str">
        <f aca="false">IF(B252="","",ROW()-6)</f>
        <v/>
      </c>
      <c r="B252" s="22"/>
      <c r="C252" s="23" t="str">
        <f aca="false">IFERROR(INDEX('Referenz DIN 276'!$C$5:$C$63,MATCH(B252,'Referenz DIN 276'!$B$5:$B$63,0)),"")</f>
        <v/>
      </c>
      <c r="D252" s="24"/>
      <c r="E252" s="25"/>
      <c r="F252" s="26"/>
      <c r="G252" s="27"/>
      <c r="H252" s="28" t="str">
        <f aca="false">IF(OR(E252="",G252=""),"",E252*G252)</f>
        <v/>
      </c>
      <c r="I252" s="29"/>
      <c r="J252" s="30" t="str">
        <f aca="false">IF(H252="","",H252*(1+N(I252)))</f>
        <v/>
      </c>
      <c r="K252" s="29"/>
      <c r="L252" s="31" t="str">
        <f aca="false">IF(J252="","",J252*(1+N(K252)))</f>
        <v/>
      </c>
      <c r="M252" s="27"/>
      <c r="N252" s="28" t="str">
        <f aca="false">IF(OR(J252="",M252=""),"",M252-J252)</f>
        <v/>
      </c>
      <c r="O252" s="32" t="str">
        <f aca="false">IF(N252="","",IF(N252&gt;=0,"Im Budget","Überschritten"))</f>
        <v/>
      </c>
    </row>
    <row r="253" customFormat="false" ht="15" hidden="false" customHeight="false" outlineLevel="0" collapsed="false">
      <c r="A253" s="21" t="str">
        <f aca="false">IF(B253="","",ROW()-6)</f>
        <v/>
      </c>
      <c r="B253" s="22"/>
      <c r="C253" s="23" t="str">
        <f aca="false">IFERROR(INDEX('Referenz DIN 276'!$C$5:$C$63,MATCH(B253,'Referenz DIN 276'!$B$5:$B$63,0)),"")</f>
        <v/>
      </c>
      <c r="D253" s="24"/>
      <c r="E253" s="25"/>
      <c r="F253" s="26"/>
      <c r="G253" s="27"/>
      <c r="H253" s="28" t="str">
        <f aca="false">IF(OR(E253="",G253=""),"",E253*G253)</f>
        <v/>
      </c>
      <c r="I253" s="29"/>
      <c r="J253" s="30" t="str">
        <f aca="false">IF(H253="","",H253*(1+N(I253)))</f>
        <v/>
      </c>
      <c r="K253" s="29"/>
      <c r="L253" s="31" t="str">
        <f aca="false">IF(J253="","",J253*(1+N(K253)))</f>
        <v/>
      </c>
      <c r="M253" s="27"/>
      <c r="N253" s="28" t="str">
        <f aca="false">IF(OR(J253="",M253=""),"",M253-J253)</f>
        <v/>
      </c>
      <c r="O253" s="32" t="str">
        <f aca="false">IF(N253="","",IF(N253&gt;=0,"Im Budget","Überschritten"))</f>
        <v/>
      </c>
    </row>
    <row r="254" customFormat="false" ht="15" hidden="false" customHeight="false" outlineLevel="0" collapsed="false">
      <c r="A254" s="21" t="str">
        <f aca="false">IF(B254="","",ROW()-6)</f>
        <v/>
      </c>
      <c r="B254" s="22"/>
      <c r="C254" s="23" t="str">
        <f aca="false">IFERROR(INDEX('Referenz DIN 276'!$C$5:$C$63,MATCH(B254,'Referenz DIN 276'!$B$5:$B$63,0)),"")</f>
        <v/>
      </c>
      <c r="D254" s="24"/>
      <c r="E254" s="25"/>
      <c r="F254" s="26"/>
      <c r="G254" s="27"/>
      <c r="H254" s="28" t="str">
        <f aca="false">IF(OR(E254="",G254=""),"",E254*G254)</f>
        <v/>
      </c>
      <c r="I254" s="29"/>
      <c r="J254" s="30" t="str">
        <f aca="false">IF(H254="","",H254*(1+N(I254)))</f>
        <v/>
      </c>
      <c r="K254" s="29"/>
      <c r="L254" s="31" t="str">
        <f aca="false">IF(J254="","",J254*(1+N(K254)))</f>
        <v/>
      </c>
      <c r="M254" s="27"/>
      <c r="N254" s="28" t="str">
        <f aca="false">IF(OR(J254="",M254=""),"",M254-J254)</f>
        <v/>
      </c>
      <c r="O254" s="32" t="str">
        <f aca="false">IF(N254="","",IF(N254&gt;=0,"Im Budget","Überschritten"))</f>
        <v/>
      </c>
    </row>
    <row r="255" customFormat="false" ht="15" hidden="false" customHeight="false" outlineLevel="0" collapsed="false">
      <c r="A255" s="21" t="str">
        <f aca="false">IF(B255="","",ROW()-6)</f>
        <v/>
      </c>
      <c r="B255" s="22"/>
      <c r="C255" s="23" t="str">
        <f aca="false">IFERROR(INDEX('Referenz DIN 276'!$C$5:$C$63,MATCH(B255,'Referenz DIN 276'!$B$5:$B$63,0)),"")</f>
        <v/>
      </c>
      <c r="D255" s="24"/>
      <c r="E255" s="25"/>
      <c r="F255" s="26"/>
      <c r="G255" s="27"/>
      <c r="H255" s="28" t="str">
        <f aca="false">IF(OR(E255="",G255=""),"",E255*G255)</f>
        <v/>
      </c>
      <c r="I255" s="29"/>
      <c r="J255" s="30" t="str">
        <f aca="false">IF(H255="","",H255*(1+N(I255)))</f>
        <v/>
      </c>
      <c r="K255" s="29"/>
      <c r="L255" s="31" t="str">
        <f aca="false">IF(J255="","",J255*(1+N(K255)))</f>
        <v/>
      </c>
      <c r="M255" s="27"/>
      <c r="N255" s="28" t="str">
        <f aca="false">IF(OR(J255="",M255=""),"",M255-J255)</f>
        <v/>
      </c>
      <c r="O255" s="32" t="str">
        <f aca="false">IF(N255="","",IF(N255&gt;=0,"Im Budget","Überschritten"))</f>
        <v/>
      </c>
    </row>
    <row r="256" customFormat="false" ht="15" hidden="false" customHeight="false" outlineLevel="0" collapsed="false">
      <c r="A256" s="21" t="str">
        <f aca="false">IF(B256="","",ROW()-6)</f>
        <v/>
      </c>
      <c r="B256" s="22"/>
      <c r="C256" s="23" t="str">
        <f aca="false">IFERROR(INDEX('Referenz DIN 276'!$C$5:$C$63,MATCH(B256,'Referenz DIN 276'!$B$5:$B$63,0)),"")</f>
        <v/>
      </c>
      <c r="D256" s="24"/>
      <c r="E256" s="25"/>
      <c r="F256" s="26"/>
      <c r="G256" s="27"/>
      <c r="H256" s="28" t="str">
        <f aca="false">IF(OR(E256="",G256=""),"",E256*G256)</f>
        <v/>
      </c>
      <c r="I256" s="29"/>
      <c r="J256" s="30" t="str">
        <f aca="false">IF(H256="","",H256*(1+N(I256)))</f>
        <v/>
      </c>
      <c r="K256" s="29"/>
      <c r="L256" s="31" t="str">
        <f aca="false">IF(J256="","",J256*(1+N(K256)))</f>
        <v/>
      </c>
      <c r="M256" s="27"/>
      <c r="N256" s="28" t="str">
        <f aca="false">IF(OR(J256="",M256=""),"",M256-J256)</f>
        <v/>
      </c>
      <c r="O256" s="32" t="str">
        <f aca="false">IF(N256="","",IF(N256&gt;=0,"Im Budget","Überschritten"))</f>
        <v/>
      </c>
    </row>
    <row r="257" customFormat="false" ht="15" hidden="false" customHeight="false" outlineLevel="0" collapsed="false">
      <c r="A257" s="21" t="str">
        <f aca="false">IF(B257="","",ROW()-6)</f>
        <v/>
      </c>
      <c r="B257" s="22"/>
      <c r="C257" s="23" t="str">
        <f aca="false">IFERROR(INDEX('Referenz DIN 276'!$C$5:$C$63,MATCH(B257,'Referenz DIN 276'!$B$5:$B$63,0)),"")</f>
        <v/>
      </c>
      <c r="D257" s="24"/>
      <c r="E257" s="25"/>
      <c r="F257" s="26"/>
      <c r="G257" s="27"/>
      <c r="H257" s="28" t="str">
        <f aca="false">IF(OR(E257="",G257=""),"",E257*G257)</f>
        <v/>
      </c>
      <c r="I257" s="29"/>
      <c r="J257" s="30" t="str">
        <f aca="false">IF(H257="","",H257*(1+N(I257)))</f>
        <v/>
      </c>
      <c r="K257" s="29"/>
      <c r="L257" s="31" t="str">
        <f aca="false">IF(J257="","",J257*(1+N(K257)))</f>
        <v/>
      </c>
      <c r="M257" s="27"/>
      <c r="N257" s="28" t="str">
        <f aca="false">IF(OR(J257="",M257=""),"",M257-J257)</f>
        <v/>
      </c>
      <c r="O257" s="32" t="str">
        <f aca="false">IF(N257="","",IF(N257&gt;=0,"Im Budget","Überschritten"))</f>
        <v/>
      </c>
    </row>
    <row r="258" customFormat="false" ht="15" hidden="false" customHeight="false" outlineLevel="0" collapsed="false">
      <c r="A258" s="21" t="str">
        <f aca="false">IF(B258="","",ROW()-6)</f>
        <v/>
      </c>
      <c r="B258" s="22"/>
      <c r="C258" s="23" t="str">
        <f aca="false">IFERROR(INDEX('Referenz DIN 276'!$C$5:$C$63,MATCH(B258,'Referenz DIN 276'!$B$5:$B$63,0)),"")</f>
        <v/>
      </c>
      <c r="D258" s="24"/>
      <c r="E258" s="25"/>
      <c r="F258" s="26"/>
      <c r="G258" s="27"/>
      <c r="H258" s="28" t="str">
        <f aca="false">IF(OR(E258="",G258=""),"",E258*G258)</f>
        <v/>
      </c>
      <c r="I258" s="29"/>
      <c r="J258" s="30" t="str">
        <f aca="false">IF(H258="","",H258*(1+N(I258)))</f>
        <v/>
      </c>
      <c r="K258" s="29"/>
      <c r="L258" s="31" t="str">
        <f aca="false">IF(J258="","",J258*(1+N(K258)))</f>
        <v/>
      </c>
      <c r="M258" s="27"/>
      <c r="N258" s="28" t="str">
        <f aca="false">IF(OR(J258="",M258=""),"",M258-J258)</f>
        <v/>
      </c>
      <c r="O258" s="32" t="str">
        <f aca="false">IF(N258="","",IF(N258&gt;=0,"Im Budget","Überschritten"))</f>
        <v/>
      </c>
    </row>
    <row r="259" customFormat="false" ht="15" hidden="false" customHeight="false" outlineLevel="0" collapsed="false">
      <c r="A259" s="21" t="str">
        <f aca="false">IF(B259="","",ROW()-6)</f>
        <v/>
      </c>
      <c r="B259" s="22"/>
      <c r="C259" s="23" t="str">
        <f aca="false">IFERROR(INDEX('Referenz DIN 276'!$C$5:$C$63,MATCH(B259,'Referenz DIN 276'!$B$5:$B$63,0)),"")</f>
        <v/>
      </c>
      <c r="D259" s="24"/>
      <c r="E259" s="25"/>
      <c r="F259" s="26"/>
      <c r="G259" s="27"/>
      <c r="H259" s="28" t="str">
        <f aca="false">IF(OR(E259="",G259=""),"",E259*G259)</f>
        <v/>
      </c>
      <c r="I259" s="29"/>
      <c r="J259" s="30" t="str">
        <f aca="false">IF(H259="","",H259*(1+N(I259)))</f>
        <v/>
      </c>
      <c r="K259" s="29"/>
      <c r="L259" s="31" t="str">
        <f aca="false">IF(J259="","",J259*(1+N(K259)))</f>
        <v/>
      </c>
      <c r="M259" s="27"/>
      <c r="N259" s="28" t="str">
        <f aca="false">IF(OR(J259="",M259=""),"",M259-J259)</f>
        <v/>
      </c>
      <c r="O259" s="32" t="str">
        <f aca="false">IF(N259="","",IF(N259&gt;=0,"Im Budget","Überschritten"))</f>
        <v/>
      </c>
    </row>
    <row r="260" customFormat="false" ht="15" hidden="false" customHeight="false" outlineLevel="0" collapsed="false">
      <c r="A260" s="21" t="str">
        <f aca="false">IF(B260="","",ROW()-6)</f>
        <v/>
      </c>
      <c r="B260" s="22"/>
      <c r="C260" s="23" t="str">
        <f aca="false">IFERROR(INDEX('Referenz DIN 276'!$C$5:$C$63,MATCH(B260,'Referenz DIN 276'!$B$5:$B$63,0)),"")</f>
        <v/>
      </c>
      <c r="D260" s="24"/>
      <c r="E260" s="25"/>
      <c r="F260" s="26"/>
      <c r="G260" s="27"/>
      <c r="H260" s="28" t="str">
        <f aca="false">IF(OR(E260="",G260=""),"",E260*G260)</f>
        <v/>
      </c>
      <c r="I260" s="29"/>
      <c r="J260" s="30" t="str">
        <f aca="false">IF(H260="","",H260*(1+N(I260)))</f>
        <v/>
      </c>
      <c r="K260" s="29"/>
      <c r="L260" s="31" t="str">
        <f aca="false">IF(J260="","",J260*(1+N(K260)))</f>
        <v/>
      </c>
      <c r="M260" s="27"/>
      <c r="N260" s="28" t="str">
        <f aca="false">IF(OR(J260="",M260=""),"",M260-J260)</f>
        <v/>
      </c>
      <c r="O260" s="32" t="str">
        <f aca="false">IF(N260="","",IF(N260&gt;=0,"Im Budget","Überschritten"))</f>
        <v/>
      </c>
    </row>
    <row r="261" customFormat="false" ht="15" hidden="false" customHeight="false" outlineLevel="0" collapsed="false">
      <c r="A261" s="21" t="str">
        <f aca="false">IF(B261="","",ROW()-6)</f>
        <v/>
      </c>
      <c r="B261" s="22"/>
      <c r="C261" s="23" t="str">
        <f aca="false">IFERROR(INDEX('Referenz DIN 276'!$C$5:$C$63,MATCH(B261,'Referenz DIN 276'!$B$5:$B$63,0)),"")</f>
        <v/>
      </c>
      <c r="D261" s="24"/>
      <c r="E261" s="25"/>
      <c r="F261" s="26"/>
      <c r="G261" s="27"/>
      <c r="H261" s="28" t="str">
        <f aca="false">IF(OR(E261="",G261=""),"",E261*G261)</f>
        <v/>
      </c>
      <c r="I261" s="29"/>
      <c r="J261" s="30" t="str">
        <f aca="false">IF(H261="","",H261*(1+N(I261)))</f>
        <v/>
      </c>
      <c r="K261" s="29"/>
      <c r="L261" s="31" t="str">
        <f aca="false">IF(J261="","",J261*(1+N(K261)))</f>
        <v/>
      </c>
      <c r="M261" s="27"/>
      <c r="N261" s="28" t="str">
        <f aca="false">IF(OR(J261="",M261=""),"",M261-J261)</f>
        <v/>
      </c>
      <c r="O261" s="32" t="str">
        <f aca="false">IF(N261="","",IF(N261&gt;=0,"Im Budget","Überschritten"))</f>
        <v/>
      </c>
    </row>
    <row r="262" customFormat="false" ht="15" hidden="false" customHeight="false" outlineLevel="0" collapsed="false">
      <c r="A262" s="21" t="str">
        <f aca="false">IF(B262="","",ROW()-6)</f>
        <v/>
      </c>
      <c r="B262" s="22"/>
      <c r="C262" s="23" t="str">
        <f aca="false">IFERROR(INDEX('Referenz DIN 276'!$C$5:$C$63,MATCH(B262,'Referenz DIN 276'!$B$5:$B$63,0)),"")</f>
        <v/>
      </c>
      <c r="D262" s="24"/>
      <c r="E262" s="25"/>
      <c r="F262" s="26"/>
      <c r="G262" s="27"/>
      <c r="H262" s="28" t="str">
        <f aca="false">IF(OR(E262="",G262=""),"",E262*G262)</f>
        <v/>
      </c>
      <c r="I262" s="29"/>
      <c r="J262" s="30" t="str">
        <f aca="false">IF(H262="","",H262*(1+N(I262)))</f>
        <v/>
      </c>
      <c r="K262" s="29"/>
      <c r="L262" s="31" t="str">
        <f aca="false">IF(J262="","",J262*(1+N(K262)))</f>
        <v/>
      </c>
      <c r="M262" s="27"/>
      <c r="N262" s="28" t="str">
        <f aca="false">IF(OR(J262="",M262=""),"",M262-J262)</f>
        <v/>
      </c>
      <c r="O262" s="32" t="str">
        <f aca="false">IF(N262="","",IF(N262&gt;=0,"Im Budget","Überschritten"))</f>
        <v/>
      </c>
    </row>
    <row r="263" customFormat="false" ht="15" hidden="false" customHeight="false" outlineLevel="0" collapsed="false">
      <c r="A263" s="21" t="str">
        <f aca="false">IF(B263="","",ROW()-6)</f>
        <v/>
      </c>
      <c r="B263" s="22"/>
      <c r="C263" s="23" t="str">
        <f aca="false">IFERROR(INDEX('Referenz DIN 276'!$C$5:$C$63,MATCH(B263,'Referenz DIN 276'!$B$5:$B$63,0)),"")</f>
        <v/>
      </c>
      <c r="D263" s="24"/>
      <c r="E263" s="25"/>
      <c r="F263" s="26"/>
      <c r="G263" s="27"/>
      <c r="H263" s="28" t="str">
        <f aca="false">IF(OR(E263="",G263=""),"",E263*G263)</f>
        <v/>
      </c>
      <c r="I263" s="29"/>
      <c r="J263" s="30" t="str">
        <f aca="false">IF(H263="","",H263*(1+N(I263)))</f>
        <v/>
      </c>
      <c r="K263" s="29"/>
      <c r="L263" s="31" t="str">
        <f aca="false">IF(J263="","",J263*(1+N(K263)))</f>
        <v/>
      </c>
      <c r="M263" s="27"/>
      <c r="N263" s="28" t="str">
        <f aca="false">IF(OR(J263="",M263=""),"",M263-J263)</f>
        <v/>
      </c>
      <c r="O263" s="32" t="str">
        <f aca="false">IF(N263="","",IF(N263&gt;=0,"Im Budget","Überschritten"))</f>
        <v/>
      </c>
    </row>
    <row r="264" customFormat="false" ht="15" hidden="false" customHeight="false" outlineLevel="0" collapsed="false">
      <c r="A264" s="21" t="str">
        <f aca="false">IF(B264="","",ROW()-6)</f>
        <v/>
      </c>
      <c r="B264" s="22"/>
      <c r="C264" s="23" t="str">
        <f aca="false">IFERROR(INDEX('Referenz DIN 276'!$C$5:$C$63,MATCH(B264,'Referenz DIN 276'!$B$5:$B$63,0)),"")</f>
        <v/>
      </c>
      <c r="D264" s="24"/>
      <c r="E264" s="25"/>
      <c r="F264" s="26"/>
      <c r="G264" s="27"/>
      <c r="H264" s="28" t="str">
        <f aca="false">IF(OR(E264="",G264=""),"",E264*G264)</f>
        <v/>
      </c>
      <c r="I264" s="29"/>
      <c r="J264" s="30" t="str">
        <f aca="false">IF(H264="","",H264*(1+N(I264)))</f>
        <v/>
      </c>
      <c r="K264" s="29"/>
      <c r="L264" s="31" t="str">
        <f aca="false">IF(J264="","",J264*(1+N(K264)))</f>
        <v/>
      </c>
      <c r="M264" s="27"/>
      <c r="N264" s="28" t="str">
        <f aca="false">IF(OR(J264="",M264=""),"",M264-J264)</f>
        <v/>
      </c>
      <c r="O264" s="32" t="str">
        <f aca="false">IF(N264="","",IF(N264&gt;=0,"Im Budget","Überschritten"))</f>
        <v/>
      </c>
    </row>
    <row r="265" customFormat="false" ht="15" hidden="false" customHeight="false" outlineLevel="0" collapsed="false">
      <c r="A265" s="21" t="str">
        <f aca="false">IF(B265="","",ROW()-6)</f>
        <v/>
      </c>
      <c r="B265" s="22"/>
      <c r="C265" s="23" t="str">
        <f aca="false">IFERROR(INDEX('Referenz DIN 276'!$C$5:$C$63,MATCH(B265,'Referenz DIN 276'!$B$5:$B$63,0)),"")</f>
        <v/>
      </c>
      <c r="D265" s="24"/>
      <c r="E265" s="25"/>
      <c r="F265" s="26"/>
      <c r="G265" s="27"/>
      <c r="H265" s="28" t="str">
        <f aca="false">IF(OR(E265="",G265=""),"",E265*G265)</f>
        <v/>
      </c>
      <c r="I265" s="29"/>
      <c r="J265" s="30" t="str">
        <f aca="false">IF(H265="","",H265*(1+N(I265)))</f>
        <v/>
      </c>
      <c r="K265" s="29"/>
      <c r="L265" s="31" t="str">
        <f aca="false">IF(J265="","",J265*(1+N(K265)))</f>
        <v/>
      </c>
      <c r="M265" s="27"/>
      <c r="N265" s="28" t="str">
        <f aca="false">IF(OR(J265="",M265=""),"",M265-J265)</f>
        <v/>
      </c>
      <c r="O265" s="32" t="str">
        <f aca="false">IF(N265="","",IF(N265&gt;=0,"Im Budget","Überschritten"))</f>
        <v/>
      </c>
    </row>
    <row r="266" customFormat="false" ht="15" hidden="false" customHeight="false" outlineLevel="0" collapsed="false">
      <c r="A266" s="21" t="str">
        <f aca="false">IF(B266="","",ROW()-6)</f>
        <v/>
      </c>
      <c r="B266" s="22"/>
      <c r="C266" s="23" t="str">
        <f aca="false">IFERROR(INDEX('Referenz DIN 276'!$C$5:$C$63,MATCH(B266,'Referenz DIN 276'!$B$5:$B$63,0)),"")</f>
        <v/>
      </c>
      <c r="D266" s="24"/>
      <c r="E266" s="25"/>
      <c r="F266" s="26"/>
      <c r="G266" s="27"/>
      <c r="H266" s="28" t="str">
        <f aca="false">IF(OR(E266="",G266=""),"",E266*G266)</f>
        <v/>
      </c>
      <c r="I266" s="29"/>
      <c r="J266" s="30" t="str">
        <f aca="false">IF(H266="","",H266*(1+N(I266)))</f>
        <v/>
      </c>
      <c r="K266" s="29"/>
      <c r="L266" s="31" t="str">
        <f aca="false">IF(J266="","",J266*(1+N(K266)))</f>
        <v/>
      </c>
      <c r="M266" s="27"/>
      <c r="N266" s="28" t="str">
        <f aca="false">IF(OR(J266="",M266=""),"",M266-J266)</f>
        <v/>
      </c>
      <c r="O266" s="32" t="str">
        <f aca="false">IF(N266="","",IF(N266&gt;=0,"Im Budget","Überschritten"))</f>
        <v/>
      </c>
    </row>
    <row r="267" customFormat="false" ht="15" hidden="false" customHeight="false" outlineLevel="0" collapsed="false">
      <c r="A267" s="21" t="str">
        <f aca="false">IF(B267="","",ROW()-6)</f>
        <v/>
      </c>
      <c r="B267" s="22"/>
      <c r="C267" s="23" t="str">
        <f aca="false">IFERROR(INDEX('Referenz DIN 276'!$C$5:$C$63,MATCH(B267,'Referenz DIN 276'!$B$5:$B$63,0)),"")</f>
        <v/>
      </c>
      <c r="D267" s="24"/>
      <c r="E267" s="25"/>
      <c r="F267" s="26"/>
      <c r="G267" s="27"/>
      <c r="H267" s="28" t="str">
        <f aca="false">IF(OR(E267="",G267=""),"",E267*G267)</f>
        <v/>
      </c>
      <c r="I267" s="29"/>
      <c r="J267" s="30" t="str">
        <f aca="false">IF(H267="","",H267*(1+N(I267)))</f>
        <v/>
      </c>
      <c r="K267" s="29"/>
      <c r="L267" s="31" t="str">
        <f aca="false">IF(J267="","",J267*(1+N(K267)))</f>
        <v/>
      </c>
      <c r="M267" s="27"/>
      <c r="N267" s="28" t="str">
        <f aca="false">IF(OR(J267="",M267=""),"",M267-J267)</f>
        <v/>
      </c>
      <c r="O267" s="32" t="str">
        <f aca="false">IF(N267="","",IF(N267&gt;=0,"Im Budget","Überschritten"))</f>
        <v/>
      </c>
    </row>
    <row r="268" customFormat="false" ht="15" hidden="false" customHeight="false" outlineLevel="0" collapsed="false">
      <c r="A268" s="21" t="str">
        <f aca="false">IF(B268="","",ROW()-6)</f>
        <v/>
      </c>
      <c r="B268" s="22"/>
      <c r="C268" s="23" t="str">
        <f aca="false">IFERROR(INDEX('Referenz DIN 276'!$C$5:$C$63,MATCH(B268,'Referenz DIN 276'!$B$5:$B$63,0)),"")</f>
        <v/>
      </c>
      <c r="D268" s="24"/>
      <c r="E268" s="25"/>
      <c r="F268" s="26"/>
      <c r="G268" s="27"/>
      <c r="H268" s="28" t="str">
        <f aca="false">IF(OR(E268="",G268=""),"",E268*G268)</f>
        <v/>
      </c>
      <c r="I268" s="29"/>
      <c r="J268" s="30" t="str">
        <f aca="false">IF(H268="","",H268*(1+N(I268)))</f>
        <v/>
      </c>
      <c r="K268" s="29"/>
      <c r="L268" s="31" t="str">
        <f aca="false">IF(J268="","",J268*(1+N(K268)))</f>
        <v/>
      </c>
      <c r="M268" s="27"/>
      <c r="N268" s="28" t="str">
        <f aca="false">IF(OR(J268="",M268=""),"",M268-J268)</f>
        <v/>
      </c>
      <c r="O268" s="32" t="str">
        <f aca="false">IF(N268="","",IF(N268&gt;=0,"Im Budget","Überschritten"))</f>
        <v/>
      </c>
    </row>
    <row r="269" customFormat="false" ht="15" hidden="false" customHeight="false" outlineLevel="0" collapsed="false">
      <c r="A269" s="21" t="str">
        <f aca="false">IF(B269="","",ROW()-6)</f>
        <v/>
      </c>
      <c r="B269" s="22"/>
      <c r="C269" s="23" t="str">
        <f aca="false">IFERROR(INDEX('Referenz DIN 276'!$C$5:$C$63,MATCH(B269,'Referenz DIN 276'!$B$5:$B$63,0)),"")</f>
        <v/>
      </c>
      <c r="D269" s="24"/>
      <c r="E269" s="25"/>
      <c r="F269" s="26"/>
      <c r="G269" s="27"/>
      <c r="H269" s="28" t="str">
        <f aca="false">IF(OR(E269="",G269=""),"",E269*G269)</f>
        <v/>
      </c>
      <c r="I269" s="29"/>
      <c r="J269" s="30" t="str">
        <f aca="false">IF(H269="","",H269*(1+N(I269)))</f>
        <v/>
      </c>
      <c r="K269" s="29"/>
      <c r="L269" s="31" t="str">
        <f aca="false">IF(J269="","",J269*(1+N(K269)))</f>
        <v/>
      </c>
      <c r="M269" s="27"/>
      <c r="N269" s="28" t="str">
        <f aca="false">IF(OR(J269="",M269=""),"",M269-J269)</f>
        <v/>
      </c>
      <c r="O269" s="32" t="str">
        <f aca="false">IF(N269="","",IF(N269&gt;=0,"Im Budget","Überschritten"))</f>
        <v/>
      </c>
    </row>
    <row r="270" customFormat="false" ht="15" hidden="false" customHeight="false" outlineLevel="0" collapsed="false">
      <c r="A270" s="21" t="str">
        <f aca="false">IF(B270="","",ROW()-6)</f>
        <v/>
      </c>
      <c r="B270" s="22"/>
      <c r="C270" s="23" t="str">
        <f aca="false">IFERROR(INDEX('Referenz DIN 276'!$C$5:$C$63,MATCH(B270,'Referenz DIN 276'!$B$5:$B$63,0)),"")</f>
        <v/>
      </c>
      <c r="D270" s="24"/>
      <c r="E270" s="25"/>
      <c r="F270" s="26"/>
      <c r="G270" s="27"/>
      <c r="H270" s="28" t="str">
        <f aca="false">IF(OR(E270="",G270=""),"",E270*G270)</f>
        <v/>
      </c>
      <c r="I270" s="29"/>
      <c r="J270" s="30" t="str">
        <f aca="false">IF(H270="","",H270*(1+N(I270)))</f>
        <v/>
      </c>
      <c r="K270" s="29"/>
      <c r="L270" s="31" t="str">
        <f aca="false">IF(J270="","",J270*(1+N(K270)))</f>
        <v/>
      </c>
      <c r="M270" s="27"/>
      <c r="N270" s="28" t="str">
        <f aca="false">IF(OR(J270="",M270=""),"",M270-J270)</f>
        <v/>
      </c>
      <c r="O270" s="32" t="str">
        <f aca="false">IF(N270="","",IF(N270&gt;=0,"Im Budget","Überschritten"))</f>
        <v/>
      </c>
    </row>
    <row r="271" customFormat="false" ht="15" hidden="false" customHeight="false" outlineLevel="0" collapsed="false">
      <c r="A271" s="21" t="str">
        <f aca="false">IF(B271="","",ROW()-6)</f>
        <v/>
      </c>
      <c r="B271" s="22"/>
      <c r="C271" s="23" t="str">
        <f aca="false">IFERROR(INDEX('Referenz DIN 276'!$C$5:$C$63,MATCH(B271,'Referenz DIN 276'!$B$5:$B$63,0)),"")</f>
        <v/>
      </c>
      <c r="D271" s="24"/>
      <c r="E271" s="25"/>
      <c r="F271" s="26"/>
      <c r="G271" s="27"/>
      <c r="H271" s="28" t="str">
        <f aca="false">IF(OR(E271="",G271=""),"",E271*G271)</f>
        <v/>
      </c>
      <c r="I271" s="29"/>
      <c r="J271" s="30" t="str">
        <f aca="false">IF(H271="","",H271*(1+N(I271)))</f>
        <v/>
      </c>
      <c r="K271" s="29"/>
      <c r="L271" s="31" t="str">
        <f aca="false">IF(J271="","",J271*(1+N(K271)))</f>
        <v/>
      </c>
      <c r="M271" s="27"/>
      <c r="N271" s="28" t="str">
        <f aca="false">IF(OR(J271="",M271=""),"",M271-J271)</f>
        <v/>
      </c>
      <c r="O271" s="32" t="str">
        <f aca="false">IF(N271="","",IF(N271&gt;=0,"Im Budget","Überschritten"))</f>
        <v/>
      </c>
    </row>
    <row r="272" customFormat="false" ht="15" hidden="false" customHeight="false" outlineLevel="0" collapsed="false">
      <c r="A272" s="21" t="str">
        <f aca="false">IF(B272="","",ROW()-6)</f>
        <v/>
      </c>
      <c r="B272" s="22"/>
      <c r="C272" s="23" t="str">
        <f aca="false">IFERROR(INDEX('Referenz DIN 276'!$C$5:$C$63,MATCH(B272,'Referenz DIN 276'!$B$5:$B$63,0)),"")</f>
        <v/>
      </c>
      <c r="D272" s="24"/>
      <c r="E272" s="25"/>
      <c r="F272" s="26"/>
      <c r="G272" s="27"/>
      <c r="H272" s="28" t="str">
        <f aca="false">IF(OR(E272="",G272=""),"",E272*G272)</f>
        <v/>
      </c>
      <c r="I272" s="29"/>
      <c r="J272" s="30" t="str">
        <f aca="false">IF(H272="","",H272*(1+N(I272)))</f>
        <v/>
      </c>
      <c r="K272" s="29"/>
      <c r="L272" s="31" t="str">
        <f aca="false">IF(J272="","",J272*(1+N(K272)))</f>
        <v/>
      </c>
      <c r="M272" s="27"/>
      <c r="N272" s="28" t="str">
        <f aca="false">IF(OR(J272="",M272=""),"",M272-J272)</f>
        <v/>
      </c>
      <c r="O272" s="32" t="str">
        <f aca="false">IF(N272="","",IF(N272&gt;=0,"Im Budget","Überschritten"))</f>
        <v/>
      </c>
    </row>
    <row r="273" customFormat="false" ht="15" hidden="false" customHeight="false" outlineLevel="0" collapsed="false">
      <c r="A273" s="21" t="str">
        <f aca="false">IF(B273="","",ROW()-6)</f>
        <v/>
      </c>
      <c r="B273" s="22"/>
      <c r="C273" s="23" t="str">
        <f aca="false">IFERROR(INDEX('Referenz DIN 276'!$C$5:$C$63,MATCH(B273,'Referenz DIN 276'!$B$5:$B$63,0)),"")</f>
        <v/>
      </c>
      <c r="D273" s="24"/>
      <c r="E273" s="25"/>
      <c r="F273" s="26"/>
      <c r="G273" s="27"/>
      <c r="H273" s="28" t="str">
        <f aca="false">IF(OR(E273="",G273=""),"",E273*G273)</f>
        <v/>
      </c>
      <c r="I273" s="29"/>
      <c r="J273" s="30" t="str">
        <f aca="false">IF(H273="","",H273*(1+N(I273)))</f>
        <v/>
      </c>
      <c r="K273" s="29"/>
      <c r="L273" s="31" t="str">
        <f aca="false">IF(J273="","",J273*(1+N(K273)))</f>
        <v/>
      </c>
      <c r="M273" s="27"/>
      <c r="N273" s="28" t="str">
        <f aca="false">IF(OR(J273="",M273=""),"",M273-J273)</f>
        <v/>
      </c>
      <c r="O273" s="32" t="str">
        <f aca="false">IF(N273="","",IF(N273&gt;=0,"Im Budget","Überschritten"))</f>
        <v/>
      </c>
    </row>
    <row r="274" customFormat="false" ht="15" hidden="false" customHeight="false" outlineLevel="0" collapsed="false">
      <c r="A274" s="21" t="str">
        <f aca="false">IF(B274="","",ROW()-6)</f>
        <v/>
      </c>
      <c r="B274" s="22"/>
      <c r="C274" s="23" t="str">
        <f aca="false">IFERROR(INDEX('Referenz DIN 276'!$C$5:$C$63,MATCH(B274,'Referenz DIN 276'!$B$5:$B$63,0)),"")</f>
        <v/>
      </c>
      <c r="D274" s="24"/>
      <c r="E274" s="25"/>
      <c r="F274" s="26"/>
      <c r="G274" s="27"/>
      <c r="H274" s="28" t="str">
        <f aca="false">IF(OR(E274="",G274=""),"",E274*G274)</f>
        <v/>
      </c>
      <c r="I274" s="29"/>
      <c r="J274" s="30" t="str">
        <f aca="false">IF(H274="","",H274*(1+N(I274)))</f>
        <v/>
      </c>
      <c r="K274" s="29"/>
      <c r="L274" s="31" t="str">
        <f aca="false">IF(J274="","",J274*(1+N(K274)))</f>
        <v/>
      </c>
      <c r="M274" s="27"/>
      <c r="N274" s="28" t="str">
        <f aca="false">IF(OR(J274="",M274=""),"",M274-J274)</f>
        <v/>
      </c>
      <c r="O274" s="32" t="str">
        <f aca="false">IF(N274="","",IF(N274&gt;=0,"Im Budget","Überschritten"))</f>
        <v/>
      </c>
    </row>
    <row r="275" customFormat="false" ht="15" hidden="false" customHeight="false" outlineLevel="0" collapsed="false">
      <c r="A275" s="21" t="str">
        <f aca="false">IF(B275="","",ROW()-6)</f>
        <v/>
      </c>
      <c r="B275" s="22"/>
      <c r="C275" s="23" t="str">
        <f aca="false">IFERROR(INDEX('Referenz DIN 276'!$C$5:$C$63,MATCH(B275,'Referenz DIN 276'!$B$5:$B$63,0)),"")</f>
        <v/>
      </c>
      <c r="D275" s="24"/>
      <c r="E275" s="25"/>
      <c r="F275" s="26"/>
      <c r="G275" s="27"/>
      <c r="H275" s="28" t="str">
        <f aca="false">IF(OR(E275="",G275=""),"",E275*G275)</f>
        <v/>
      </c>
      <c r="I275" s="29"/>
      <c r="J275" s="30" t="str">
        <f aca="false">IF(H275="","",H275*(1+N(I275)))</f>
        <v/>
      </c>
      <c r="K275" s="29"/>
      <c r="L275" s="31" t="str">
        <f aca="false">IF(J275="","",J275*(1+N(K275)))</f>
        <v/>
      </c>
      <c r="M275" s="27"/>
      <c r="N275" s="28" t="str">
        <f aca="false">IF(OR(J275="",M275=""),"",M275-J275)</f>
        <v/>
      </c>
      <c r="O275" s="32" t="str">
        <f aca="false">IF(N275="","",IF(N275&gt;=0,"Im Budget","Überschritten"))</f>
        <v/>
      </c>
    </row>
    <row r="276" customFormat="false" ht="15" hidden="false" customHeight="false" outlineLevel="0" collapsed="false">
      <c r="A276" s="21" t="str">
        <f aca="false">IF(B276="","",ROW()-6)</f>
        <v/>
      </c>
      <c r="B276" s="22"/>
      <c r="C276" s="23" t="str">
        <f aca="false">IFERROR(INDEX('Referenz DIN 276'!$C$5:$C$63,MATCH(B276,'Referenz DIN 276'!$B$5:$B$63,0)),"")</f>
        <v/>
      </c>
      <c r="D276" s="24"/>
      <c r="E276" s="25"/>
      <c r="F276" s="26"/>
      <c r="G276" s="27"/>
      <c r="H276" s="28" t="str">
        <f aca="false">IF(OR(E276="",G276=""),"",E276*G276)</f>
        <v/>
      </c>
      <c r="I276" s="29"/>
      <c r="J276" s="30" t="str">
        <f aca="false">IF(H276="","",H276*(1+N(I276)))</f>
        <v/>
      </c>
      <c r="K276" s="29"/>
      <c r="L276" s="31" t="str">
        <f aca="false">IF(J276="","",J276*(1+N(K276)))</f>
        <v/>
      </c>
      <c r="M276" s="27"/>
      <c r="N276" s="28" t="str">
        <f aca="false">IF(OR(J276="",M276=""),"",M276-J276)</f>
        <v/>
      </c>
      <c r="O276" s="32" t="str">
        <f aca="false">IF(N276="","",IF(N276&gt;=0,"Im Budget","Überschritten"))</f>
        <v/>
      </c>
    </row>
    <row r="277" customFormat="false" ht="15" hidden="false" customHeight="false" outlineLevel="0" collapsed="false">
      <c r="A277" s="21" t="str">
        <f aca="false">IF(B277="","",ROW()-6)</f>
        <v/>
      </c>
      <c r="B277" s="22"/>
      <c r="C277" s="23" t="str">
        <f aca="false">IFERROR(INDEX('Referenz DIN 276'!$C$5:$C$63,MATCH(B277,'Referenz DIN 276'!$B$5:$B$63,0)),"")</f>
        <v/>
      </c>
      <c r="D277" s="24"/>
      <c r="E277" s="25"/>
      <c r="F277" s="26"/>
      <c r="G277" s="27"/>
      <c r="H277" s="28" t="str">
        <f aca="false">IF(OR(E277="",G277=""),"",E277*G277)</f>
        <v/>
      </c>
      <c r="I277" s="29"/>
      <c r="J277" s="30" t="str">
        <f aca="false">IF(H277="","",H277*(1+N(I277)))</f>
        <v/>
      </c>
      <c r="K277" s="29"/>
      <c r="L277" s="31" t="str">
        <f aca="false">IF(J277="","",J277*(1+N(K277)))</f>
        <v/>
      </c>
      <c r="M277" s="27"/>
      <c r="N277" s="28" t="str">
        <f aca="false">IF(OR(J277="",M277=""),"",M277-J277)</f>
        <v/>
      </c>
      <c r="O277" s="32" t="str">
        <f aca="false">IF(N277="","",IF(N277&gt;=0,"Im Budget","Überschritten"))</f>
        <v/>
      </c>
    </row>
    <row r="278" customFormat="false" ht="15" hidden="false" customHeight="false" outlineLevel="0" collapsed="false">
      <c r="A278" s="21" t="str">
        <f aca="false">IF(B278="","",ROW()-6)</f>
        <v/>
      </c>
      <c r="B278" s="22"/>
      <c r="C278" s="23" t="str">
        <f aca="false">IFERROR(INDEX('Referenz DIN 276'!$C$5:$C$63,MATCH(B278,'Referenz DIN 276'!$B$5:$B$63,0)),"")</f>
        <v/>
      </c>
      <c r="D278" s="24"/>
      <c r="E278" s="25"/>
      <c r="F278" s="26"/>
      <c r="G278" s="27"/>
      <c r="H278" s="28" t="str">
        <f aca="false">IF(OR(E278="",G278=""),"",E278*G278)</f>
        <v/>
      </c>
      <c r="I278" s="29"/>
      <c r="J278" s="30" t="str">
        <f aca="false">IF(H278="","",H278*(1+N(I278)))</f>
        <v/>
      </c>
      <c r="K278" s="29"/>
      <c r="L278" s="31" t="str">
        <f aca="false">IF(J278="","",J278*(1+N(K278)))</f>
        <v/>
      </c>
      <c r="M278" s="27"/>
      <c r="N278" s="28" t="str">
        <f aca="false">IF(OR(J278="",M278=""),"",M278-J278)</f>
        <v/>
      </c>
      <c r="O278" s="32" t="str">
        <f aca="false">IF(N278="","",IF(N278&gt;=0,"Im Budget","Überschritten"))</f>
        <v/>
      </c>
    </row>
    <row r="279" customFormat="false" ht="15" hidden="false" customHeight="false" outlineLevel="0" collapsed="false">
      <c r="A279" s="21" t="str">
        <f aca="false">IF(B279="","",ROW()-6)</f>
        <v/>
      </c>
      <c r="B279" s="22"/>
      <c r="C279" s="23" t="str">
        <f aca="false">IFERROR(INDEX('Referenz DIN 276'!$C$5:$C$63,MATCH(B279,'Referenz DIN 276'!$B$5:$B$63,0)),"")</f>
        <v/>
      </c>
      <c r="D279" s="24"/>
      <c r="E279" s="25"/>
      <c r="F279" s="26"/>
      <c r="G279" s="27"/>
      <c r="H279" s="28" t="str">
        <f aca="false">IF(OR(E279="",G279=""),"",E279*G279)</f>
        <v/>
      </c>
      <c r="I279" s="29"/>
      <c r="J279" s="30" t="str">
        <f aca="false">IF(H279="","",H279*(1+N(I279)))</f>
        <v/>
      </c>
      <c r="K279" s="29"/>
      <c r="L279" s="31" t="str">
        <f aca="false">IF(J279="","",J279*(1+N(K279)))</f>
        <v/>
      </c>
      <c r="M279" s="27"/>
      <c r="N279" s="28" t="str">
        <f aca="false">IF(OR(J279="",M279=""),"",M279-J279)</f>
        <v/>
      </c>
      <c r="O279" s="32" t="str">
        <f aca="false">IF(N279="","",IF(N279&gt;=0,"Im Budget","Überschritten"))</f>
        <v/>
      </c>
    </row>
    <row r="280" customFormat="false" ht="15" hidden="false" customHeight="false" outlineLevel="0" collapsed="false">
      <c r="A280" s="21" t="str">
        <f aca="false">IF(B280="","",ROW()-6)</f>
        <v/>
      </c>
      <c r="B280" s="22"/>
      <c r="C280" s="23" t="str">
        <f aca="false">IFERROR(INDEX('Referenz DIN 276'!$C$5:$C$63,MATCH(B280,'Referenz DIN 276'!$B$5:$B$63,0)),"")</f>
        <v/>
      </c>
      <c r="D280" s="24"/>
      <c r="E280" s="25"/>
      <c r="F280" s="26"/>
      <c r="G280" s="27"/>
      <c r="H280" s="28" t="str">
        <f aca="false">IF(OR(E280="",G280=""),"",E280*G280)</f>
        <v/>
      </c>
      <c r="I280" s="29"/>
      <c r="J280" s="30" t="str">
        <f aca="false">IF(H280="","",H280*(1+N(I280)))</f>
        <v/>
      </c>
      <c r="K280" s="29"/>
      <c r="L280" s="31" t="str">
        <f aca="false">IF(J280="","",J280*(1+N(K280)))</f>
        <v/>
      </c>
      <c r="M280" s="27"/>
      <c r="N280" s="28" t="str">
        <f aca="false">IF(OR(J280="",M280=""),"",M280-J280)</f>
        <v/>
      </c>
      <c r="O280" s="32" t="str">
        <f aca="false">IF(N280="","",IF(N280&gt;=0,"Im Budget","Überschritten"))</f>
        <v/>
      </c>
    </row>
    <row r="281" customFormat="false" ht="15" hidden="false" customHeight="false" outlineLevel="0" collapsed="false">
      <c r="A281" s="21" t="str">
        <f aca="false">IF(B281="","",ROW()-6)</f>
        <v/>
      </c>
      <c r="B281" s="22"/>
      <c r="C281" s="23" t="str">
        <f aca="false">IFERROR(INDEX('Referenz DIN 276'!$C$5:$C$63,MATCH(B281,'Referenz DIN 276'!$B$5:$B$63,0)),"")</f>
        <v/>
      </c>
      <c r="D281" s="24"/>
      <c r="E281" s="25"/>
      <c r="F281" s="26"/>
      <c r="G281" s="27"/>
      <c r="H281" s="28" t="str">
        <f aca="false">IF(OR(E281="",G281=""),"",E281*G281)</f>
        <v/>
      </c>
      <c r="I281" s="29"/>
      <c r="J281" s="30" t="str">
        <f aca="false">IF(H281="","",H281*(1+N(I281)))</f>
        <v/>
      </c>
      <c r="K281" s="29"/>
      <c r="L281" s="31" t="str">
        <f aca="false">IF(J281="","",J281*(1+N(K281)))</f>
        <v/>
      </c>
      <c r="M281" s="27"/>
      <c r="N281" s="28" t="str">
        <f aca="false">IF(OR(J281="",M281=""),"",M281-J281)</f>
        <v/>
      </c>
      <c r="O281" s="32" t="str">
        <f aca="false">IF(N281="","",IF(N281&gt;=0,"Im Budget","Überschritten"))</f>
        <v/>
      </c>
    </row>
    <row r="282" customFormat="false" ht="15" hidden="false" customHeight="false" outlineLevel="0" collapsed="false">
      <c r="A282" s="21" t="str">
        <f aca="false">IF(B282="","",ROW()-6)</f>
        <v/>
      </c>
      <c r="B282" s="22"/>
      <c r="C282" s="23" t="str">
        <f aca="false">IFERROR(INDEX('Referenz DIN 276'!$C$5:$C$63,MATCH(B282,'Referenz DIN 276'!$B$5:$B$63,0)),"")</f>
        <v/>
      </c>
      <c r="D282" s="24"/>
      <c r="E282" s="25"/>
      <c r="F282" s="26"/>
      <c r="G282" s="27"/>
      <c r="H282" s="28" t="str">
        <f aca="false">IF(OR(E282="",G282=""),"",E282*G282)</f>
        <v/>
      </c>
      <c r="I282" s="29"/>
      <c r="J282" s="30" t="str">
        <f aca="false">IF(H282="","",H282*(1+N(I282)))</f>
        <v/>
      </c>
      <c r="K282" s="29"/>
      <c r="L282" s="31" t="str">
        <f aca="false">IF(J282="","",J282*(1+N(K282)))</f>
        <v/>
      </c>
      <c r="M282" s="27"/>
      <c r="N282" s="28" t="str">
        <f aca="false">IF(OR(J282="",M282=""),"",M282-J282)</f>
        <v/>
      </c>
      <c r="O282" s="32" t="str">
        <f aca="false">IF(N282="","",IF(N282&gt;=0,"Im Budget","Überschritten"))</f>
        <v/>
      </c>
    </row>
    <row r="283" customFormat="false" ht="15" hidden="false" customHeight="false" outlineLevel="0" collapsed="false">
      <c r="A283" s="21" t="str">
        <f aca="false">IF(B283="","",ROW()-6)</f>
        <v/>
      </c>
      <c r="B283" s="22"/>
      <c r="C283" s="23" t="str">
        <f aca="false">IFERROR(INDEX('Referenz DIN 276'!$C$5:$C$63,MATCH(B283,'Referenz DIN 276'!$B$5:$B$63,0)),"")</f>
        <v/>
      </c>
      <c r="D283" s="24"/>
      <c r="E283" s="25"/>
      <c r="F283" s="26"/>
      <c r="G283" s="27"/>
      <c r="H283" s="28" t="str">
        <f aca="false">IF(OR(E283="",G283=""),"",E283*G283)</f>
        <v/>
      </c>
      <c r="I283" s="29"/>
      <c r="J283" s="30" t="str">
        <f aca="false">IF(H283="","",H283*(1+N(I283)))</f>
        <v/>
      </c>
      <c r="K283" s="29"/>
      <c r="L283" s="31" t="str">
        <f aca="false">IF(J283="","",J283*(1+N(K283)))</f>
        <v/>
      </c>
      <c r="M283" s="27"/>
      <c r="N283" s="28" t="str">
        <f aca="false">IF(OR(J283="",M283=""),"",M283-J283)</f>
        <v/>
      </c>
      <c r="O283" s="32" t="str">
        <f aca="false">IF(N283="","",IF(N283&gt;=0,"Im Budget","Überschritten"))</f>
        <v/>
      </c>
    </row>
    <row r="284" customFormat="false" ht="15" hidden="false" customHeight="false" outlineLevel="0" collapsed="false">
      <c r="A284" s="21" t="str">
        <f aca="false">IF(B284="","",ROW()-6)</f>
        <v/>
      </c>
      <c r="B284" s="22"/>
      <c r="C284" s="23" t="str">
        <f aca="false">IFERROR(INDEX('Referenz DIN 276'!$C$5:$C$63,MATCH(B284,'Referenz DIN 276'!$B$5:$B$63,0)),"")</f>
        <v/>
      </c>
      <c r="D284" s="24"/>
      <c r="E284" s="25"/>
      <c r="F284" s="26"/>
      <c r="G284" s="27"/>
      <c r="H284" s="28" t="str">
        <f aca="false">IF(OR(E284="",G284=""),"",E284*G284)</f>
        <v/>
      </c>
      <c r="I284" s="29"/>
      <c r="J284" s="30" t="str">
        <f aca="false">IF(H284="","",H284*(1+N(I284)))</f>
        <v/>
      </c>
      <c r="K284" s="29"/>
      <c r="L284" s="31" t="str">
        <f aca="false">IF(J284="","",J284*(1+N(K284)))</f>
        <v/>
      </c>
      <c r="M284" s="27"/>
      <c r="N284" s="28" t="str">
        <f aca="false">IF(OR(J284="",M284=""),"",M284-J284)</f>
        <v/>
      </c>
      <c r="O284" s="32" t="str">
        <f aca="false">IF(N284="","",IF(N284&gt;=0,"Im Budget","Überschritten"))</f>
        <v/>
      </c>
    </row>
    <row r="285" customFormat="false" ht="15" hidden="false" customHeight="false" outlineLevel="0" collapsed="false">
      <c r="A285" s="21" t="str">
        <f aca="false">IF(B285="","",ROW()-6)</f>
        <v/>
      </c>
      <c r="B285" s="22"/>
      <c r="C285" s="23" t="str">
        <f aca="false">IFERROR(INDEX('Referenz DIN 276'!$C$5:$C$63,MATCH(B285,'Referenz DIN 276'!$B$5:$B$63,0)),"")</f>
        <v/>
      </c>
      <c r="D285" s="24"/>
      <c r="E285" s="25"/>
      <c r="F285" s="26"/>
      <c r="G285" s="27"/>
      <c r="H285" s="28" t="str">
        <f aca="false">IF(OR(E285="",G285=""),"",E285*G285)</f>
        <v/>
      </c>
      <c r="I285" s="29"/>
      <c r="J285" s="30" t="str">
        <f aca="false">IF(H285="","",H285*(1+N(I285)))</f>
        <v/>
      </c>
      <c r="K285" s="29"/>
      <c r="L285" s="31" t="str">
        <f aca="false">IF(J285="","",J285*(1+N(K285)))</f>
        <v/>
      </c>
      <c r="M285" s="27"/>
      <c r="N285" s="28" t="str">
        <f aca="false">IF(OR(J285="",M285=""),"",M285-J285)</f>
        <v/>
      </c>
      <c r="O285" s="32" t="str">
        <f aca="false">IF(N285="","",IF(N285&gt;=0,"Im Budget","Überschritten"))</f>
        <v/>
      </c>
    </row>
    <row r="286" customFormat="false" ht="15" hidden="false" customHeight="false" outlineLevel="0" collapsed="false">
      <c r="A286" s="21" t="str">
        <f aca="false">IF(B286="","",ROW()-6)</f>
        <v/>
      </c>
      <c r="B286" s="22"/>
      <c r="C286" s="23" t="str">
        <f aca="false">IFERROR(INDEX('Referenz DIN 276'!$C$5:$C$63,MATCH(B286,'Referenz DIN 276'!$B$5:$B$63,0)),"")</f>
        <v/>
      </c>
      <c r="D286" s="24"/>
      <c r="E286" s="25"/>
      <c r="F286" s="26"/>
      <c r="G286" s="27"/>
      <c r="H286" s="28" t="str">
        <f aca="false">IF(OR(E286="",G286=""),"",E286*G286)</f>
        <v/>
      </c>
      <c r="I286" s="29"/>
      <c r="J286" s="30" t="str">
        <f aca="false">IF(H286="","",H286*(1+N(I286)))</f>
        <v/>
      </c>
      <c r="K286" s="29"/>
      <c r="L286" s="31" t="str">
        <f aca="false">IF(J286="","",J286*(1+N(K286)))</f>
        <v/>
      </c>
      <c r="M286" s="27"/>
      <c r="N286" s="28" t="str">
        <f aca="false">IF(OR(J286="",M286=""),"",M286-J286)</f>
        <v/>
      </c>
      <c r="O286" s="32" t="str">
        <f aca="false">IF(N286="","",IF(N286&gt;=0,"Im Budget","Überschritten"))</f>
        <v/>
      </c>
    </row>
    <row r="287" customFormat="false" ht="15" hidden="false" customHeight="false" outlineLevel="0" collapsed="false">
      <c r="A287" s="21" t="str">
        <f aca="false">IF(B287="","",ROW()-6)</f>
        <v/>
      </c>
      <c r="B287" s="22"/>
      <c r="C287" s="23" t="str">
        <f aca="false">IFERROR(INDEX('Referenz DIN 276'!$C$5:$C$63,MATCH(B287,'Referenz DIN 276'!$B$5:$B$63,0)),"")</f>
        <v/>
      </c>
      <c r="D287" s="24"/>
      <c r="E287" s="25"/>
      <c r="F287" s="26"/>
      <c r="G287" s="27"/>
      <c r="H287" s="28" t="str">
        <f aca="false">IF(OR(E287="",G287=""),"",E287*G287)</f>
        <v/>
      </c>
      <c r="I287" s="29"/>
      <c r="J287" s="30" t="str">
        <f aca="false">IF(H287="","",H287*(1+N(I287)))</f>
        <v/>
      </c>
      <c r="K287" s="29"/>
      <c r="L287" s="31" t="str">
        <f aca="false">IF(J287="","",J287*(1+N(K287)))</f>
        <v/>
      </c>
      <c r="M287" s="27"/>
      <c r="N287" s="28" t="str">
        <f aca="false">IF(OR(J287="",M287=""),"",M287-J287)</f>
        <v/>
      </c>
      <c r="O287" s="32" t="str">
        <f aca="false">IF(N287="","",IF(N287&gt;=0,"Im Budget","Überschritten"))</f>
        <v/>
      </c>
    </row>
    <row r="288" customFormat="false" ht="15" hidden="false" customHeight="false" outlineLevel="0" collapsed="false">
      <c r="A288" s="21" t="str">
        <f aca="false">IF(B288="","",ROW()-6)</f>
        <v/>
      </c>
      <c r="B288" s="22"/>
      <c r="C288" s="23" t="str">
        <f aca="false">IFERROR(INDEX('Referenz DIN 276'!$C$5:$C$63,MATCH(B288,'Referenz DIN 276'!$B$5:$B$63,0)),"")</f>
        <v/>
      </c>
      <c r="D288" s="24"/>
      <c r="E288" s="25"/>
      <c r="F288" s="26"/>
      <c r="G288" s="27"/>
      <c r="H288" s="28" t="str">
        <f aca="false">IF(OR(E288="",G288=""),"",E288*G288)</f>
        <v/>
      </c>
      <c r="I288" s="29"/>
      <c r="J288" s="30" t="str">
        <f aca="false">IF(H288="","",H288*(1+N(I288)))</f>
        <v/>
      </c>
      <c r="K288" s="29"/>
      <c r="L288" s="31" t="str">
        <f aca="false">IF(J288="","",J288*(1+N(K288)))</f>
        <v/>
      </c>
      <c r="M288" s="27"/>
      <c r="N288" s="28" t="str">
        <f aca="false">IF(OR(J288="",M288=""),"",M288-J288)</f>
        <v/>
      </c>
      <c r="O288" s="32" t="str">
        <f aca="false">IF(N288="","",IF(N288&gt;=0,"Im Budget","Überschritten"))</f>
        <v/>
      </c>
    </row>
    <row r="289" customFormat="false" ht="15" hidden="false" customHeight="false" outlineLevel="0" collapsed="false">
      <c r="A289" s="21" t="str">
        <f aca="false">IF(B289="","",ROW()-6)</f>
        <v/>
      </c>
      <c r="B289" s="22"/>
      <c r="C289" s="23" t="str">
        <f aca="false">IFERROR(INDEX('Referenz DIN 276'!$C$5:$C$63,MATCH(B289,'Referenz DIN 276'!$B$5:$B$63,0)),"")</f>
        <v/>
      </c>
      <c r="D289" s="24"/>
      <c r="E289" s="25"/>
      <c r="F289" s="26"/>
      <c r="G289" s="27"/>
      <c r="H289" s="28" t="str">
        <f aca="false">IF(OR(E289="",G289=""),"",E289*G289)</f>
        <v/>
      </c>
      <c r="I289" s="29"/>
      <c r="J289" s="30" t="str">
        <f aca="false">IF(H289="","",H289*(1+N(I289)))</f>
        <v/>
      </c>
      <c r="K289" s="29"/>
      <c r="L289" s="31" t="str">
        <f aca="false">IF(J289="","",J289*(1+N(K289)))</f>
        <v/>
      </c>
      <c r="M289" s="27"/>
      <c r="N289" s="28" t="str">
        <f aca="false">IF(OR(J289="",M289=""),"",M289-J289)</f>
        <v/>
      </c>
      <c r="O289" s="32" t="str">
        <f aca="false">IF(N289="","",IF(N289&gt;=0,"Im Budget","Überschritten"))</f>
        <v/>
      </c>
    </row>
    <row r="290" customFormat="false" ht="15" hidden="false" customHeight="false" outlineLevel="0" collapsed="false">
      <c r="A290" s="21" t="str">
        <f aca="false">IF(B290="","",ROW()-6)</f>
        <v/>
      </c>
      <c r="B290" s="22"/>
      <c r="C290" s="23" t="str">
        <f aca="false">IFERROR(INDEX('Referenz DIN 276'!$C$5:$C$63,MATCH(B290,'Referenz DIN 276'!$B$5:$B$63,0)),"")</f>
        <v/>
      </c>
      <c r="D290" s="24"/>
      <c r="E290" s="25"/>
      <c r="F290" s="26"/>
      <c r="G290" s="27"/>
      <c r="H290" s="28" t="str">
        <f aca="false">IF(OR(E290="",G290=""),"",E290*G290)</f>
        <v/>
      </c>
      <c r="I290" s="29"/>
      <c r="J290" s="30" t="str">
        <f aca="false">IF(H290="","",H290*(1+N(I290)))</f>
        <v/>
      </c>
      <c r="K290" s="29"/>
      <c r="L290" s="31" t="str">
        <f aca="false">IF(J290="","",J290*(1+N(K290)))</f>
        <v/>
      </c>
      <c r="M290" s="27"/>
      <c r="N290" s="28" t="str">
        <f aca="false">IF(OR(J290="",M290=""),"",M290-J290)</f>
        <v/>
      </c>
      <c r="O290" s="32" t="str">
        <f aca="false">IF(N290="","",IF(N290&gt;=0,"Im Budget","Überschritten"))</f>
        <v/>
      </c>
    </row>
    <row r="291" customFormat="false" ht="15" hidden="false" customHeight="false" outlineLevel="0" collapsed="false">
      <c r="A291" s="21" t="str">
        <f aca="false">IF(B291="","",ROW()-6)</f>
        <v/>
      </c>
      <c r="B291" s="22"/>
      <c r="C291" s="23" t="str">
        <f aca="false">IFERROR(INDEX('Referenz DIN 276'!$C$5:$C$63,MATCH(B291,'Referenz DIN 276'!$B$5:$B$63,0)),"")</f>
        <v/>
      </c>
      <c r="D291" s="24"/>
      <c r="E291" s="25"/>
      <c r="F291" s="26"/>
      <c r="G291" s="27"/>
      <c r="H291" s="28" t="str">
        <f aca="false">IF(OR(E291="",G291=""),"",E291*G291)</f>
        <v/>
      </c>
      <c r="I291" s="29"/>
      <c r="J291" s="30" t="str">
        <f aca="false">IF(H291="","",H291*(1+N(I291)))</f>
        <v/>
      </c>
      <c r="K291" s="29"/>
      <c r="L291" s="31" t="str">
        <f aca="false">IF(J291="","",J291*(1+N(K291)))</f>
        <v/>
      </c>
      <c r="M291" s="27"/>
      <c r="N291" s="28" t="str">
        <f aca="false">IF(OR(J291="",M291=""),"",M291-J291)</f>
        <v/>
      </c>
      <c r="O291" s="32" t="str">
        <f aca="false">IF(N291="","",IF(N291&gt;=0,"Im Budget","Überschritten"))</f>
        <v/>
      </c>
    </row>
    <row r="292" customFormat="false" ht="15" hidden="false" customHeight="false" outlineLevel="0" collapsed="false">
      <c r="A292" s="21" t="str">
        <f aca="false">IF(B292="","",ROW()-6)</f>
        <v/>
      </c>
      <c r="B292" s="22"/>
      <c r="C292" s="23" t="str">
        <f aca="false">IFERROR(INDEX('Referenz DIN 276'!$C$5:$C$63,MATCH(B292,'Referenz DIN 276'!$B$5:$B$63,0)),"")</f>
        <v/>
      </c>
      <c r="D292" s="24"/>
      <c r="E292" s="25"/>
      <c r="F292" s="26"/>
      <c r="G292" s="27"/>
      <c r="H292" s="28" t="str">
        <f aca="false">IF(OR(E292="",G292=""),"",E292*G292)</f>
        <v/>
      </c>
      <c r="I292" s="29"/>
      <c r="J292" s="30" t="str">
        <f aca="false">IF(H292="","",H292*(1+N(I292)))</f>
        <v/>
      </c>
      <c r="K292" s="29"/>
      <c r="L292" s="31" t="str">
        <f aca="false">IF(J292="","",J292*(1+N(K292)))</f>
        <v/>
      </c>
      <c r="M292" s="27"/>
      <c r="N292" s="28" t="str">
        <f aca="false">IF(OR(J292="",M292=""),"",M292-J292)</f>
        <v/>
      </c>
      <c r="O292" s="32" t="str">
        <f aca="false">IF(N292="","",IF(N292&gt;=0,"Im Budget","Überschritten"))</f>
        <v/>
      </c>
    </row>
    <row r="293" customFormat="false" ht="15" hidden="false" customHeight="false" outlineLevel="0" collapsed="false">
      <c r="A293" s="21" t="str">
        <f aca="false">IF(B293="","",ROW()-6)</f>
        <v/>
      </c>
      <c r="B293" s="22"/>
      <c r="C293" s="23" t="str">
        <f aca="false">IFERROR(INDEX('Referenz DIN 276'!$C$5:$C$63,MATCH(B293,'Referenz DIN 276'!$B$5:$B$63,0)),"")</f>
        <v/>
      </c>
      <c r="D293" s="24"/>
      <c r="E293" s="25"/>
      <c r="F293" s="26"/>
      <c r="G293" s="27"/>
      <c r="H293" s="28" t="str">
        <f aca="false">IF(OR(E293="",G293=""),"",E293*G293)</f>
        <v/>
      </c>
      <c r="I293" s="29"/>
      <c r="J293" s="30" t="str">
        <f aca="false">IF(H293="","",H293*(1+N(I293)))</f>
        <v/>
      </c>
      <c r="K293" s="29"/>
      <c r="L293" s="31" t="str">
        <f aca="false">IF(J293="","",J293*(1+N(K293)))</f>
        <v/>
      </c>
      <c r="M293" s="27"/>
      <c r="N293" s="28" t="str">
        <f aca="false">IF(OR(J293="",M293=""),"",M293-J293)</f>
        <v/>
      </c>
      <c r="O293" s="32" t="str">
        <f aca="false">IF(N293="","",IF(N293&gt;=0,"Im Budget","Überschritten"))</f>
        <v/>
      </c>
    </row>
    <row r="294" customFormat="false" ht="15" hidden="false" customHeight="false" outlineLevel="0" collapsed="false">
      <c r="A294" s="21" t="str">
        <f aca="false">IF(B294="","",ROW()-6)</f>
        <v/>
      </c>
      <c r="B294" s="22"/>
      <c r="C294" s="23" t="str">
        <f aca="false">IFERROR(INDEX('Referenz DIN 276'!$C$5:$C$63,MATCH(B294,'Referenz DIN 276'!$B$5:$B$63,0)),"")</f>
        <v/>
      </c>
      <c r="D294" s="24"/>
      <c r="E294" s="25"/>
      <c r="F294" s="26"/>
      <c r="G294" s="27"/>
      <c r="H294" s="28" t="str">
        <f aca="false">IF(OR(E294="",G294=""),"",E294*G294)</f>
        <v/>
      </c>
      <c r="I294" s="29"/>
      <c r="J294" s="30" t="str">
        <f aca="false">IF(H294="","",H294*(1+N(I294)))</f>
        <v/>
      </c>
      <c r="K294" s="29"/>
      <c r="L294" s="31" t="str">
        <f aca="false">IF(J294="","",J294*(1+N(K294)))</f>
        <v/>
      </c>
      <c r="M294" s="27"/>
      <c r="N294" s="28" t="str">
        <f aca="false">IF(OR(J294="",M294=""),"",M294-J294)</f>
        <v/>
      </c>
      <c r="O294" s="32" t="str">
        <f aca="false">IF(N294="","",IF(N294&gt;=0,"Im Budget","Überschritten"))</f>
        <v/>
      </c>
    </row>
    <row r="295" customFormat="false" ht="15" hidden="false" customHeight="false" outlineLevel="0" collapsed="false">
      <c r="A295" s="21" t="str">
        <f aca="false">IF(B295="","",ROW()-6)</f>
        <v/>
      </c>
      <c r="B295" s="22"/>
      <c r="C295" s="23" t="str">
        <f aca="false">IFERROR(INDEX('Referenz DIN 276'!$C$5:$C$63,MATCH(B295,'Referenz DIN 276'!$B$5:$B$63,0)),"")</f>
        <v/>
      </c>
      <c r="D295" s="24"/>
      <c r="E295" s="25"/>
      <c r="F295" s="26"/>
      <c r="G295" s="27"/>
      <c r="H295" s="28" t="str">
        <f aca="false">IF(OR(E295="",G295=""),"",E295*G295)</f>
        <v/>
      </c>
      <c r="I295" s="29"/>
      <c r="J295" s="30" t="str">
        <f aca="false">IF(H295="","",H295*(1+N(I295)))</f>
        <v/>
      </c>
      <c r="K295" s="29"/>
      <c r="L295" s="31" t="str">
        <f aca="false">IF(J295="","",J295*(1+N(K295)))</f>
        <v/>
      </c>
      <c r="M295" s="27"/>
      <c r="N295" s="28" t="str">
        <f aca="false">IF(OR(J295="",M295=""),"",M295-J295)</f>
        <v/>
      </c>
      <c r="O295" s="32" t="str">
        <f aca="false">IF(N295="","",IF(N295&gt;=0,"Im Budget","Überschritten"))</f>
        <v/>
      </c>
    </row>
    <row r="296" customFormat="false" ht="15" hidden="false" customHeight="false" outlineLevel="0" collapsed="false">
      <c r="A296" s="21" t="str">
        <f aca="false">IF(B296="","",ROW()-6)</f>
        <v/>
      </c>
      <c r="B296" s="22"/>
      <c r="C296" s="23" t="str">
        <f aca="false">IFERROR(INDEX('Referenz DIN 276'!$C$5:$C$63,MATCH(B296,'Referenz DIN 276'!$B$5:$B$63,0)),"")</f>
        <v/>
      </c>
      <c r="D296" s="24"/>
      <c r="E296" s="25"/>
      <c r="F296" s="26"/>
      <c r="G296" s="27"/>
      <c r="H296" s="28" t="str">
        <f aca="false">IF(OR(E296="",G296=""),"",E296*G296)</f>
        <v/>
      </c>
      <c r="I296" s="29"/>
      <c r="J296" s="30" t="str">
        <f aca="false">IF(H296="","",H296*(1+N(I296)))</f>
        <v/>
      </c>
      <c r="K296" s="29"/>
      <c r="L296" s="31" t="str">
        <f aca="false">IF(J296="","",J296*(1+N(K296)))</f>
        <v/>
      </c>
      <c r="M296" s="27"/>
      <c r="N296" s="28" t="str">
        <f aca="false">IF(OR(J296="",M296=""),"",M296-J296)</f>
        <v/>
      </c>
      <c r="O296" s="32" t="str">
        <f aca="false">IF(N296="","",IF(N296&gt;=0,"Im Budget","Überschritten"))</f>
        <v/>
      </c>
    </row>
    <row r="297" customFormat="false" ht="15" hidden="false" customHeight="false" outlineLevel="0" collapsed="false">
      <c r="A297" s="21" t="str">
        <f aca="false">IF(B297="","",ROW()-6)</f>
        <v/>
      </c>
      <c r="B297" s="22"/>
      <c r="C297" s="23" t="str">
        <f aca="false">IFERROR(INDEX('Referenz DIN 276'!$C$5:$C$63,MATCH(B297,'Referenz DIN 276'!$B$5:$B$63,0)),"")</f>
        <v/>
      </c>
      <c r="D297" s="24"/>
      <c r="E297" s="25"/>
      <c r="F297" s="26"/>
      <c r="G297" s="27"/>
      <c r="H297" s="28" t="str">
        <f aca="false">IF(OR(E297="",G297=""),"",E297*G297)</f>
        <v/>
      </c>
      <c r="I297" s="29"/>
      <c r="J297" s="30" t="str">
        <f aca="false">IF(H297="","",H297*(1+N(I297)))</f>
        <v/>
      </c>
      <c r="K297" s="29"/>
      <c r="L297" s="31" t="str">
        <f aca="false">IF(J297="","",J297*(1+N(K297)))</f>
        <v/>
      </c>
      <c r="M297" s="27"/>
      <c r="N297" s="28" t="str">
        <f aca="false">IF(OR(J297="",M297=""),"",M297-J297)</f>
        <v/>
      </c>
      <c r="O297" s="32" t="str">
        <f aca="false">IF(N297="","",IF(N297&gt;=0,"Im Budget","Überschritten"))</f>
        <v/>
      </c>
    </row>
    <row r="298" customFormat="false" ht="15" hidden="false" customHeight="false" outlineLevel="0" collapsed="false">
      <c r="A298" s="21" t="str">
        <f aca="false">IF(B298="","",ROW()-6)</f>
        <v/>
      </c>
      <c r="B298" s="22"/>
      <c r="C298" s="23" t="str">
        <f aca="false">IFERROR(INDEX('Referenz DIN 276'!$C$5:$C$63,MATCH(B298,'Referenz DIN 276'!$B$5:$B$63,0)),"")</f>
        <v/>
      </c>
      <c r="D298" s="24"/>
      <c r="E298" s="25"/>
      <c r="F298" s="26"/>
      <c r="G298" s="27"/>
      <c r="H298" s="28" t="str">
        <f aca="false">IF(OR(E298="",G298=""),"",E298*G298)</f>
        <v/>
      </c>
      <c r="I298" s="29"/>
      <c r="J298" s="30" t="str">
        <f aca="false">IF(H298="","",H298*(1+N(I298)))</f>
        <v/>
      </c>
      <c r="K298" s="29"/>
      <c r="L298" s="31" t="str">
        <f aca="false">IF(J298="","",J298*(1+N(K298)))</f>
        <v/>
      </c>
      <c r="M298" s="27"/>
      <c r="N298" s="28" t="str">
        <f aca="false">IF(OR(J298="",M298=""),"",M298-J298)</f>
        <v/>
      </c>
      <c r="O298" s="32" t="str">
        <f aca="false">IF(N298="","",IF(N298&gt;=0,"Im Budget","Überschritten"))</f>
        <v/>
      </c>
    </row>
    <row r="299" customFormat="false" ht="15" hidden="false" customHeight="false" outlineLevel="0" collapsed="false">
      <c r="A299" s="21" t="str">
        <f aca="false">IF(B299="","",ROW()-6)</f>
        <v/>
      </c>
      <c r="B299" s="22"/>
      <c r="C299" s="23" t="str">
        <f aca="false">IFERROR(INDEX('Referenz DIN 276'!$C$5:$C$63,MATCH(B299,'Referenz DIN 276'!$B$5:$B$63,0)),"")</f>
        <v/>
      </c>
      <c r="D299" s="24"/>
      <c r="E299" s="25"/>
      <c r="F299" s="26"/>
      <c r="G299" s="27"/>
      <c r="H299" s="28" t="str">
        <f aca="false">IF(OR(E299="",G299=""),"",E299*G299)</f>
        <v/>
      </c>
      <c r="I299" s="29"/>
      <c r="J299" s="30" t="str">
        <f aca="false">IF(H299="","",H299*(1+N(I299)))</f>
        <v/>
      </c>
      <c r="K299" s="29"/>
      <c r="L299" s="31" t="str">
        <f aca="false">IF(J299="","",J299*(1+N(K299)))</f>
        <v/>
      </c>
      <c r="M299" s="27"/>
      <c r="N299" s="28" t="str">
        <f aca="false">IF(OR(J299="",M299=""),"",M299-J299)</f>
        <v/>
      </c>
      <c r="O299" s="32" t="str">
        <f aca="false">IF(N299="","",IF(N299&gt;=0,"Im Budget","Überschritten"))</f>
        <v/>
      </c>
    </row>
    <row r="300" customFormat="false" ht="15" hidden="false" customHeight="false" outlineLevel="0" collapsed="false">
      <c r="A300" s="21" t="str">
        <f aca="false">IF(B300="","",ROW()-6)</f>
        <v/>
      </c>
      <c r="B300" s="22"/>
      <c r="C300" s="23" t="str">
        <f aca="false">IFERROR(INDEX('Referenz DIN 276'!$C$5:$C$63,MATCH(B300,'Referenz DIN 276'!$B$5:$B$63,0)),"")</f>
        <v/>
      </c>
      <c r="D300" s="24"/>
      <c r="E300" s="25"/>
      <c r="F300" s="26"/>
      <c r="G300" s="27"/>
      <c r="H300" s="28" t="str">
        <f aca="false">IF(OR(E300="",G300=""),"",E300*G300)</f>
        <v/>
      </c>
      <c r="I300" s="29"/>
      <c r="J300" s="30" t="str">
        <f aca="false">IF(H300="","",H300*(1+N(I300)))</f>
        <v/>
      </c>
      <c r="K300" s="29"/>
      <c r="L300" s="31" t="str">
        <f aca="false">IF(J300="","",J300*(1+N(K300)))</f>
        <v/>
      </c>
      <c r="M300" s="27"/>
      <c r="N300" s="28" t="str">
        <f aca="false">IF(OR(J300="",M300=""),"",M300-J300)</f>
        <v/>
      </c>
      <c r="O300" s="32" t="str">
        <f aca="false">IF(N300="","",IF(N300&gt;=0,"Im Budget","Überschritten"))</f>
        <v/>
      </c>
    </row>
    <row r="301" customFormat="false" ht="15" hidden="false" customHeight="false" outlineLevel="0" collapsed="false">
      <c r="A301" s="21" t="str">
        <f aca="false">IF(B301="","",ROW()-6)</f>
        <v/>
      </c>
      <c r="B301" s="22"/>
      <c r="C301" s="23" t="str">
        <f aca="false">IFERROR(INDEX('Referenz DIN 276'!$C$5:$C$63,MATCH(B301,'Referenz DIN 276'!$B$5:$B$63,0)),"")</f>
        <v/>
      </c>
      <c r="D301" s="24"/>
      <c r="E301" s="25"/>
      <c r="F301" s="26"/>
      <c r="G301" s="27"/>
      <c r="H301" s="28" t="str">
        <f aca="false">IF(OR(E301="",G301=""),"",E301*G301)</f>
        <v/>
      </c>
      <c r="I301" s="29"/>
      <c r="J301" s="30" t="str">
        <f aca="false">IF(H301="","",H301*(1+N(I301)))</f>
        <v/>
      </c>
      <c r="K301" s="29"/>
      <c r="L301" s="31" t="str">
        <f aca="false">IF(J301="","",J301*(1+N(K301)))</f>
        <v/>
      </c>
      <c r="M301" s="27"/>
      <c r="N301" s="28" t="str">
        <f aca="false">IF(OR(J301="",M301=""),"",M301-J301)</f>
        <v/>
      </c>
      <c r="O301" s="32" t="str">
        <f aca="false">IF(N301="","",IF(N301&gt;=0,"Im Budget","Überschritten"))</f>
        <v/>
      </c>
    </row>
    <row r="302" customFormat="false" ht="15" hidden="false" customHeight="false" outlineLevel="0" collapsed="false">
      <c r="A302" s="21" t="str">
        <f aca="false">IF(B302="","",ROW()-6)</f>
        <v/>
      </c>
      <c r="B302" s="22"/>
      <c r="C302" s="23" t="str">
        <f aca="false">IFERROR(INDEX('Referenz DIN 276'!$C$5:$C$63,MATCH(B302,'Referenz DIN 276'!$B$5:$B$63,0)),"")</f>
        <v/>
      </c>
      <c r="D302" s="24"/>
      <c r="E302" s="25"/>
      <c r="F302" s="26"/>
      <c r="G302" s="27"/>
      <c r="H302" s="28" t="str">
        <f aca="false">IF(OR(E302="",G302=""),"",E302*G302)</f>
        <v/>
      </c>
      <c r="I302" s="29"/>
      <c r="J302" s="30" t="str">
        <f aca="false">IF(H302="","",H302*(1+N(I302)))</f>
        <v/>
      </c>
      <c r="K302" s="29"/>
      <c r="L302" s="31" t="str">
        <f aca="false">IF(J302="","",J302*(1+N(K302)))</f>
        <v/>
      </c>
      <c r="M302" s="27"/>
      <c r="N302" s="28" t="str">
        <f aca="false">IF(OR(J302="",M302=""),"",M302-J302)</f>
        <v/>
      </c>
      <c r="O302" s="32" t="str">
        <f aca="false">IF(N302="","",IF(N302&gt;=0,"Im Budget","Überschritten"))</f>
        <v/>
      </c>
    </row>
    <row r="303" customFormat="false" ht="15" hidden="false" customHeight="false" outlineLevel="0" collapsed="false">
      <c r="A303" s="21" t="str">
        <f aca="false">IF(B303="","",ROW()-6)</f>
        <v/>
      </c>
      <c r="B303" s="22"/>
      <c r="C303" s="23" t="str">
        <f aca="false">IFERROR(INDEX('Referenz DIN 276'!$C$5:$C$63,MATCH(B303,'Referenz DIN 276'!$B$5:$B$63,0)),"")</f>
        <v/>
      </c>
      <c r="D303" s="24"/>
      <c r="E303" s="25"/>
      <c r="F303" s="26"/>
      <c r="G303" s="27"/>
      <c r="H303" s="28" t="str">
        <f aca="false">IF(OR(E303="",G303=""),"",E303*G303)</f>
        <v/>
      </c>
      <c r="I303" s="29"/>
      <c r="J303" s="30" t="str">
        <f aca="false">IF(H303="","",H303*(1+N(I303)))</f>
        <v/>
      </c>
      <c r="K303" s="29"/>
      <c r="L303" s="31" t="str">
        <f aca="false">IF(J303="","",J303*(1+N(K303)))</f>
        <v/>
      </c>
      <c r="M303" s="27"/>
      <c r="N303" s="28" t="str">
        <f aca="false">IF(OR(J303="",M303=""),"",M303-J303)</f>
        <v/>
      </c>
      <c r="O303" s="32" t="str">
        <f aca="false">IF(N303="","",IF(N303&gt;=0,"Im Budget","Überschritten"))</f>
        <v/>
      </c>
    </row>
    <row r="304" customFormat="false" ht="15" hidden="false" customHeight="false" outlineLevel="0" collapsed="false">
      <c r="A304" s="21" t="str">
        <f aca="false">IF(B304="","",ROW()-6)</f>
        <v/>
      </c>
      <c r="B304" s="22"/>
      <c r="C304" s="23" t="str">
        <f aca="false">IFERROR(INDEX('Referenz DIN 276'!$C$5:$C$63,MATCH(B304,'Referenz DIN 276'!$B$5:$B$63,0)),"")</f>
        <v/>
      </c>
      <c r="D304" s="24"/>
      <c r="E304" s="25"/>
      <c r="F304" s="26"/>
      <c r="G304" s="27"/>
      <c r="H304" s="28" t="str">
        <f aca="false">IF(OR(E304="",G304=""),"",E304*G304)</f>
        <v/>
      </c>
      <c r="I304" s="29"/>
      <c r="J304" s="30" t="str">
        <f aca="false">IF(H304="","",H304*(1+N(I304)))</f>
        <v/>
      </c>
      <c r="K304" s="29"/>
      <c r="L304" s="31" t="str">
        <f aca="false">IF(J304="","",J304*(1+N(K304)))</f>
        <v/>
      </c>
      <c r="M304" s="27"/>
      <c r="N304" s="28" t="str">
        <f aca="false">IF(OR(J304="",M304=""),"",M304-J304)</f>
        <v/>
      </c>
      <c r="O304" s="32" t="str">
        <f aca="false">IF(N304="","",IF(N304&gt;=0,"Im Budget","Überschritten"))</f>
        <v/>
      </c>
    </row>
    <row r="305" customFormat="false" ht="15" hidden="false" customHeight="false" outlineLevel="0" collapsed="false">
      <c r="A305" s="21" t="str">
        <f aca="false">IF(B305="","",ROW()-6)</f>
        <v/>
      </c>
      <c r="B305" s="22"/>
      <c r="C305" s="23" t="str">
        <f aca="false">IFERROR(INDEX('Referenz DIN 276'!$C$5:$C$63,MATCH(B305,'Referenz DIN 276'!$B$5:$B$63,0)),"")</f>
        <v/>
      </c>
      <c r="D305" s="24"/>
      <c r="E305" s="25"/>
      <c r="F305" s="26"/>
      <c r="G305" s="27"/>
      <c r="H305" s="28" t="str">
        <f aca="false">IF(OR(E305="",G305=""),"",E305*G305)</f>
        <v/>
      </c>
      <c r="I305" s="29"/>
      <c r="J305" s="30" t="str">
        <f aca="false">IF(H305="","",H305*(1+N(I305)))</f>
        <v/>
      </c>
      <c r="K305" s="29"/>
      <c r="L305" s="31" t="str">
        <f aca="false">IF(J305="","",J305*(1+N(K305)))</f>
        <v/>
      </c>
      <c r="M305" s="27"/>
      <c r="N305" s="28" t="str">
        <f aca="false">IF(OR(J305="",M305=""),"",M305-J305)</f>
        <v/>
      </c>
      <c r="O305" s="32" t="str">
        <f aca="false">IF(N305="","",IF(N305&gt;=0,"Im Budget","Überschritten"))</f>
        <v/>
      </c>
    </row>
    <row r="306" customFormat="false" ht="15" hidden="false" customHeight="false" outlineLevel="0" collapsed="false">
      <c r="A306" s="21" t="str">
        <f aca="false">IF(B306="","",ROW()-6)</f>
        <v/>
      </c>
      <c r="B306" s="22"/>
      <c r="C306" s="23" t="str">
        <f aca="false">IFERROR(INDEX('Referenz DIN 276'!$C$5:$C$63,MATCH(B306,'Referenz DIN 276'!$B$5:$B$63,0)),"")</f>
        <v/>
      </c>
      <c r="D306" s="24"/>
      <c r="E306" s="25"/>
      <c r="F306" s="26"/>
      <c r="G306" s="27"/>
      <c r="H306" s="28" t="str">
        <f aca="false">IF(OR(E306="",G306=""),"",E306*G306)</f>
        <v/>
      </c>
      <c r="I306" s="29"/>
      <c r="J306" s="30" t="str">
        <f aca="false">IF(H306="","",H306*(1+N(I306)))</f>
        <v/>
      </c>
      <c r="K306" s="29"/>
      <c r="L306" s="31" t="str">
        <f aca="false">IF(J306="","",J306*(1+N(K306)))</f>
        <v/>
      </c>
      <c r="M306" s="27"/>
      <c r="N306" s="28" t="str">
        <f aca="false">IF(OR(J306="",M306=""),"",M306-J306)</f>
        <v/>
      </c>
      <c r="O306" s="32" t="str">
        <f aca="false">IF(N306="","",IF(N306&gt;=0,"Im Budget","Überschritten"))</f>
        <v/>
      </c>
    </row>
    <row r="307" customFormat="false" ht="24" hidden="false" customHeight="true" outlineLevel="0" collapsed="false">
      <c r="A307" s="33" t="s">
        <v>76</v>
      </c>
      <c r="B307" s="33"/>
      <c r="C307" s="33"/>
      <c r="D307" s="33"/>
      <c r="E307" s="33"/>
      <c r="F307" s="33"/>
      <c r="G307" s="33"/>
      <c r="H307" s="34" t="n">
        <f aca="false">SUM(H7:H306)</f>
        <v>2405050</v>
      </c>
      <c r="I307" s="35"/>
      <c r="J307" s="34" t="n">
        <f aca="false">SUM(J7:J306)</f>
        <v>2561625.2</v>
      </c>
      <c r="K307" s="35"/>
      <c r="L307" s="34" t="n">
        <f aca="false">SUM(L7:L306)</f>
        <v>3040154.488</v>
      </c>
      <c r="M307" s="34" t="n">
        <f aca="false">SUM(M7:M306)</f>
        <v>2383000</v>
      </c>
      <c r="N307" s="34" t="n">
        <f aca="false">SUM(N7:N306)</f>
        <v>-178625.2</v>
      </c>
      <c r="O307" s="35"/>
    </row>
  </sheetData>
  <autoFilter ref="A6:O306"/>
  <mergeCells count="5">
    <mergeCell ref="A1:O1"/>
    <mergeCell ref="A2:O2"/>
    <mergeCell ref="A4:D4"/>
    <mergeCell ref="E4:H4"/>
    <mergeCell ref="A307:G307"/>
  </mergeCells>
  <conditionalFormatting sqref="O7:O306">
    <cfRule type="cellIs" priority="2" operator="equal" aboveAverage="0" equalAverage="0" bottom="0" percent="0" rank="0" text="" dxfId="14">
      <formula>"Im Budget"</formula>
    </cfRule>
    <cfRule type="cellIs" priority="3" operator="equal" aboveAverage="0" equalAverage="0" bottom="0" percent="0" rank="0" text="" dxfId="15">
      <formula>"Überschritten"</formula>
    </cfRule>
  </conditionalFormatting>
  <conditionalFormatting sqref="N7:N306">
    <cfRule type="expression" priority="4" aboveAverage="0" equalAverage="0" bottom="0" percent="0" rank="0" text="" dxfId="16">
      <formula>N7&lt;0</formula>
    </cfRule>
  </conditionalFormatting>
  <dataValidations count="2">
    <dataValidation allowBlank="true" error="Bitte eine gültige DIN-276-Kostengruppe wählen." errorStyle="stop" errorTitle="Ungültige Kostengruppe" operator="between" prompt="Kostengruppe nach DIN 276 auswählen" showDropDown="false" showErrorMessage="false" showInputMessage="false" sqref="B7:B306" type="list">
      <formula1>KG_Liste</formula1>
      <formula2>0</formula2>
    </dataValidation>
    <dataValidation allowBlank="true" errorStyle="stop" operator="between" showDropDown="false" showErrorMessage="false" showInputMessage="false" sqref="F7:F306" type="list">
      <formula1>Einheit_Liste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6B62"/>
    <pageSetUpPr fitToPage="true"/>
  </sheetPr>
  <dimension ref="B2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0"/>
    <col collapsed="false" customWidth="true" hidden="false" outlineLevel="0" max="3" min="3" style="0" width="34"/>
    <col collapsed="false" customWidth="true" hidden="false" outlineLevel="0" max="7" min="4" style="0" width="16"/>
    <col collapsed="false" customWidth="true" hidden="false" outlineLevel="0" max="8" min="8" style="0" width="12"/>
  </cols>
  <sheetData>
    <row r="2" customFormat="false" ht="25.5" hidden="false" customHeight="true" outlineLevel="0" collapsed="false">
      <c r="B2" s="16" t="s">
        <v>77</v>
      </c>
      <c r="C2" s="16"/>
      <c r="D2" s="16"/>
      <c r="E2" s="16"/>
      <c r="F2" s="16"/>
      <c r="G2" s="16"/>
      <c r="H2" s="16"/>
    </row>
    <row r="3" customFormat="false" ht="18" hidden="false" customHeight="true" outlineLevel="0" collapsed="false">
      <c r="B3" s="17" t="str">
        <f aca="false">Projektübersicht!C8&amp;"  ·  Kostenermittlung: "&amp;Projektübersicht!C13</f>
        <v>Neubau Bürogebäude (Muster)  ·  Kostenermittlung: Kostenberechnung (Lph 3)</v>
      </c>
      <c r="C3" s="17"/>
      <c r="D3" s="17"/>
      <c r="E3" s="17"/>
      <c r="F3" s="17"/>
      <c r="G3" s="17"/>
      <c r="H3" s="17"/>
    </row>
    <row r="5" customFormat="false" ht="27.75" hidden="false" customHeight="true" outlineLevel="0" collapsed="false">
      <c r="B5" s="20" t="s">
        <v>78</v>
      </c>
      <c r="C5" s="20" t="s">
        <v>79</v>
      </c>
      <c r="D5" s="20" t="s">
        <v>42</v>
      </c>
      <c r="E5" s="20" t="s">
        <v>80</v>
      </c>
      <c r="F5" s="20" t="s">
        <v>81</v>
      </c>
      <c r="G5" s="20" t="s">
        <v>43</v>
      </c>
      <c r="H5" s="20" t="s">
        <v>82</v>
      </c>
    </row>
    <row r="6" customFormat="false" ht="21.75" hidden="false" customHeight="true" outlineLevel="0" collapsed="false">
      <c r="B6" s="36" t="s">
        <v>83</v>
      </c>
      <c r="C6" s="37" t="s">
        <v>84</v>
      </c>
      <c r="D6" s="38" t="n">
        <f aca="false">SUMIFS(Kostenberechnung!$M$7:$M$306,Kostenberechnung!$B$7:$B$306,"&gt;="&amp;100,Kostenberechnung!$B$7:$B$306,"&lt;"&amp;200)</f>
        <v>530000</v>
      </c>
      <c r="E6" s="38" t="n">
        <f aca="false">SUMIFS(Kostenberechnung!$J$7:$J$306,Kostenberechnung!$B$7:$B$306,"&gt;="&amp;100,Kostenberechnung!$B$7:$B$306,"&lt;"&amp;200)</f>
        <v>530290</v>
      </c>
      <c r="F6" s="38" t="n">
        <f aca="false">SUMIFS(Kostenberechnung!$L$7:$L$306,Kostenberechnung!$B$7:$B$306,"&gt;="&amp;100,Kostenberechnung!$B$7:$B$306,"&lt;"&amp;200)</f>
        <v>631045.1</v>
      </c>
      <c r="G6" s="39" t="n">
        <f aca="false">D6-E6</f>
        <v>-290</v>
      </c>
      <c r="H6" s="40" t="n">
        <f aca="false">IFERROR(E6/$E$14,0)</f>
        <v>0.207013110270777</v>
      </c>
    </row>
    <row r="7" customFormat="false" ht="21.75" hidden="false" customHeight="true" outlineLevel="0" collapsed="false">
      <c r="B7" s="41" t="s">
        <v>85</v>
      </c>
      <c r="C7" s="42" t="s">
        <v>86</v>
      </c>
      <c r="D7" s="43" t="n">
        <f aca="false">SUMIFS(Kostenberechnung!$M$7:$M$306,Kostenberechnung!$B$7:$B$306,"&gt;="&amp;200,Kostenberechnung!$B$7:$B$306,"&lt;"&amp;300)</f>
        <v>62000</v>
      </c>
      <c r="E7" s="43" t="n">
        <f aca="false">SUMIFS(Kostenberechnung!$J$7:$J$306,Kostenberechnung!$B$7:$B$306,"&gt;="&amp;200,Kostenberechnung!$B$7:$B$306,"&lt;"&amp;300)</f>
        <v>69740</v>
      </c>
      <c r="F7" s="43" t="n">
        <f aca="false">SUMIFS(Kostenberechnung!$L$7:$L$306,Kostenberechnung!$B$7:$B$306,"&gt;="&amp;200,Kostenberechnung!$B$7:$B$306,"&lt;"&amp;300)</f>
        <v>82990.6</v>
      </c>
      <c r="G7" s="44" t="n">
        <f aca="false">D7-E7</f>
        <v>-7740</v>
      </c>
      <c r="H7" s="45" t="n">
        <f aca="false">IFERROR(E7/$E$14,0)</f>
        <v>0.0272249039398894</v>
      </c>
    </row>
    <row r="8" customFormat="false" ht="21.75" hidden="false" customHeight="true" outlineLevel="0" collapsed="false">
      <c r="B8" s="36" t="s">
        <v>87</v>
      </c>
      <c r="C8" s="37" t="s">
        <v>88</v>
      </c>
      <c r="D8" s="38" t="n">
        <f aca="false">SUMIFS(Kostenberechnung!$M$7:$M$306,Kostenberechnung!$B$7:$B$306,"&gt;="&amp;300,Kostenberechnung!$B$7:$B$306,"&lt;"&amp;400)</f>
        <v>676000</v>
      </c>
      <c r="E8" s="38" t="n">
        <f aca="false">SUMIFS(Kostenberechnung!$J$7:$J$306,Kostenberechnung!$B$7:$B$306,"&gt;="&amp;300,Kostenberechnung!$B$7:$B$306,"&lt;"&amp;400)</f>
        <v>723326.2</v>
      </c>
      <c r="F8" s="38" t="n">
        <f aca="false">SUMIFS(Kostenberechnung!$L$7:$L$306,Kostenberechnung!$B$7:$B$306,"&gt;="&amp;300,Kostenberechnung!$B$7:$B$306,"&lt;"&amp;400)</f>
        <v>860758.178</v>
      </c>
      <c r="G8" s="39" t="n">
        <f aca="false">D8-E8</f>
        <v>-47326.2000000001</v>
      </c>
      <c r="H8" s="40" t="n">
        <f aca="false">IFERROR(E8/$E$14,0)</f>
        <v>0.282370036022444</v>
      </c>
    </row>
    <row r="9" customFormat="false" ht="21.75" hidden="false" customHeight="true" outlineLevel="0" collapsed="false">
      <c r="B9" s="41" t="s">
        <v>89</v>
      </c>
      <c r="C9" s="42" t="s">
        <v>90</v>
      </c>
      <c r="D9" s="43" t="n">
        <f aca="false">SUMIFS(Kostenberechnung!$M$7:$M$306,Kostenberechnung!$B$7:$B$306,"&gt;="&amp;400,Kostenberechnung!$B$7:$B$306,"&lt;"&amp;500)</f>
        <v>592000</v>
      </c>
      <c r="E9" s="43" t="n">
        <f aca="false">SUMIFS(Kostenberechnung!$J$7:$J$306,Kostenberechnung!$B$7:$B$306,"&gt;="&amp;400,Kostenberechnung!$B$7:$B$306,"&lt;"&amp;500)</f>
        <v>676390</v>
      </c>
      <c r="F9" s="43" t="n">
        <f aca="false">SUMIFS(Kostenberechnung!$L$7:$L$306,Kostenberechnung!$B$7:$B$306,"&gt;="&amp;400,Kostenberechnung!$B$7:$B$306,"&lt;"&amp;500)</f>
        <v>804904.1</v>
      </c>
      <c r="G9" s="44" t="n">
        <f aca="false">D9-E9</f>
        <v>-84390</v>
      </c>
      <c r="H9" s="45" t="n">
        <f aca="false">IFERROR(E9/$E$14,0)</f>
        <v>0.264047215025836</v>
      </c>
    </row>
    <row r="10" customFormat="false" ht="21.75" hidden="false" customHeight="true" outlineLevel="0" collapsed="false">
      <c r="B10" s="36" t="s">
        <v>91</v>
      </c>
      <c r="C10" s="37" t="s">
        <v>92</v>
      </c>
      <c r="D10" s="38" t="n">
        <f aca="false">SUMIFS(Kostenberechnung!$M$7:$M$306,Kostenberechnung!$B$7:$B$306,"&gt;="&amp;500,Kostenberechnung!$B$7:$B$306,"&lt;"&amp;600)</f>
        <v>67000</v>
      </c>
      <c r="E10" s="38" t="n">
        <f aca="false">SUMIFS(Kostenberechnung!$J$7:$J$306,Kostenberechnung!$B$7:$B$306,"&gt;="&amp;500,Kostenberechnung!$B$7:$B$306,"&lt;"&amp;600)</f>
        <v>77649</v>
      </c>
      <c r="F10" s="38" t="n">
        <f aca="false">SUMIFS(Kostenberechnung!$L$7:$L$306,Kostenberechnung!$B$7:$B$306,"&gt;="&amp;500,Kostenberechnung!$B$7:$B$306,"&lt;"&amp;600)</f>
        <v>92402.31</v>
      </c>
      <c r="G10" s="39" t="n">
        <f aca="false">D10-E10</f>
        <v>-10649</v>
      </c>
      <c r="H10" s="40" t="n">
        <f aca="false">IFERROR(E10/$E$14,0)</f>
        <v>0.0303123969892239</v>
      </c>
    </row>
    <row r="11" customFormat="false" ht="21.75" hidden="false" customHeight="true" outlineLevel="0" collapsed="false">
      <c r="B11" s="41" t="s">
        <v>93</v>
      </c>
      <c r="C11" s="42" t="s">
        <v>94</v>
      </c>
      <c r="D11" s="43" t="n">
        <f aca="false">SUMIFS(Kostenberechnung!$M$7:$M$306,Kostenberechnung!$B$7:$B$306,"&gt;="&amp;600,Kostenberechnung!$B$7:$B$306,"&lt;"&amp;700)</f>
        <v>80000</v>
      </c>
      <c r="E11" s="43" t="n">
        <f aca="false">SUMIFS(Kostenberechnung!$J$7:$J$306,Kostenberechnung!$B$7:$B$306,"&gt;="&amp;600,Kostenberechnung!$B$7:$B$306,"&lt;"&amp;700)</f>
        <v>79800</v>
      </c>
      <c r="F11" s="43" t="n">
        <f aca="false">SUMIFS(Kostenberechnung!$L$7:$L$306,Kostenberechnung!$B$7:$B$306,"&gt;="&amp;600,Kostenberechnung!$B$7:$B$306,"&lt;"&amp;700)</f>
        <v>94962</v>
      </c>
      <c r="G11" s="44" t="n">
        <f aca="false">D11-E11</f>
        <v>200</v>
      </c>
      <c r="H11" s="45" t="n">
        <f aca="false">IFERROR(E11/$E$14,0)</f>
        <v>0.0311520982851043</v>
      </c>
    </row>
    <row r="12" customFormat="false" ht="21.75" hidden="false" customHeight="true" outlineLevel="0" collapsed="false">
      <c r="B12" s="36" t="s">
        <v>95</v>
      </c>
      <c r="C12" s="37" t="s">
        <v>96</v>
      </c>
      <c r="D12" s="38" t="n">
        <f aca="false">SUMIFS(Kostenberechnung!$M$7:$M$306,Kostenberechnung!$B$7:$B$306,"&gt;="&amp;700,Kostenberechnung!$B$7:$B$306,"&lt;"&amp;800)</f>
        <v>336000</v>
      </c>
      <c r="E12" s="38" t="n">
        <f aca="false">SUMIFS(Kostenberechnung!$J$7:$J$306,Kostenberechnung!$B$7:$B$306,"&gt;="&amp;700,Kostenberechnung!$B$7:$B$306,"&lt;"&amp;800)</f>
        <v>361380</v>
      </c>
      <c r="F12" s="38" t="n">
        <f aca="false">SUMIFS(Kostenberechnung!$L$7:$L$306,Kostenberechnung!$B$7:$B$306,"&gt;="&amp;700,Kostenberechnung!$B$7:$B$306,"&lt;"&amp;800)</f>
        <v>430042.2</v>
      </c>
      <c r="G12" s="39" t="n">
        <f aca="false">D12-E12</f>
        <v>-25380</v>
      </c>
      <c r="H12" s="40" t="n">
        <f aca="false">IFERROR(E12/$E$14,0)</f>
        <v>0.141074502233972</v>
      </c>
    </row>
    <row r="13" customFormat="false" ht="21.75" hidden="false" customHeight="true" outlineLevel="0" collapsed="false">
      <c r="B13" s="41" t="s">
        <v>97</v>
      </c>
      <c r="C13" s="42" t="s">
        <v>98</v>
      </c>
      <c r="D13" s="43" t="n">
        <f aca="false">SUMIFS(Kostenberechnung!$M$7:$M$306,Kostenberechnung!$B$7:$B$306,"&gt;="&amp;800,Kostenberechnung!$B$7:$B$306,"&lt;"&amp;900)</f>
        <v>40000</v>
      </c>
      <c r="E13" s="43" t="n">
        <f aca="false">SUMIFS(Kostenberechnung!$J$7:$J$306,Kostenberechnung!$B$7:$B$306,"&gt;="&amp;800,Kostenberechnung!$B$7:$B$306,"&lt;"&amp;900)</f>
        <v>43050</v>
      </c>
      <c r="F13" s="43" t="n">
        <f aca="false">SUMIFS(Kostenberechnung!$L$7:$L$306,Kostenberechnung!$B$7:$B$306,"&gt;="&amp;800,Kostenberechnung!$B$7:$B$306,"&lt;"&amp;900)</f>
        <v>43050</v>
      </c>
      <c r="G13" s="44" t="n">
        <f aca="false">D13-E13</f>
        <v>-3050</v>
      </c>
      <c r="H13" s="45" t="n">
        <f aca="false">IFERROR(E13/$E$14,0)</f>
        <v>0.0168057372327536</v>
      </c>
    </row>
    <row r="14" customFormat="false" ht="25.5" hidden="false" customHeight="true" outlineLevel="0" collapsed="false">
      <c r="B14" s="35"/>
      <c r="C14" s="46" t="s">
        <v>99</v>
      </c>
      <c r="D14" s="34" t="n">
        <f aca="false">SUM(D6:D13)</f>
        <v>2383000</v>
      </c>
      <c r="E14" s="34" t="n">
        <f aca="false">SUM(E6:E13)</f>
        <v>2561625.2</v>
      </c>
      <c r="F14" s="34" t="n">
        <f aca="false">SUM(F6:F13)</f>
        <v>3040154.488</v>
      </c>
      <c r="G14" s="34" t="n">
        <f aca="false">SUM(G6:G13)</f>
        <v>-178625.2</v>
      </c>
      <c r="H14" s="47" t="n">
        <f aca="false">IFERROR(E14/E14,0)</f>
        <v>1</v>
      </c>
    </row>
    <row r="16" customFormat="false" ht="15" hidden="false" customHeight="true" outlineLevel="0" collapsed="false">
      <c r="B16" s="15" t="s">
        <v>100</v>
      </c>
      <c r="C16" s="15"/>
      <c r="D16" s="15"/>
      <c r="E16" s="15"/>
      <c r="F16" s="15"/>
      <c r="G16" s="15"/>
      <c r="H16" s="15"/>
    </row>
    <row r="17" customFormat="false" ht="15" hidden="false" customHeight="false" outlineLevel="0" collapsed="false">
      <c r="B17" s="15"/>
      <c r="C17" s="15"/>
      <c r="D17" s="15"/>
      <c r="E17" s="15"/>
      <c r="F17" s="15"/>
      <c r="G17" s="15"/>
      <c r="H17" s="15"/>
    </row>
    <row r="18" customFormat="false" ht="15" hidden="false" customHeight="false" outlineLevel="0" collapsed="false">
      <c r="B18" s="15"/>
      <c r="C18" s="15"/>
      <c r="D18" s="15"/>
      <c r="E18" s="15"/>
      <c r="F18" s="15"/>
      <c r="G18" s="15"/>
      <c r="H18" s="15"/>
    </row>
  </sheetData>
  <mergeCells count="3">
    <mergeCell ref="B2:H2"/>
    <mergeCell ref="B3:H3"/>
    <mergeCell ref="B16:H18"/>
  </mergeCells>
  <conditionalFormatting sqref="G6:G13">
    <cfRule type="expression" priority="2" aboveAverage="0" equalAverage="0" bottom="0" percent="0" rank="0" text="" dxfId="15">
      <formula>G6&lt;0</formula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B78"/>
    <pageSetUpPr fitToPage="true"/>
  </sheetPr>
  <dimension ref="B2:D7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0"/>
    <col collapsed="false" customWidth="true" hidden="false" outlineLevel="0" max="3" min="3" style="0" width="62"/>
    <col collapsed="false" customWidth="true" hidden="false" outlineLevel="0" max="4" min="4" style="0" width="10"/>
  </cols>
  <sheetData>
    <row r="2" customFormat="false" ht="25.5" hidden="false" customHeight="true" outlineLevel="0" collapsed="false">
      <c r="B2" s="48" t="s">
        <v>101</v>
      </c>
      <c r="C2" s="48"/>
      <c r="D2" s="48"/>
    </row>
    <row r="4" customFormat="false" ht="15" hidden="false" customHeight="false" outlineLevel="0" collapsed="false">
      <c r="B4" s="49" t="s">
        <v>31</v>
      </c>
      <c r="C4" s="49" t="s">
        <v>102</v>
      </c>
      <c r="D4" s="49" t="s">
        <v>103</v>
      </c>
    </row>
    <row r="5" customFormat="false" ht="15" hidden="false" customHeight="false" outlineLevel="0" collapsed="false">
      <c r="B5" s="50" t="n">
        <v>100</v>
      </c>
      <c r="C5" s="51" t="s">
        <v>84</v>
      </c>
      <c r="D5" s="52" t="s">
        <v>104</v>
      </c>
    </row>
    <row r="6" customFormat="false" ht="15" hidden="false" customHeight="false" outlineLevel="0" collapsed="false">
      <c r="B6" s="53" t="n">
        <v>110</v>
      </c>
      <c r="C6" s="42" t="s">
        <v>105</v>
      </c>
      <c r="D6" s="54" t="s">
        <v>106</v>
      </c>
    </row>
    <row r="7" customFormat="false" ht="15" hidden="false" customHeight="false" outlineLevel="0" collapsed="false">
      <c r="B7" s="55" t="n">
        <v>120</v>
      </c>
      <c r="C7" s="56" t="s">
        <v>107</v>
      </c>
      <c r="D7" s="57" t="s">
        <v>106</v>
      </c>
    </row>
    <row r="8" customFormat="false" ht="15" hidden="false" customHeight="false" outlineLevel="0" collapsed="false">
      <c r="B8" s="53" t="n">
        <v>130</v>
      </c>
      <c r="C8" s="42" t="s">
        <v>108</v>
      </c>
      <c r="D8" s="54" t="s">
        <v>106</v>
      </c>
    </row>
    <row r="9" customFormat="false" ht="15" hidden="false" customHeight="false" outlineLevel="0" collapsed="false">
      <c r="B9" s="50" t="n">
        <v>200</v>
      </c>
      <c r="C9" s="51" t="s">
        <v>86</v>
      </c>
      <c r="D9" s="52" t="s">
        <v>104</v>
      </c>
    </row>
    <row r="10" customFormat="false" ht="15" hidden="false" customHeight="false" outlineLevel="0" collapsed="false">
      <c r="B10" s="53" t="n">
        <v>210</v>
      </c>
      <c r="C10" s="42" t="s">
        <v>109</v>
      </c>
      <c r="D10" s="54" t="s">
        <v>106</v>
      </c>
    </row>
    <row r="11" customFormat="false" ht="15" hidden="false" customHeight="false" outlineLevel="0" collapsed="false">
      <c r="B11" s="55" t="n">
        <v>220</v>
      </c>
      <c r="C11" s="56" t="s">
        <v>110</v>
      </c>
      <c r="D11" s="57" t="s">
        <v>106</v>
      </c>
    </row>
    <row r="12" customFormat="false" ht="15" hidden="false" customHeight="false" outlineLevel="0" collapsed="false">
      <c r="B12" s="53" t="n">
        <v>230</v>
      </c>
      <c r="C12" s="42" t="s">
        <v>111</v>
      </c>
      <c r="D12" s="54" t="s">
        <v>106</v>
      </c>
    </row>
    <row r="13" customFormat="false" ht="15" hidden="false" customHeight="false" outlineLevel="0" collapsed="false">
      <c r="B13" s="55" t="n">
        <v>240</v>
      </c>
      <c r="C13" s="56" t="s">
        <v>112</v>
      </c>
      <c r="D13" s="57" t="s">
        <v>106</v>
      </c>
    </row>
    <row r="14" customFormat="false" ht="15" hidden="false" customHeight="false" outlineLevel="0" collapsed="false">
      <c r="B14" s="53" t="n">
        <v>250</v>
      </c>
      <c r="C14" s="42" t="s">
        <v>113</v>
      </c>
      <c r="D14" s="54" t="s">
        <v>106</v>
      </c>
    </row>
    <row r="15" customFormat="false" ht="15" hidden="false" customHeight="false" outlineLevel="0" collapsed="false">
      <c r="B15" s="50" t="n">
        <v>300</v>
      </c>
      <c r="C15" s="51" t="s">
        <v>88</v>
      </c>
      <c r="D15" s="52" t="s">
        <v>104</v>
      </c>
    </row>
    <row r="16" customFormat="false" ht="15" hidden="false" customHeight="false" outlineLevel="0" collapsed="false">
      <c r="B16" s="53" t="n">
        <v>310</v>
      </c>
      <c r="C16" s="42" t="s">
        <v>114</v>
      </c>
      <c r="D16" s="54" t="s">
        <v>106</v>
      </c>
    </row>
    <row r="17" customFormat="false" ht="15" hidden="false" customHeight="false" outlineLevel="0" collapsed="false">
      <c r="B17" s="55" t="n">
        <v>320</v>
      </c>
      <c r="C17" s="56" t="s">
        <v>115</v>
      </c>
      <c r="D17" s="57" t="s">
        <v>106</v>
      </c>
    </row>
    <row r="18" customFormat="false" ht="15" hidden="false" customHeight="false" outlineLevel="0" collapsed="false">
      <c r="B18" s="53" t="n">
        <v>330</v>
      </c>
      <c r="C18" s="42" t="s">
        <v>116</v>
      </c>
      <c r="D18" s="54" t="s">
        <v>106</v>
      </c>
    </row>
    <row r="19" customFormat="false" ht="15" hidden="false" customHeight="false" outlineLevel="0" collapsed="false">
      <c r="B19" s="55" t="n">
        <v>340</v>
      </c>
      <c r="C19" s="56" t="s">
        <v>117</v>
      </c>
      <c r="D19" s="57" t="s">
        <v>106</v>
      </c>
    </row>
    <row r="20" customFormat="false" ht="15" hidden="false" customHeight="false" outlineLevel="0" collapsed="false">
      <c r="B20" s="53" t="n">
        <v>350</v>
      </c>
      <c r="C20" s="42" t="s">
        <v>118</v>
      </c>
      <c r="D20" s="54" t="s">
        <v>106</v>
      </c>
    </row>
    <row r="21" customFormat="false" ht="15" hidden="false" customHeight="false" outlineLevel="0" collapsed="false">
      <c r="B21" s="55" t="n">
        <v>360</v>
      </c>
      <c r="C21" s="56" t="s">
        <v>119</v>
      </c>
      <c r="D21" s="57" t="s">
        <v>106</v>
      </c>
    </row>
    <row r="22" customFormat="false" ht="15" hidden="false" customHeight="false" outlineLevel="0" collapsed="false">
      <c r="B22" s="53" t="n">
        <v>370</v>
      </c>
      <c r="C22" s="42" t="s">
        <v>120</v>
      </c>
      <c r="D22" s="54" t="s">
        <v>106</v>
      </c>
    </row>
    <row r="23" customFormat="false" ht="15" hidden="false" customHeight="false" outlineLevel="0" collapsed="false">
      <c r="B23" s="55" t="n">
        <v>380</v>
      </c>
      <c r="C23" s="56" t="s">
        <v>121</v>
      </c>
      <c r="D23" s="57" t="s">
        <v>106</v>
      </c>
    </row>
    <row r="24" customFormat="false" ht="15" hidden="false" customHeight="false" outlineLevel="0" collapsed="false">
      <c r="B24" s="53" t="n">
        <v>390</v>
      </c>
      <c r="C24" s="42" t="s">
        <v>122</v>
      </c>
      <c r="D24" s="54" t="s">
        <v>106</v>
      </c>
    </row>
    <row r="25" customFormat="false" ht="15" hidden="false" customHeight="false" outlineLevel="0" collapsed="false">
      <c r="B25" s="50" t="n">
        <v>400</v>
      </c>
      <c r="C25" s="51" t="s">
        <v>90</v>
      </c>
      <c r="D25" s="52" t="s">
        <v>104</v>
      </c>
    </row>
    <row r="26" customFormat="false" ht="15" hidden="false" customHeight="false" outlineLevel="0" collapsed="false">
      <c r="B26" s="53" t="n">
        <v>410</v>
      </c>
      <c r="C26" s="42" t="s">
        <v>123</v>
      </c>
      <c r="D26" s="54" t="s">
        <v>106</v>
      </c>
    </row>
    <row r="27" customFormat="false" ht="15" hidden="false" customHeight="false" outlineLevel="0" collapsed="false">
      <c r="B27" s="55" t="n">
        <v>420</v>
      </c>
      <c r="C27" s="56" t="s">
        <v>124</v>
      </c>
      <c r="D27" s="57" t="s">
        <v>106</v>
      </c>
    </row>
    <row r="28" customFormat="false" ht="15" hidden="false" customHeight="false" outlineLevel="0" collapsed="false">
      <c r="B28" s="53" t="n">
        <v>430</v>
      </c>
      <c r="C28" s="42" t="s">
        <v>125</v>
      </c>
      <c r="D28" s="54" t="s">
        <v>106</v>
      </c>
    </row>
    <row r="29" customFormat="false" ht="15" hidden="false" customHeight="false" outlineLevel="0" collapsed="false">
      <c r="B29" s="55" t="n">
        <v>440</v>
      </c>
      <c r="C29" s="56" t="s">
        <v>126</v>
      </c>
      <c r="D29" s="57" t="s">
        <v>106</v>
      </c>
    </row>
    <row r="30" customFormat="false" ht="15" hidden="false" customHeight="false" outlineLevel="0" collapsed="false">
      <c r="B30" s="53" t="n">
        <v>450</v>
      </c>
      <c r="C30" s="42" t="s">
        <v>127</v>
      </c>
      <c r="D30" s="54" t="s">
        <v>106</v>
      </c>
    </row>
    <row r="31" customFormat="false" ht="15" hidden="false" customHeight="false" outlineLevel="0" collapsed="false">
      <c r="B31" s="55" t="n">
        <v>460</v>
      </c>
      <c r="C31" s="56" t="s">
        <v>128</v>
      </c>
      <c r="D31" s="57" t="s">
        <v>106</v>
      </c>
    </row>
    <row r="32" customFormat="false" ht="15" hidden="false" customHeight="false" outlineLevel="0" collapsed="false">
      <c r="B32" s="53" t="n">
        <v>470</v>
      </c>
      <c r="C32" s="42" t="s">
        <v>129</v>
      </c>
      <c r="D32" s="54" t="s">
        <v>106</v>
      </c>
    </row>
    <row r="33" customFormat="false" ht="15" hidden="false" customHeight="false" outlineLevel="0" collapsed="false">
      <c r="B33" s="55" t="n">
        <v>480</v>
      </c>
      <c r="C33" s="56" t="s">
        <v>130</v>
      </c>
      <c r="D33" s="57" t="s">
        <v>106</v>
      </c>
    </row>
    <row r="34" customFormat="false" ht="15" hidden="false" customHeight="false" outlineLevel="0" collapsed="false">
      <c r="B34" s="53" t="n">
        <v>490</v>
      </c>
      <c r="C34" s="42" t="s">
        <v>131</v>
      </c>
      <c r="D34" s="54" t="s">
        <v>106</v>
      </c>
    </row>
    <row r="35" customFormat="false" ht="15" hidden="false" customHeight="false" outlineLevel="0" collapsed="false">
      <c r="B35" s="50" t="n">
        <v>500</v>
      </c>
      <c r="C35" s="51" t="s">
        <v>92</v>
      </c>
      <c r="D35" s="52" t="s">
        <v>104</v>
      </c>
    </row>
    <row r="36" customFormat="false" ht="15" hidden="false" customHeight="false" outlineLevel="0" collapsed="false">
      <c r="B36" s="53" t="n">
        <v>510</v>
      </c>
      <c r="C36" s="42" t="s">
        <v>132</v>
      </c>
      <c r="D36" s="54" t="s">
        <v>106</v>
      </c>
    </row>
    <row r="37" customFormat="false" ht="15" hidden="false" customHeight="false" outlineLevel="0" collapsed="false">
      <c r="B37" s="55" t="n">
        <v>520</v>
      </c>
      <c r="C37" s="56" t="s">
        <v>115</v>
      </c>
      <c r="D37" s="57" t="s">
        <v>106</v>
      </c>
    </row>
    <row r="38" customFormat="false" ht="15" hidden="false" customHeight="false" outlineLevel="0" collapsed="false">
      <c r="B38" s="53" t="n">
        <v>530</v>
      </c>
      <c r="C38" s="42" t="s">
        <v>133</v>
      </c>
      <c r="D38" s="54" t="s">
        <v>106</v>
      </c>
    </row>
    <row r="39" customFormat="false" ht="15" hidden="false" customHeight="false" outlineLevel="0" collapsed="false">
      <c r="B39" s="55" t="n">
        <v>540</v>
      </c>
      <c r="C39" s="56" t="s">
        <v>134</v>
      </c>
      <c r="D39" s="57" t="s">
        <v>106</v>
      </c>
    </row>
    <row r="40" customFormat="false" ht="15" hidden="false" customHeight="false" outlineLevel="0" collapsed="false">
      <c r="B40" s="53" t="n">
        <v>550</v>
      </c>
      <c r="C40" s="42" t="s">
        <v>135</v>
      </c>
      <c r="D40" s="54" t="s">
        <v>106</v>
      </c>
    </row>
    <row r="41" customFormat="false" ht="15" hidden="false" customHeight="false" outlineLevel="0" collapsed="false">
      <c r="B41" s="55" t="n">
        <v>560</v>
      </c>
      <c r="C41" s="56" t="s">
        <v>136</v>
      </c>
      <c r="D41" s="57" t="s">
        <v>106</v>
      </c>
    </row>
    <row r="42" customFormat="false" ht="15" hidden="false" customHeight="false" outlineLevel="0" collapsed="false">
      <c r="B42" s="53" t="n">
        <v>570</v>
      </c>
      <c r="C42" s="42" t="s">
        <v>137</v>
      </c>
      <c r="D42" s="54" t="s">
        <v>106</v>
      </c>
    </row>
    <row r="43" customFormat="false" ht="15" hidden="false" customHeight="false" outlineLevel="0" collapsed="false">
      <c r="B43" s="55" t="n">
        <v>590</v>
      </c>
      <c r="C43" s="56" t="s">
        <v>138</v>
      </c>
      <c r="D43" s="57" t="s">
        <v>106</v>
      </c>
    </row>
    <row r="44" customFormat="false" ht="15" hidden="false" customHeight="false" outlineLevel="0" collapsed="false">
      <c r="B44" s="50" t="n">
        <v>600</v>
      </c>
      <c r="C44" s="51" t="s">
        <v>94</v>
      </c>
      <c r="D44" s="52" t="s">
        <v>104</v>
      </c>
    </row>
    <row r="45" customFormat="false" ht="15" hidden="false" customHeight="false" outlineLevel="0" collapsed="false">
      <c r="B45" s="55" t="n">
        <v>610</v>
      </c>
      <c r="C45" s="56" t="s">
        <v>139</v>
      </c>
      <c r="D45" s="57" t="s">
        <v>106</v>
      </c>
    </row>
    <row r="46" customFormat="false" ht="15" hidden="false" customHeight="false" outlineLevel="0" collapsed="false">
      <c r="B46" s="53" t="n">
        <v>620</v>
      </c>
      <c r="C46" s="42" t="s">
        <v>140</v>
      </c>
      <c r="D46" s="54" t="s">
        <v>106</v>
      </c>
    </row>
    <row r="47" customFormat="false" ht="15" hidden="false" customHeight="false" outlineLevel="0" collapsed="false">
      <c r="B47" s="55" t="n">
        <v>630</v>
      </c>
      <c r="C47" s="56" t="s">
        <v>141</v>
      </c>
      <c r="D47" s="57" t="s">
        <v>106</v>
      </c>
    </row>
    <row r="48" customFormat="false" ht="15" hidden="false" customHeight="false" outlineLevel="0" collapsed="false">
      <c r="B48" s="53" t="n">
        <v>640</v>
      </c>
      <c r="C48" s="42" t="s">
        <v>142</v>
      </c>
      <c r="D48" s="54" t="s">
        <v>106</v>
      </c>
    </row>
    <row r="49" customFormat="false" ht="15" hidden="false" customHeight="false" outlineLevel="0" collapsed="false">
      <c r="B49" s="55" t="n">
        <v>690</v>
      </c>
      <c r="C49" s="56" t="s">
        <v>143</v>
      </c>
      <c r="D49" s="57" t="s">
        <v>106</v>
      </c>
    </row>
    <row r="50" customFormat="false" ht="15" hidden="false" customHeight="false" outlineLevel="0" collapsed="false">
      <c r="B50" s="50" t="n">
        <v>700</v>
      </c>
      <c r="C50" s="51" t="s">
        <v>96</v>
      </c>
      <c r="D50" s="52" t="s">
        <v>104</v>
      </c>
    </row>
    <row r="51" customFormat="false" ht="15" hidden="false" customHeight="false" outlineLevel="0" collapsed="false">
      <c r="B51" s="55" t="n">
        <v>710</v>
      </c>
      <c r="C51" s="56" t="s">
        <v>144</v>
      </c>
      <c r="D51" s="57" t="s">
        <v>106</v>
      </c>
    </row>
    <row r="52" customFormat="false" ht="15" hidden="false" customHeight="false" outlineLevel="0" collapsed="false">
      <c r="B52" s="53" t="n">
        <v>720</v>
      </c>
      <c r="C52" s="42" t="s">
        <v>145</v>
      </c>
      <c r="D52" s="54" t="s">
        <v>106</v>
      </c>
    </row>
    <row r="53" customFormat="false" ht="15" hidden="false" customHeight="false" outlineLevel="0" collapsed="false">
      <c r="B53" s="55" t="n">
        <v>730</v>
      </c>
      <c r="C53" s="56" t="s">
        <v>146</v>
      </c>
      <c r="D53" s="57" t="s">
        <v>106</v>
      </c>
    </row>
    <row r="54" customFormat="false" ht="15" hidden="false" customHeight="false" outlineLevel="0" collapsed="false">
      <c r="B54" s="53" t="n">
        <v>740</v>
      </c>
      <c r="C54" s="42" t="s">
        <v>147</v>
      </c>
      <c r="D54" s="54" t="s">
        <v>106</v>
      </c>
    </row>
    <row r="55" customFormat="false" ht="15" hidden="false" customHeight="false" outlineLevel="0" collapsed="false">
      <c r="B55" s="55" t="n">
        <v>750</v>
      </c>
      <c r="C55" s="56" t="s">
        <v>148</v>
      </c>
      <c r="D55" s="57" t="s">
        <v>106</v>
      </c>
    </row>
    <row r="56" customFormat="false" ht="15" hidden="false" customHeight="false" outlineLevel="0" collapsed="false">
      <c r="B56" s="53" t="n">
        <v>760</v>
      </c>
      <c r="C56" s="42" t="s">
        <v>149</v>
      </c>
      <c r="D56" s="54" t="s">
        <v>106</v>
      </c>
    </row>
    <row r="57" customFormat="false" ht="15" hidden="false" customHeight="false" outlineLevel="0" collapsed="false">
      <c r="B57" s="55" t="n">
        <v>790</v>
      </c>
      <c r="C57" s="56" t="s">
        <v>150</v>
      </c>
      <c r="D57" s="57" t="s">
        <v>106</v>
      </c>
    </row>
    <row r="58" customFormat="false" ht="15" hidden="false" customHeight="false" outlineLevel="0" collapsed="false">
      <c r="B58" s="50" t="n">
        <v>800</v>
      </c>
      <c r="C58" s="51" t="s">
        <v>98</v>
      </c>
      <c r="D58" s="52" t="s">
        <v>104</v>
      </c>
    </row>
    <row r="59" customFormat="false" ht="15" hidden="false" customHeight="false" outlineLevel="0" collapsed="false">
      <c r="B59" s="55" t="n">
        <v>810</v>
      </c>
      <c r="C59" s="56" t="s">
        <v>151</v>
      </c>
      <c r="D59" s="57" t="s">
        <v>106</v>
      </c>
    </row>
    <row r="60" customFormat="false" ht="15" hidden="false" customHeight="false" outlineLevel="0" collapsed="false">
      <c r="B60" s="53" t="n">
        <v>820</v>
      </c>
      <c r="C60" s="42" t="s">
        <v>152</v>
      </c>
      <c r="D60" s="54" t="s">
        <v>106</v>
      </c>
    </row>
    <row r="61" customFormat="false" ht="15" hidden="false" customHeight="false" outlineLevel="0" collapsed="false">
      <c r="B61" s="55" t="n">
        <v>830</v>
      </c>
      <c r="C61" s="56" t="s">
        <v>153</v>
      </c>
      <c r="D61" s="57" t="s">
        <v>106</v>
      </c>
    </row>
    <row r="62" customFormat="false" ht="15" hidden="false" customHeight="false" outlineLevel="0" collapsed="false">
      <c r="B62" s="53" t="n">
        <v>840</v>
      </c>
      <c r="C62" s="42" t="s">
        <v>154</v>
      </c>
      <c r="D62" s="54" t="s">
        <v>106</v>
      </c>
    </row>
    <row r="63" customFormat="false" ht="15" hidden="false" customHeight="false" outlineLevel="0" collapsed="false">
      <c r="B63" s="55" t="n">
        <v>890</v>
      </c>
      <c r="C63" s="56" t="s">
        <v>155</v>
      </c>
      <c r="D63" s="57" t="s">
        <v>106</v>
      </c>
    </row>
    <row r="65" customFormat="false" ht="15" hidden="false" customHeight="false" outlineLevel="0" collapsed="false">
      <c r="B65" s="58" t="s">
        <v>156</v>
      </c>
    </row>
    <row r="66" customFormat="false" ht="15" hidden="false" customHeight="false" outlineLevel="0" collapsed="false">
      <c r="B66" s="59" t="s">
        <v>65</v>
      </c>
    </row>
    <row r="67" customFormat="false" ht="15" hidden="false" customHeight="false" outlineLevel="0" collapsed="false">
      <c r="B67" s="59" t="s">
        <v>46</v>
      </c>
    </row>
    <row r="68" customFormat="false" ht="15" hidden="false" customHeight="false" outlineLevel="0" collapsed="false">
      <c r="B68" s="59" t="s">
        <v>157</v>
      </c>
    </row>
    <row r="69" customFormat="false" ht="15" hidden="false" customHeight="false" outlineLevel="0" collapsed="false">
      <c r="B69" s="59" t="s">
        <v>54</v>
      </c>
    </row>
    <row r="70" customFormat="false" ht="15" hidden="false" customHeight="false" outlineLevel="0" collapsed="false">
      <c r="B70" s="59" t="s">
        <v>51</v>
      </c>
    </row>
    <row r="71" customFormat="false" ht="15" hidden="false" customHeight="false" outlineLevel="0" collapsed="false">
      <c r="B71" s="59" t="s">
        <v>158</v>
      </c>
    </row>
    <row r="72" customFormat="false" ht="15" hidden="false" customHeight="false" outlineLevel="0" collapsed="false">
      <c r="B72" s="59" t="s">
        <v>159</v>
      </c>
    </row>
    <row r="73" customFormat="false" ht="15" hidden="false" customHeight="false" outlineLevel="0" collapsed="false">
      <c r="B73" s="59" t="s">
        <v>160</v>
      </c>
    </row>
    <row r="74" customFormat="false" ht="15" hidden="false" customHeight="false" outlineLevel="0" collapsed="false">
      <c r="B74" s="59" t="s">
        <v>161</v>
      </c>
    </row>
    <row r="75" customFormat="false" ht="15" hidden="false" customHeight="false" outlineLevel="0" collapsed="false">
      <c r="B75" s="59" t="s">
        <v>162</v>
      </c>
    </row>
    <row r="76" customFormat="false" ht="15" hidden="false" customHeight="false" outlineLevel="0" collapsed="false">
      <c r="B76" s="59" t="s">
        <v>163</v>
      </c>
    </row>
    <row r="77" customFormat="false" ht="15" hidden="false" customHeight="false" outlineLevel="0" collapsed="false">
      <c r="B77" s="59" t="s">
        <v>164</v>
      </c>
    </row>
  </sheetData>
  <mergeCells count="1">
    <mergeCell ref="B2:D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2026-08-18T05:29:43Z</dcterms:created>
  <dc:creator>openpyxl</dc:creator>
  <dc:description/>
  <dc:language>en-US</dc:language>
  <cp:lastModifiedBy/>
  <dcterms:modified xsi:type="dcterms:W3CDTF">2026-08-18T05:29:43Z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