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2512A921-78BB-40A9-BC4C-C97274D949ED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Terminplan" sheetId="2" r:id="rId2"/>
    <sheet name="Listen" sheetId="3" r:id="rId3"/>
  </sheets>
  <definedNames>
    <definedName name="_xlnm.Print_Titles" localSheetId="1">Terminplan!$1:$4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0" i="2" l="1"/>
  <c r="D60" i="2"/>
  <c r="B60" i="2"/>
  <c r="G59" i="2"/>
  <c r="D59" i="2"/>
  <c r="B59" i="2"/>
  <c r="G58" i="2"/>
  <c r="D58" i="2"/>
  <c r="B58" i="2"/>
  <c r="G57" i="2"/>
  <c r="D57" i="2"/>
  <c r="B57" i="2"/>
  <c r="G56" i="2"/>
  <c r="D56" i="2"/>
  <c r="B56" i="2"/>
  <c r="G55" i="2"/>
  <c r="D55" i="2"/>
  <c r="B55" i="2"/>
  <c r="G54" i="2"/>
  <c r="D54" i="2"/>
  <c r="B54" i="2"/>
  <c r="G53" i="2"/>
  <c r="D53" i="2"/>
  <c r="B53" i="2"/>
  <c r="G52" i="2"/>
  <c r="D52" i="2"/>
  <c r="B52" i="2"/>
  <c r="G51" i="2"/>
  <c r="D51" i="2"/>
  <c r="B51" i="2"/>
  <c r="G50" i="2"/>
  <c r="D50" i="2"/>
  <c r="B50" i="2"/>
  <c r="G49" i="2"/>
  <c r="D49" i="2"/>
  <c r="B49" i="2"/>
  <c r="G48" i="2"/>
  <c r="D48" i="2"/>
  <c r="B48" i="2"/>
  <c r="G47" i="2"/>
  <c r="D47" i="2"/>
  <c r="B47" i="2"/>
  <c r="G46" i="2"/>
  <c r="D46" i="2"/>
  <c r="B46" i="2"/>
  <c r="G45" i="2"/>
  <c r="D45" i="2"/>
  <c r="B45" i="2"/>
  <c r="G44" i="2"/>
  <c r="D44" i="2"/>
  <c r="B44" i="2"/>
  <c r="G43" i="2"/>
  <c r="D43" i="2"/>
  <c r="B43" i="2"/>
  <c r="G42" i="2"/>
  <c r="D42" i="2"/>
  <c r="B42" i="2"/>
  <c r="G41" i="2"/>
  <c r="D41" i="2"/>
  <c r="B41" i="2"/>
  <c r="G40" i="2"/>
  <c r="D40" i="2"/>
  <c r="B40" i="2"/>
  <c r="G39" i="2"/>
  <c r="D39" i="2"/>
  <c r="B39" i="2"/>
  <c r="G38" i="2"/>
  <c r="D38" i="2"/>
  <c r="B38" i="2"/>
  <c r="G37" i="2"/>
  <c r="D37" i="2"/>
  <c r="B37" i="2"/>
  <c r="G36" i="2"/>
  <c r="D36" i="2"/>
  <c r="B36" i="2"/>
  <c r="G35" i="2"/>
  <c r="D35" i="2"/>
  <c r="B35" i="2"/>
  <c r="G34" i="2"/>
  <c r="D34" i="2"/>
  <c r="B34" i="2"/>
  <c r="G33" i="2"/>
  <c r="D33" i="2"/>
  <c r="B33" i="2"/>
  <c r="G32" i="2"/>
  <c r="D32" i="2"/>
  <c r="B32" i="2"/>
  <c r="G31" i="2"/>
  <c r="D31" i="2"/>
  <c r="B31" i="2"/>
  <c r="G30" i="2"/>
  <c r="D30" i="2"/>
  <c r="B30" i="2"/>
  <c r="G29" i="2"/>
  <c r="D29" i="2"/>
  <c r="B29" i="2"/>
  <c r="G28" i="2"/>
  <c r="D28" i="2"/>
  <c r="B28" i="2"/>
  <c r="G27" i="2"/>
  <c r="D27" i="2"/>
  <c r="B27" i="2"/>
  <c r="G26" i="2"/>
  <c r="D26" i="2"/>
  <c r="B26" i="2"/>
  <c r="G25" i="2"/>
  <c r="D25" i="2"/>
  <c r="B25" i="2"/>
  <c r="G24" i="2"/>
  <c r="D24" i="2"/>
  <c r="B24" i="2"/>
  <c r="G23" i="2"/>
  <c r="D23" i="2"/>
  <c r="B23" i="2"/>
  <c r="G22" i="2"/>
  <c r="D22" i="2"/>
  <c r="B22" i="2"/>
  <c r="G21" i="2"/>
  <c r="D21" i="2"/>
  <c r="B21" i="2"/>
  <c r="G20" i="2"/>
  <c r="D20" i="2"/>
  <c r="B20" i="2"/>
  <c r="G19" i="2"/>
  <c r="D19" i="2"/>
  <c r="B19" i="2"/>
  <c r="G18" i="2"/>
  <c r="D18" i="2"/>
  <c r="B18" i="2"/>
  <c r="G17" i="2"/>
  <c r="D17" i="2"/>
  <c r="B17" i="2"/>
  <c r="G16" i="2"/>
  <c r="D16" i="2"/>
  <c r="B16" i="2"/>
  <c r="G15" i="2"/>
  <c r="D15" i="2"/>
  <c r="B15" i="2"/>
  <c r="G14" i="2"/>
  <c r="D14" i="2"/>
  <c r="B14" i="2"/>
  <c r="G13" i="2"/>
  <c r="D13" i="2"/>
  <c r="B13" i="2"/>
  <c r="G12" i="2"/>
  <c r="D12" i="2"/>
  <c r="B12" i="2"/>
  <c r="G11" i="2"/>
  <c r="D11" i="2"/>
  <c r="B11" i="2"/>
  <c r="G10" i="2"/>
  <c r="D10" i="2"/>
  <c r="B10" i="2"/>
  <c r="G9" i="2"/>
  <c r="D9" i="2"/>
  <c r="B9" i="2"/>
  <c r="G8" i="2"/>
  <c r="D8" i="2"/>
  <c r="B8" i="2"/>
  <c r="G7" i="2"/>
  <c r="D7" i="2"/>
  <c r="B7" i="2"/>
  <c r="G6" i="2"/>
  <c r="D6" i="2"/>
  <c r="B6" i="2"/>
  <c r="G5" i="2"/>
  <c r="D5" i="2"/>
  <c r="B5" i="2"/>
  <c r="H22" i="1"/>
  <c r="D22" i="1"/>
  <c r="H21" i="1"/>
  <c r="D21" i="1"/>
  <c r="H20" i="1"/>
  <c r="D20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5" i="1"/>
  <c r="F5" i="1"/>
  <c r="D5" i="1"/>
  <c r="B5" i="1"/>
</calcChain>
</file>

<file path=xl/sharedStrings.xml><?xml version="1.0" encoding="utf-8"?>
<sst xmlns="http://schemas.openxmlformats.org/spreadsheetml/2006/main" count="250" uniqueCount="108">
  <si>
    <t>ZEITPLANER 2026</t>
  </si>
  <si>
    <t>Automatische Auswertung der Wochenplanung · Zeitraum 12.01.2026 – 18.01.2026</t>
  </si>
  <si>
    <t>Termine gesamt</t>
  </si>
  <si>
    <t>Geplante Stunden</t>
  </si>
  <si>
    <t>Erledigt-Quote</t>
  </si>
  <si>
    <t>Offene Aufgaben</t>
  </si>
  <si>
    <t>Stunden nach Kategorie</t>
  </si>
  <si>
    <t>Stunden nach Wochentag</t>
  </si>
  <si>
    <t>Kategorie</t>
  </si>
  <si>
    <t>Stunden</t>
  </si>
  <si>
    <t>Wochentag</t>
  </si>
  <si>
    <t>Arbeit</t>
  </si>
  <si>
    <t>Montag</t>
  </si>
  <si>
    <t>Meeting</t>
  </si>
  <si>
    <t>Dienstag</t>
  </si>
  <si>
    <t>Persönlich</t>
  </si>
  <si>
    <t>Mittwoch</t>
  </si>
  <si>
    <t>Gesundheit</t>
  </si>
  <si>
    <t>Donnerstag</t>
  </si>
  <si>
    <t>Weiterbildung</t>
  </si>
  <si>
    <t>Freitag</t>
  </si>
  <si>
    <t>Pause</t>
  </si>
  <si>
    <t>Samstag</t>
  </si>
  <si>
    <t>Sonstiges</t>
  </si>
  <si>
    <t>Sonntag</t>
  </si>
  <si>
    <t>Status der Aufgaben</t>
  </si>
  <si>
    <t>Prioritäten</t>
  </si>
  <si>
    <t>Status</t>
  </si>
  <si>
    <t>Anzahl</t>
  </si>
  <si>
    <t>Priorität</t>
  </si>
  <si>
    <t>Offen</t>
  </si>
  <si>
    <t>Hoch</t>
  </si>
  <si>
    <t>In Arbeit</t>
  </si>
  <si>
    <t>Mittel</t>
  </si>
  <si>
    <t>Erledigt</t>
  </si>
  <si>
    <t>Niedrig</t>
  </si>
  <si>
    <t>TERMINPLAN</t>
  </si>
  <si>
    <t>Wochenplanung · KW 03 · 12.01.2026 – 18.01.2026</t>
  </si>
  <si>
    <t>Nr.</t>
  </si>
  <si>
    <t>Datum</t>
  </si>
  <si>
    <t>Beginn</t>
  </si>
  <si>
    <t>Ende</t>
  </si>
  <si>
    <t>Dauer (Std.)</t>
  </si>
  <si>
    <t>Aktivität</t>
  </si>
  <si>
    <t>Ort / Notiz</t>
  </si>
  <si>
    <t>Tagesplanung &amp; E-Mails</t>
  </si>
  <si>
    <t>Büro</t>
  </si>
  <si>
    <t>Team-Meeting Wochenstart</t>
  </si>
  <si>
    <t>Besprechungsraum 2</t>
  </si>
  <si>
    <t>Projektarbeit „Angebot“</t>
  </si>
  <si>
    <t>Mittagspause</t>
  </si>
  <si>
    <t>Kantine</t>
  </si>
  <si>
    <t>Kundengespräch</t>
  </si>
  <si>
    <t>Online</t>
  </si>
  <si>
    <t>Sport / Fitness</t>
  </si>
  <si>
    <t>Fitnessstudio</t>
  </si>
  <si>
    <t>E-Mails &amp; Rückrufe</t>
  </si>
  <si>
    <t>Konzeptentwicklung</t>
  </si>
  <si>
    <t>Homeoffice</t>
  </si>
  <si>
    <t>Abstimmung Team</t>
  </si>
  <si>
    <t>—</t>
  </si>
  <si>
    <t>Weiterbildung „Excel-Grundlagen“</t>
  </si>
  <si>
    <t>Online-Kurs</t>
  </si>
  <si>
    <t>Freizeit / Lesen</t>
  </si>
  <si>
    <t>Zuhause</t>
  </si>
  <si>
    <t>Tagesplanung</t>
  </si>
  <si>
    <t>Fokuszeit Dokumentation</t>
  </si>
  <si>
    <t>Telefonkonferenz</t>
  </si>
  <si>
    <t>Einkauf</t>
  </si>
  <si>
    <t>Sport / Laufen</t>
  </si>
  <si>
    <t>Park</t>
  </si>
  <si>
    <t>E-Mails bearbeiten</t>
  </si>
  <si>
    <t>Projekt-Review</t>
  </si>
  <si>
    <t>Besprechungsraum 1</t>
  </si>
  <si>
    <t>Umsetzung Feedback</t>
  </si>
  <si>
    <t>Arzttermin</t>
  </si>
  <si>
    <t>Wochenabschluss &amp; Planung</t>
  </si>
  <si>
    <t>Ablage &amp; Organisation</t>
  </si>
  <si>
    <t>Freizeit / Ausflug</t>
  </si>
  <si>
    <t>Wocheneinkauf</t>
  </si>
  <si>
    <t>Planung nächste Woche</t>
  </si>
  <si>
    <t>LISTEN &amp; LEGENDE</t>
  </si>
  <si>
    <t>Auswahllisten für die Dropdowns und Farblegende der Vorlage</t>
  </si>
  <si>
    <t>Kategorien</t>
  </si>
  <si>
    <t>Beschreibung</t>
  </si>
  <si>
    <t>Stufe</t>
  </si>
  <si>
    <t>Bedeutung</t>
  </si>
  <si>
    <t>Konzentrierte Arbeit, Aufgaben, operatives Tagesgeschäft</t>
  </si>
  <si>
    <t>Dringend und wichtig – zuerst erledigen</t>
  </si>
  <si>
    <t>Besprechungen, Abstimmungen, Kunden- und Teamtermine</t>
  </si>
  <si>
    <t>Wichtig, aber terminlich flexibel</t>
  </si>
  <si>
    <t>Private Termine, Erledigungen, Freizeit</t>
  </si>
  <si>
    <t>Kann bei Bedarf verschoben werden</t>
  </si>
  <si>
    <t>Sport, Bewegung, Arzt- und Vorsorgetermine</t>
  </si>
  <si>
    <t>Schulungen, Kurse, Lernzeit, Selbststudium</t>
  </si>
  <si>
    <t>Wert</t>
  </si>
  <si>
    <t>Mittagspause und kurze Erholungsphasen</t>
  </si>
  <si>
    <t>Noch nicht begonnen</t>
  </si>
  <si>
    <t>Sonstige Aktivitäten ohne feste Kategorie</t>
  </si>
  <si>
    <t>Aktuell in Bearbeitung</t>
  </si>
  <si>
    <t>Abgeschlossen</t>
  </si>
  <si>
    <t>So verwenden Sie diese Vorlage</t>
  </si>
  <si>
    <t>1.  Tragen Sie Ihre Termine im Blatt „Terminplan“ ein – Datum, Beginn und Ende genügen.</t>
  </si>
  <si>
    <t>2.  Wochentag, Nummer und Dauer werden automatisch berechnet.</t>
  </si>
  <si>
    <t>3.  Wählen Sie Kategorie, Priorität und Status bequem über die Dropdown-Listen.</t>
  </si>
  <si>
    <t>4.  Das Blatt „Übersicht“ wertet Ihre Woche automatisch aus (Stunden, Status, Prioritäten).</t>
  </si>
  <si>
    <t>5.  Farben kennzeichnen Kategorie, Priorität und Bearbeitungsstatus automatisch.</t>
  </si>
  <si>
    <t>6.  Für eine neue Woche einfach die Datei kopieren und die Einträge anpassen.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</si>
</sst>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&quot; Std.&quot;"/>
    <numFmt numFmtId="166" formatCode="dd\.mm\.yyyy"/>
    <numFmt numFmtId="167" formatCode="hh:mm"/>
  </numFmts>
  <fonts count="29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.5"/>
      <color rgb="FFFFFFFF"/>
      <name val="Calibri"/>
      <charset val="1"/>
    </font>
    <font>
      <sz val="9"/>
      <color rgb="FF6B7A80"/>
      <name val="Calibri"/>
      <charset val="1"/>
    </font>
    <font>
      <b/>
      <sz val="20"/>
      <color rgb="FF0F3A42"/>
      <name val="Calibri"/>
      <charset val="1"/>
    </font>
    <font>
      <b/>
      <sz val="11"/>
      <color rgb="FF1C5D66"/>
      <name val="Calibri"/>
      <charset val="1"/>
    </font>
    <font>
      <b/>
      <sz val="9"/>
      <color rgb="FF6B7A80"/>
      <name val="Calibri"/>
      <charset val="1"/>
    </font>
    <font>
      <b/>
      <sz val="10"/>
      <color rgb="FF123B47"/>
      <name val="Calibri"/>
      <charset val="1"/>
    </font>
    <font>
      <sz val="10"/>
      <color rgb="FF23303A"/>
      <name val="Calibri"/>
      <charset val="1"/>
    </font>
    <font>
      <b/>
      <sz val="10"/>
      <color rgb="FF1C5D66"/>
      <name val="Calibri"/>
      <charset val="1"/>
    </font>
    <font>
      <b/>
      <sz val="10"/>
      <color rgb="FF8A4A1D"/>
      <name val="Calibri"/>
      <charset val="1"/>
    </font>
    <font>
      <b/>
      <sz val="10"/>
      <color rgb="FF3C5836"/>
      <name val="Calibri"/>
      <charset val="1"/>
    </font>
    <font>
      <b/>
      <sz val="10"/>
      <color rgb="FF7C3A2C"/>
      <name val="Calibri"/>
      <charset val="1"/>
    </font>
    <font>
      <b/>
      <sz val="10"/>
      <color rgb="FF363E63"/>
      <name val="Calibri"/>
      <charset val="1"/>
    </font>
    <font>
      <b/>
      <sz val="10"/>
      <color rgb="FF5C5548"/>
      <name val="Calibri"/>
      <charset val="1"/>
    </font>
    <font>
      <b/>
      <sz val="10"/>
      <color rgb="FF3D4A50"/>
      <name val="Calibri"/>
      <charset val="1"/>
    </font>
    <font>
      <b/>
      <sz val="10"/>
      <color rgb="FF4A575D"/>
      <name val="Calibri"/>
      <charset val="1"/>
    </font>
    <font>
      <b/>
      <sz val="10"/>
      <color rgb="FF8A2E22"/>
      <name val="Calibri"/>
      <charset val="1"/>
    </font>
    <font>
      <b/>
      <sz val="10"/>
      <color rgb="FF23506B"/>
      <name val="Calibri"/>
      <charset val="1"/>
    </font>
    <font>
      <b/>
      <sz val="10"/>
      <color rgb="FF8A5A1D"/>
      <name val="Calibri"/>
      <charset val="1"/>
    </font>
    <font>
      <b/>
      <sz val="10"/>
      <color rgb="FF2E5D36"/>
      <name val="Calibri"/>
      <charset val="1"/>
    </font>
    <font>
      <b/>
      <sz val="10"/>
      <color rgb="FF3C5A38"/>
      <name val="Calibri"/>
      <charset val="1"/>
    </font>
    <font>
      <b/>
      <sz val="20"/>
      <color rgb="FFFFFFFF"/>
      <name val="Calibri"/>
      <charset val="1"/>
    </font>
    <font>
      <b/>
      <sz val="10"/>
      <color rgb="FFFFFFFF"/>
      <name val="Calibri"/>
      <charset val="1"/>
    </font>
    <font>
      <sz val="10"/>
      <color rgb="FF6B7A80"/>
      <name val="Calibri"/>
      <charset val="1"/>
    </font>
    <font>
      <b/>
      <sz val="9.5"/>
      <color rgb="FF23303A"/>
      <name val="Calibri"/>
      <charset val="1"/>
    </font>
    <font>
      <sz val="9.5"/>
      <color rgb="FF6B7A80"/>
      <name val="Calibri"/>
      <charset val="1"/>
    </font>
    <font>
      <b/>
      <sz val="9"/>
      <color rgb="FFFFFFFF"/>
      <name val="Calibri"/>
      <charset val="1"/>
    </font>
    <font>
      <sz val="9.5"/>
      <color rgb="FF23303A"/>
      <name val="Calibri"/>
      <charset val="1"/>
    </font>
  </fonts>
  <fills count="21">
    <fill>
      <patternFill patternType="none"/>
    </fill>
    <fill>
      <patternFill patternType="gray125"/>
    </fill>
    <fill>
      <patternFill patternType="solid">
        <fgColor rgb="FF0F3A42"/>
        <bgColor rgb="FF123B47"/>
      </patternFill>
    </fill>
    <fill>
      <patternFill patternType="solid">
        <fgColor rgb="FF1C5D66"/>
        <bgColor rgb="FF23506B"/>
      </patternFill>
    </fill>
    <fill>
      <patternFill patternType="solid">
        <fgColor rgb="FFEFF3F4"/>
        <bgColor rgb="FFF4F7F8"/>
      </patternFill>
    </fill>
    <fill>
      <patternFill patternType="solid">
        <fgColor rgb="FFFFFFFF"/>
        <bgColor rgb="FFF4F7F8"/>
      </patternFill>
    </fill>
    <fill>
      <patternFill patternType="solid">
        <fgColor rgb="FFD5E6EA"/>
        <bgColor rgb="FFD7E4EC"/>
      </patternFill>
    </fill>
    <fill>
      <patternFill patternType="solid">
        <fgColor rgb="FFE4EDEF"/>
        <bgColor rgb="FFE3E7E9"/>
      </patternFill>
    </fill>
    <fill>
      <patternFill patternType="solid">
        <fgColor rgb="FFF4E1CE"/>
        <bgColor rgb="FFF6E6CE"/>
      </patternFill>
    </fill>
    <fill>
      <patternFill patternType="solid">
        <fgColor rgb="FFDEE8DB"/>
        <bgColor rgb="FFDCE7DB"/>
      </patternFill>
    </fill>
    <fill>
      <patternFill patternType="solid">
        <fgColor rgb="FFF1DAD3"/>
        <bgColor rgb="FFF4E1CE"/>
      </patternFill>
    </fill>
    <fill>
      <patternFill patternType="solid">
        <fgColor rgb="FFDCDFEC"/>
        <bgColor rgb="FFDBE3E5"/>
      </patternFill>
    </fill>
    <fill>
      <patternFill patternType="solid">
        <fgColor rgb="FFE7E3DC"/>
        <bgColor rgb="FFDFE4E6"/>
      </patternFill>
    </fill>
    <fill>
      <patternFill patternType="solid">
        <fgColor rgb="FFDFE4E6"/>
        <bgColor rgb="FFDBE3E5"/>
      </patternFill>
    </fill>
    <fill>
      <patternFill patternType="solid">
        <fgColor rgb="FFE3E7E9"/>
        <bgColor rgb="FFDFE4E6"/>
      </patternFill>
    </fill>
    <fill>
      <patternFill patternType="solid">
        <fgColor rgb="FFF3D2CC"/>
        <bgColor rgb="FFF1DAD3"/>
      </patternFill>
    </fill>
    <fill>
      <patternFill patternType="solid">
        <fgColor rgb="FFD7E4EC"/>
        <bgColor rgb="FFD5E6EA"/>
      </patternFill>
    </fill>
    <fill>
      <patternFill patternType="solid">
        <fgColor rgb="FFF6E6CE"/>
        <bgColor rgb="FFF4E1CE"/>
      </patternFill>
    </fill>
    <fill>
      <patternFill patternType="solid">
        <fgColor rgb="FFD6E8D8"/>
        <bgColor rgb="FFDCE7DB"/>
      </patternFill>
    </fill>
    <fill>
      <patternFill patternType="solid">
        <fgColor rgb="FFDCE7DB"/>
        <bgColor rgb="FFDEE8DB"/>
      </patternFill>
    </fill>
    <fill>
      <patternFill patternType="solid">
        <fgColor rgb="FFF4F7F8"/>
        <bgColor rgb="FFEFF3F4"/>
      </patternFill>
    </fill>
  </fills>
  <borders count="7">
    <border>
      <left/>
      <right/>
      <top/>
      <bottom/>
      <diagonal/>
    </border>
    <border>
      <left style="thin">
        <color rgb="FFDBE3E5"/>
      </left>
      <right style="thin">
        <color rgb="FFDBE3E5"/>
      </right>
      <top style="medium">
        <color rgb="FFC57B3C"/>
      </top>
      <bottom/>
      <diagonal/>
    </border>
    <border>
      <left style="thin">
        <color rgb="FFDBE3E5"/>
      </left>
      <right style="thin">
        <color rgb="FFDBE3E5"/>
      </right>
      <top/>
      <bottom style="thin">
        <color rgb="FFDBE3E5"/>
      </bottom>
      <diagonal/>
    </border>
    <border>
      <left/>
      <right/>
      <top/>
      <bottom style="medium">
        <color rgb="FF1C5D66"/>
      </bottom>
      <diagonal/>
    </border>
    <border>
      <left/>
      <right/>
      <top/>
      <bottom style="thin">
        <color rgb="FFC9D5D8"/>
      </bottom>
      <diagonal/>
    </border>
    <border>
      <left style="thin">
        <color rgb="FFC9D5D8"/>
      </left>
      <right style="thin">
        <color rgb="FFC9D5D8"/>
      </right>
      <top style="thin">
        <color rgb="FFC9D5D8"/>
      </top>
      <bottom style="thin">
        <color rgb="FFC9D5D8"/>
      </bottom>
      <diagonal/>
    </border>
    <border>
      <left/>
      <right/>
      <top/>
      <bottom style="medium">
        <color rgb="FFC57B3C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3" fillId="11" borderId="5" xfId="0" applyFont="1" applyFill="1" applyBorder="1" applyAlignment="1">
      <alignment horizontal="left" vertical="center" indent="1"/>
    </xf>
    <xf numFmtId="0" fontId="12" fillId="10" borderId="5" xfId="0" applyFont="1" applyFill="1" applyBorder="1" applyAlignment="1">
      <alignment horizontal="left" vertical="center" indent="1"/>
    </xf>
    <xf numFmtId="0" fontId="11" fillId="9" borderId="5" xfId="0" applyFont="1" applyFill="1" applyBorder="1" applyAlignment="1">
      <alignment horizontal="left" vertical="center" indent="1"/>
    </xf>
    <xf numFmtId="0" fontId="10" fillId="8" borderId="5" xfId="0" applyFont="1" applyFill="1" applyBorder="1" applyAlignment="1">
      <alignment horizontal="left" vertical="center" indent="1"/>
    </xf>
    <xf numFmtId="0" fontId="9" fillId="7" borderId="5" xfId="0" applyFont="1" applyFill="1" applyBorder="1" applyAlignment="1">
      <alignment horizontal="left" vertical="center" indent="1"/>
    </xf>
    <xf numFmtId="0" fontId="7" fillId="6" borderId="5" xfId="0" applyFont="1" applyFill="1" applyBorder="1" applyAlignment="1">
      <alignment horizontal="left" vertical="center" indent="1"/>
    </xf>
    <xf numFmtId="0" fontId="6" fillId="5" borderId="4" xfId="0" applyFont="1" applyFill="1" applyBorder="1" applyAlignment="1">
      <alignment horizontal="left" vertical="center" indent="1"/>
    </xf>
    <xf numFmtId="0" fontId="5" fillId="5" borderId="3" xfId="0" applyFont="1" applyFill="1" applyBorder="1" applyAlignment="1">
      <alignment horizontal="left" vertical="center" indent="1"/>
    </xf>
    <xf numFmtId="9" fontId="4" fillId="4" borderId="2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6" fillId="5" borderId="4" xfId="0" applyFont="1" applyFill="1" applyBorder="1" applyAlignment="1">
      <alignment horizontal="right" vertical="center" indent="1"/>
    </xf>
    <xf numFmtId="0" fontId="7" fillId="6" borderId="5" xfId="0" applyFont="1" applyFill="1" applyBorder="1" applyAlignment="1">
      <alignment horizontal="left" vertical="center" indent="1"/>
    </xf>
    <xf numFmtId="2" fontId="8" fillId="5" borderId="5" xfId="0" applyNumberFormat="1" applyFont="1" applyFill="1" applyBorder="1" applyAlignment="1">
      <alignment horizontal="right" vertical="center" indent="1"/>
    </xf>
    <xf numFmtId="0" fontId="10" fillId="8" borderId="5" xfId="0" applyFont="1" applyFill="1" applyBorder="1" applyAlignment="1">
      <alignment horizontal="left" vertical="center" indent="1"/>
    </xf>
    <xf numFmtId="0" fontId="11" fillId="9" borderId="5" xfId="0" applyFont="1" applyFill="1" applyBorder="1" applyAlignment="1">
      <alignment horizontal="left" vertical="center" indent="1"/>
    </xf>
    <xf numFmtId="0" fontId="12" fillId="10" borderId="5" xfId="0" applyFont="1" applyFill="1" applyBorder="1" applyAlignment="1">
      <alignment horizontal="left" vertical="center" indent="1"/>
    </xf>
    <xf numFmtId="0" fontId="13" fillId="11" borderId="5" xfId="0" applyFont="1" applyFill="1" applyBorder="1" applyAlignment="1">
      <alignment horizontal="left" vertical="center" indent="1"/>
    </xf>
    <xf numFmtId="0" fontId="14" fillId="12" borderId="5" xfId="0" applyFont="1" applyFill="1" applyBorder="1" applyAlignment="1">
      <alignment horizontal="left" vertical="center" indent="1"/>
    </xf>
    <xf numFmtId="0" fontId="15" fillId="13" borderId="5" xfId="0" applyFont="1" applyFill="1" applyBorder="1" applyAlignment="1">
      <alignment horizontal="left" vertical="center" indent="1"/>
    </xf>
    <xf numFmtId="0" fontId="16" fillId="14" borderId="5" xfId="0" applyFont="1" applyFill="1" applyBorder="1" applyAlignment="1">
      <alignment horizontal="left" vertical="center" indent="1"/>
    </xf>
    <xf numFmtId="1" fontId="8" fillId="5" borderId="5" xfId="0" applyNumberFormat="1" applyFont="1" applyFill="1" applyBorder="1" applyAlignment="1">
      <alignment horizontal="right" vertical="center" indent="1"/>
    </xf>
    <xf numFmtId="0" fontId="17" fillId="15" borderId="5" xfId="0" applyFont="1" applyFill="1" applyBorder="1" applyAlignment="1">
      <alignment horizontal="left" vertical="center" indent="1"/>
    </xf>
    <xf numFmtId="0" fontId="18" fillId="16" borderId="5" xfId="0" applyFont="1" applyFill="1" applyBorder="1" applyAlignment="1">
      <alignment horizontal="left" vertical="center" indent="1"/>
    </xf>
    <xf numFmtId="0" fontId="19" fillId="17" borderId="5" xfId="0" applyFont="1" applyFill="1" applyBorder="1" applyAlignment="1">
      <alignment horizontal="left" vertical="center" indent="1"/>
    </xf>
    <xf numFmtId="0" fontId="20" fillId="18" borderId="5" xfId="0" applyFont="1" applyFill="1" applyBorder="1" applyAlignment="1">
      <alignment horizontal="left" vertical="center" indent="1"/>
    </xf>
    <xf numFmtId="0" fontId="21" fillId="19" borderId="5" xfId="0" applyFont="1" applyFill="1" applyBorder="1" applyAlignment="1">
      <alignment horizontal="left" vertical="center" inden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left" vertical="center" wrapText="1" indent="1"/>
    </xf>
    <xf numFmtId="0" fontId="24" fillId="5" borderId="5" xfId="0" applyFont="1" applyFill="1" applyBorder="1" applyAlignment="1">
      <alignment horizontal="center" vertical="center"/>
    </xf>
    <xf numFmtId="166" fontId="8" fillId="5" borderId="5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167" fontId="8" fillId="5" borderId="5" xfId="0" applyNumberFormat="1" applyFont="1" applyFill="1" applyBorder="1" applyAlignment="1">
      <alignment horizontal="center" vertical="center"/>
    </xf>
    <xf numFmtId="2" fontId="8" fillId="5" borderId="5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 indent="1"/>
    </xf>
    <xf numFmtId="0" fontId="25" fillId="5" borderId="5" xfId="0" applyFont="1" applyFill="1" applyBorder="1" applyAlignment="1">
      <alignment horizontal="center" vertical="center"/>
    </xf>
    <xf numFmtId="0" fontId="26" fillId="5" borderId="5" xfId="0" applyFont="1" applyFill="1" applyBorder="1" applyAlignment="1">
      <alignment horizontal="left" vertical="center" indent="1"/>
    </xf>
    <xf numFmtId="0" fontId="24" fillId="20" borderId="5" xfId="0" applyFont="1" applyFill="1" applyBorder="1" applyAlignment="1">
      <alignment horizontal="center" vertical="center"/>
    </xf>
    <xf numFmtId="166" fontId="8" fillId="20" borderId="5" xfId="0" applyNumberFormat="1" applyFont="1" applyFill="1" applyBorder="1" applyAlignment="1">
      <alignment horizontal="center" vertical="center"/>
    </xf>
    <xf numFmtId="0" fontId="8" fillId="20" borderId="5" xfId="0" applyFont="1" applyFill="1" applyBorder="1" applyAlignment="1">
      <alignment horizontal="center" vertical="center"/>
    </xf>
    <xf numFmtId="167" fontId="8" fillId="20" borderId="5" xfId="0" applyNumberFormat="1" applyFont="1" applyFill="1" applyBorder="1" applyAlignment="1">
      <alignment horizontal="center" vertical="center"/>
    </xf>
    <xf numFmtId="2" fontId="8" fillId="20" borderId="5" xfId="0" applyNumberFormat="1" applyFont="1" applyFill="1" applyBorder="1" applyAlignment="1">
      <alignment horizontal="center" vertical="center"/>
    </xf>
    <xf numFmtId="0" fontId="8" fillId="20" borderId="5" xfId="0" applyFont="1" applyFill="1" applyBorder="1" applyAlignment="1">
      <alignment horizontal="left" vertical="center" indent="1"/>
    </xf>
    <xf numFmtId="0" fontId="25" fillId="20" borderId="5" xfId="0" applyFont="1" applyFill="1" applyBorder="1" applyAlignment="1">
      <alignment horizontal="center" vertical="center"/>
    </xf>
    <xf numFmtId="0" fontId="26" fillId="20" borderId="5" xfId="0" applyFont="1" applyFill="1" applyBorder="1" applyAlignment="1">
      <alignment horizontal="left" vertical="center" indent="1"/>
    </xf>
    <xf numFmtId="0" fontId="27" fillId="2" borderId="5" xfId="0" applyFont="1" applyFill="1" applyBorder="1" applyAlignment="1">
      <alignment horizontal="left" vertical="center" indent="1"/>
    </xf>
    <xf numFmtId="0" fontId="28" fillId="5" borderId="5" xfId="0" applyFont="1" applyFill="1" applyBorder="1" applyAlignment="1">
      <alignment horizontal="left" vertical="center" indent="1"/>
    </xf>
    <xf numFmtId="0" fontId="14" fillId="12" borderId="5" xfId="0" applyFont="1" applyFill="1" applyBorder="1" applyAlignment="1">
      <alignment horizontal="left" vertical="center" indent="1"/>
    </xf>
    <xf numFmtId="0" fontId="15" fillId="13" borderId="5" xfId="0" applyFont="1" applyFill="1" applyBorder="1" applyAlignment="1">
      <alignment horizontal="left" vertical="center" indent="1"/>
    </xf>
    <xf numFmtId="0" fontId="16" fillId="14" borderId="5" xfId="0" applyFont="1" applyFill="1" applyBorder="1" applyAlignment="1">
      <alignment horizontal="left" vertical="center" indent="1"/>
    </xf>
    <xf numFmtId="0" fontId="17" fillId="15" borderId="5" xfId="0" applyFont="1" applyFill="1" applyBorder="1" applyAlignment="1">
      <alignment horizontal="left" vertical="center" indent="1"/>
    </xf>
    <xf numFmtId="0" fontId="18" fillId="16" borderId="5" xfId="0" applyFont="1" applyFill="1" applyBorder="1" applyAlignment="1">
      <alignment horizontal="left" vertical="center" indent="1"/>
    </xf>
    <xf numFmtId="0" fontId="19" fillId="17" borderId="5" xfId="0" applyFont="1" applyFill="1" applyBorder="1" applyAlignment="1">
      <alignment horizontal="left" vertical="center" indent="1"/>
    </xf>
    <xf numFmtId="0" fontId="20" fillId="18" borderId="5" xfId="0" applyFont="1" applyFill="1" applyBorder="1" applyAlignment="1">
      <alignment horizontal="left" vertical="center" indent="1"/>
    </xf>
    <xf numFmtId="0" fontId="21" fillId="19" borderId="5" xfId="0" applyFont="1" applyFill="1" applyBorder="1" applyAlignment="1">
      <alignment horizontal="left" vertical="center" indent="1"/>
    </xf>
    <xf numFmtId="0" fontId="22" fillId="2" borderId="0" xfId="0" applyFont="1" applyFill="1" applyAlignment="1">
      <alignment horizontal="left" vertical="center" indent="1"/>
    </xf>
    <xf numFmtId="0" fontId="27" fillId="2" borderId="5" xfId="0" applyFont="1" applyFill="1" applyBorder="1" applyAlignment="1">
      <alignment horizontal="left" vertical="center" indent="1"/>
    </xf>
    <xf numFmtId="0" fontId="28" fillId="5" borderId="5" xfId="0" applyFont="1" applyFill="1" applyBorder="1" applyAlignment="1">
      <alignment horizontal="left" vertical="center" indent="1"/>
    </xf>
    <xf numFmtId="0" fontId="8" fillId="20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left" vertical="center" indent="1"/>
    </xf>
  </cellXfs>
  <cellStyles count="1">
    <cellStyle name="Standard" xfId="0" builtinId="0"/>
  </cellStyles>
  <dxfs count="14">
    <dxf>
      <font>
        <b/>
        <sz val="9"/>
        <color rgb="FF2E5D36"/>
        <name val="Calibri"/>
        <charset val="1"/>
      </font>
      <fill>
        <patternFill>
          <bgColor rgb="FFD6E8D8"/>
        </patternFill>
      </fill>
    </dxf>
    <dxf>
      <font>
        <b/>
        <sz val="9"/>
        <color rgb="FF23506B"/>
        <name val="Calibri"/>
        <charset val="1"/>
      </font>
      <fill>
        <patternFill>
          <bgColor rgb="FFD7E4EC"/>
        </patternFill>
      </fill>
    </dxf>
    <dxf>
      <font>
        <b/>
        <sz val="9"/>
        <color rgb="FF4A575D"/>
        <name val="Calibri"/>
        <charset val="1"/>
      </font>
      <fill>
        <patternFill>
          <bgColor rgb="FFE3E7E9"/>
        </patternFill>
      </fill>
    </dxf>
    <dxf>
      <font>
        <b/>
        <sz val="9"/>
        <color rgb="FF3C5A38"/>
        <name val="Calibri"/>
        <charset val="1"/>
      </font>
      <fill>
        <patternFill>
          <bgColor rgb="FFDCE7DB"/>
        </patternFill>
      </fill>
    </dxf>
    <dxf>
      <font>
        <b/>
        <sz val="9"/>
        <color rgb="FF8A5A1D"/>
        <name val="Calibri"/>
        <charset val="1"/>
      </font>
      <fill>
        <patternFill>
          <bgColor rgb="FFF6E6CE"/>
        </patternFill>
      </fill>
    </dxf>
    <dxf>
      <font>
        <b/>
        <sz val="9"/>
        <color rgb="FF8A2E22"/>
        <name val="Calibri"/>
        <charset val="1"/>
      </font>
      <fill>
        <patternFill>
          <bgColor rgb="FFF3D2CC"/>
        </patternFill>
      </fill>
    </dxf>
    <dxf>
      <font>
        <b/>
        <sz val="9"/>
        <color rgb="FF3D4A50"/>
        <name val="Calibri"/>
        <charset val="1"/>
      </font>
      <fill>
        <patternFill>
          <bgColor rgb="FFDFE4E6"/>
        </patternFill>
      </fill>
    </dxf>
    <dxf>
      <font>
        <b/>
        <sz val="9"/>
        <color rgb="FF5C5548"/>
        <name val="Calibri"/>
        <charset val="1"/>
      </font>
      <fill>
        <patternFill>
          <bgColor rgb="FFE7E3DC"/>
        </patternFill>
      </fill>
    </dxf>
    <dxf>
      <font>
        <b/>
        <sz val="9"/>
        <color rgb="FF363E63"/>
        <name val="Calibri"/>
        <charset val="1"/>
      </font>
      <fill>
        <patternFill>
          <bgColor rgb="FFDCDFEC"/>
        </patternFill>
      </fill>
    </dxf>
    <dxf>
      <font>
        <b/>
        <sz val="9"/>
        <color rgb="FF7C3A2C"/>
        <name val="Calibri"/>
        <charset val="1"/>
      </font>
      <fill>
        <patternFill>
          <bgColor rgb="FFF1DAD3"/>
        </patternFill>
      </fill>
    </dxf>
    <dxf>
      <font>
        <b/>
        <sz val="9"/>
        <color rgb="FF3C5836"/>
        <name val="Calibri"/>
        <charset val="1"/>
      </font>
      <fill>
        <patternFill>
          <bgColor rgb="FFDEE8DB"/>
        </patternFill>
      </fill>
    </dxf>
    <dxf>
      <font>
        <b/>
        <sz val="9"/>
        <color rgb="FF8A4A1D"/>
        <name val="Calibri"/>
        <charset val="1"/>
      </font>
      <fill>
        <patternFill>
          <bgColor rgb="FFF4E1CE"/>
        </patternFill>
      </fill>
    </dxf>
    <dxf>
      <font>
        <b/>
        <sz val="9"/>
        <color rgb="FF123B47"/>
        <name val="Calibri"/>
        <charset val="1"/>
      </font>
      <fill>
        <patternFill>
          <bgColor rgb="FFD5E6EA"/>
        </patternFill>
      </fill>
    </dxf>
    <dxf>
      <font>
        <i/>
        <sz val="10"/>
        <color rgb="FF9AA6AB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DEE8DB"/>
      <rgbColor rgb="FFFF00FF"/>
      <rgbColor rgb="FFEFF3F4"/>
      <rgbColor rgb="FF800000"/>
      <rgbColor rgb="FF2E5D36"/>
      <rgbColor rgb="FF000080"/>
      <rgbColor rgb="FF8A5A1D"/>
      <rgbColor rgb="FF800080"/>
      <rgbColor rgb="FF1C5D66"/>
      <rgbColor rgb="FFD9D9D9"/>
      <rgbColor rgb="FF878787"/>
      <rgbColor rgb="FFDBE3E5"/>
      <rgbColor rgb="FF7C3A2C"/>
      <rgbColor rgb="FFF4F7F8"/>
      <rgbColor rgb="FFE4EDEF"/>
      <rgbColor rgb="FF3C5836"/>
      <rgbColor rgb="FFC57B3C"/>
      <rgbColor rgb="FF23506B"/>
      <rgbColor rgb="FFC9D5D8"/>
      <rgbColor rgb="FF000080"/>
      <rgbColor rgb="FFFF00FF"/>
      <rgbColor rgb="FFE7E3DC"/>
      <rgbColor rgb="FF00FFFF"/>
      <rgbColor rgb="FF800080"/>
      <rgbColor rgb="FF800000"/>
      <rgbColor rgb="FF3C5A38"/>
      <rgbColor rgb="FF0000FF"/>
      <rgbColor rgb="FF00CCFF"/>
      <rgbColor rgb="FFD5E6EA"/>
      <rgbColor rgb="FFD6E8D8"/>
      <rgbColor rgb="FFF6E6CE"/>
      <rgbColor rgb="FFD7E4EC"/>
      <rgbColor rgb="FFF1DAD3"/>
      <rgbColor rgb="FFDCDFEC"/>
      <rgbColor rgb="FFF3D2CC"/>
      <rgbColor rgb="FF5C5548"/>
      <rgbColor rgb="FFDFE4E6"/>
      <rgbColor rgb="FFDCE7DB"/>
      <rgbColor rgb="FFF4E1CE"/>
      <rgbColor rgb="FFE3E7E9"/>
      <rgbColor rgb="FFFF6600"/>
      <rgbColor rgb="FF6B7A80"/>
      <rgbColor rgb="FF9AA6AB"/>
      <rgbColor rgb="FF0F3A42"/>
      <rgbColor rgb="FF4A575D"/>
      <rgbColor rgb="FF123B47"/>
      <rgbColor rgb="FF3D4A50"/>
      <rgbColor rgb="FF8A2E22"/>
      <rgbColor rgb="FF8A4A1D"/>
      <rgbColor rgb="FF363E63"/>
      <rgbColor rgb="FF2330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Geplante Stunden nach Wochentag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C5D66"/>
            </a:solidFill>
            <a:ln w="0">
              <a:solidFill>
                <a:srgbClr val="1C5D66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Übersicht!$F$10:$F$16</c:f>
              <c:strCache>
                <c:ptCount val="7"/>
                <c:pt idx="0">
                  <c:v>Montag</c:v>
                </c:pt>
                <c:pt idx="1">
                  <c:v>Dienstag</c:v>
                </c:pt>
                <c:pt idx="2">
                  <c:v>Mittwoch</c:v>
                </c:pt>
                <c:pt idx="3">
                  <c:v>Donnerstag</c:v>
                </c:pt>
                <c:pt idx="4">
                  <c:v>Freitag</c:v>
                </c:pt>
                <c:pt idx="5">
                  <c:v>Samstag</c:v>
                </c:pt>
                <c:pt idx="6">
                  <c:v>Sonntag</c:v>
                </c:pt>
              </c:strCache>
            </c:strRef>
          </c:cat>
          <c:val>
            <c:numRef>
              <c:f>Übersicht!$H$10:$H$16</c:f>
              <c:numCache>
                <c:formatCode>0.00</c:formatCode>
                <c:ptCount val="7"/>
                <c:pt idx="0">
                  <c:v>6.9999999999999831</c:v>
                </c:pt>
                <c:pt idx="1">
                  <c:v>7.4999999999999973</c:v>
                </c:pt>
                <c:pt idx="2">
                  <c:v>7.0000000000000311</c:v>
                </c:pt>
                <c:pt idx="3">
                  <c:v>5.4999999999999831</c:v>
                </c:pt>
                <c:pt idx="4">
                  <c:v>4.7499999999999831</c:v>
                </c:pt>
                <c:pt idx="5">
                  <c:v>2.999999999999976</c:v>
                </c:pt>
                <c:pt idx="6">
                  <c:v>2.0000000000000155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47-4F92-B3C3-1680FAD23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88284526"/>
        <c:axId val="83051140"/>
      </c:barChart>
      <c:catAx>
        <c:axId val="8828452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3051140"/>
        <c:crosses val="autoZero"/>
        <c:auto val="1"/>
        <c:lblAlgn val="ctr"/>
        <c:lblOffset val="100"/>
        <c:noMultiLvlLbl val="0"/>
      </c:catAx>
      <c:valAx>
        <c:axId val="8305114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828452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8</xdr:col>
      <xdr:colOff>254160</xdr:colOff>
      <xdr:row>36</xdr:row>
      <xdr:rowOff>115200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F3A42"/>
  </sheetPr>
  <dimension ref="B1:I22"/>
  <sheetViews>
    <sheetView showGridLines="0" tabSelected="1" zoomScaleNormal="100" workbookViewId="0">
      <selection activeCell="H51" sqref="H51"/>
    </sheetView>
  </sheetViews>
  <sheetFormatPr baseColWidth="10" defaultColWidth="8.7109375" defaultRowHeight="15" x14ac:dyDescent="0.25"/>
  <cols>
    <col min="1" max="1" width="2.140625" customWidth="1"/>
    <col min="2" max="2" width="12" customWidth="1"/>
    <col min="3" max="3" width="8" customWidth="1"/>
    <col min="4" max="4" width="13" customWidth="1"/>
    <col min="5" max="5" width="7" customWidth="1"/>
    <col min="6" max="6" width="12" customWidth="1"/>
    <col min="7" max="7" width="8" customWidth="1"/>
    <col min="8" max="8" width="13" customWidth="1"/>
    <col min="9" max="9" width="7" customWidth="1"/>
  </cols>
  <sheetData>
    <row r="1" spans="2:9" ht="31.5" customHeight="1" x14ac:dyDescent="0.25">
      <c r="B1" s="14" t="s">
        <v>0</v>
      </c>
      <c r="C1" s="14"/>
      <c r="D1" s="14"/>
      <c r="E1" s="14"/>
      <c r="F1" s="14"/>
      <c r="G1" s="14"/>
      <c r="H1" s="14"/>
      <c r="I1" s="14"/>
    </row>
    <row r="2" spans="2:9" ht="18" customHeight="1" x14ac:dyDescent="0.25">
      <c r="B2" s="13" t="s">
        <v>1</v>
      </c>
      <c r="C2" s="13"/>
      <c r="D2" s="13"/>
      <c r="E2" s="13"/>
      <c r="F2" s="13"/>
      <c r="G2" s="13"/>
      <c r="H2" s="13"/>
      <c r="I2" s="13"/>
    </row>
    <row r="3" spans="2:9" ht="7.5" customHeight="1" x14ac:dyDescent="0.25"/>
    <row r="4" spans="2:9" ht="15.75" customHeight="1" x14ac:dyDescent="0.25">
      <c r="B4" s="12" t="s">
        <v>2</v>
      </c>
      <c r="C4" s="12"/>
      <c r="D4" s="12" t="s">
        <v>3</v>
      </c>
      <c r="E4" s="12"/>
      <c r="F4" s="12" t="s">
        <v>4</v>
      </c>
      <c r="G4" s="12"/>
      <c r="H4" s="12" t="s">
        <v>5</v>
      </c>
      <c r="I4" s="12"/>
    </row>
    <row r="5" spans="2:9" ht="15.75" customHeight="1" x14ac:dyDescent="0.25">
      <c r="B5" s="11">
        <f>COUNTA(Terminplan!$C$5:$C$60)</f>
        <v>31</v>
      </c>
      <c r="C5" s="11"/>
      <c r="D5" s="10">
        <f>SUM(Terminplan!$G$5:$G$60)</f>
        <v>36.749999999999972</v>
      </c>
      <c r="E5" s="10"/>
      <c r="F5" s="9">
        <f>IFERROR(COUNTIF(Terminplan!$K$5:$K$60,"Erledigt")/COUNTA(Terminplan!$C$5:$C$60),0)</f>
        <v>0.12903225806451613</v>
      </c>
      <c r="G5" s="9"/>
      <c r="H5" s="11">
        <f>COUNTIF(Terminplan!$K$5:$K$60,"Offen")</f>
        <v>25</v>
      </c>
      <c r="I5" s="11"/>
    </row>
    <row r="6" spans="2:9" ht="15.75" customHeight="1" x14ac:dyDescent="0.25">
      <c r="B6" s="11"/>
      <c r="C6" s="11"/>
      <c r="D6" s="10"/>
      <c r="E6" s="10"/>
      <c r="F6" s="9"/>
      <c r="G6" s="9"/>
      <c r="H6" s="11"/>
      <c r="I6" s="11"/>
    </row>
    <row r="7" spans="2:9" ht="9.75" customHeight="1" x14ac:dyDescent="0.25"/>
    <row r="8" spans="2:9" ht="19.5" customHeight="1" x14ac:dyDescent="0.25">
      <c r="B8" s="8" t="s">
        <v>6</v>
      </c>
      <c r="C8" s="8"/>
      <c r="D8" s="8"/>
      <c r="F8" s="8" t="s">
        <v>7</v>
      </c>
      <c r="G8" s="8"/>
      <c r="H8" s="8"/>
    </row>
    <row r="9" spans="2:9" ht="15" customHeight="1" x14ac:dyDescent="0.25">
      <c r="B9" s="7" t="s">
        <v>8</v>
      </c>
      <c r="C9" s="7"/>
      <c r="D9" s="15" t="s">
        <v>9</v>
      </c>
      <c r="F9" s="7" t="s">
        <v>10</v>
      </c>
      <c r="G9" s="7"/>
      <c r="H9" s="15" t="s">
        <v>9</v>
      </c>
    </row>
    <row r="10" spans="2:9" ht="18" customHeight="1" x14ac:dyDescent="0.25">
      <c r="B10" s="6" t="s">
        <v>11</v>
      </c>
      <c r="C10" s="6"/>
      <c r="D10" s="17">
        <f>SUMIF(Terminplan!$I$5:$I$60,$B10,Terminplan!$G$5:$G$60)</f>
        <v>11.499999999999932</v>
      </c>
      <c r="F10" s="5" t="s">
        <v>12</v>
      </c>
      <c r="G10" s="5"/>
      <c r="H10" s="17">
        <f>SUMIF(Terminplan!$D$5:$D$60,$F10,Terminplan!$G$5:$G$60)</f>
        <v>6.9999999999999831</v>
      </c>
    </row>
    <row r="11" spans="2:9" ht="18" customHeight="1" x14ac:dyDescent="0.25">
      <c r="B11" s="4" t="s">
        <v>13</v>
      </c>
      <c r="C11" s="4"/>
      <c r="D11" s="17">
        <f>SUMIF(Terminplan!$I$5:$I$60,$B11,Terminplan!$G$5:$G$60)</f>
        <v>7.7500000000000071</v>
      </c>
      <c r="F11" s="5" t="s">
        <v>14</v>
      </c>
      <c r="G11" s="5"/>
      <c r="H11" s="17">
        <f>SUMIF(Terminplan!$D$5:$D$60,$F11,Terminplan!$G$5:$G$60)</f>
        <v>7.4999999999999973</v>
      </c>
    </row>
    <row r="12" spans="2:9" ht="18" customHeight="1" x14ac:dyDescent="0.25">
      <c r="B12" s="3" t="s">
        <v>15</v>
      </c>
      <c r="C12" s="3"/>
      <c r="D12" s="17">
        <f>SUMIF(Terminplan!$I$5:$I$60,$B12,Terminplan!$G$5:$G$60)</f>
        <v>5.2500000000000018</v>
      </c>
      <c r="F12" s="5" t="s">
        <v>16</v>
      </c>
      <c r="G12" s="5"/>
      <c r="H12" s="17">
        <f>SUMIF(Terminplan!$D$5:$D$60,$F12,Terminplan!$G$5:$G$60)</f>
        <v>7.0000000000000311</v>
      </c>
    </row>
    <row r="13" spans="2:9" ht="18" customHeight="1" x14ac:dyDescent="0.25">
      <c r="B13" s="2" t="s">
        <v>17</v>
      </c>
      <c r="C13" s="2"/>
      <c r="D13" s="17">
        <f>SUMIF(Terminplan!$I$5:$I$60,$B13,Terminplan!$G$5:$G$60)</f>
        <v>4.0000000000000044</v>
      </c>
      <c r="F13" s="5" t="s">
        <v>18</v>
      </c>
      <c r="G13" s="5"/>
      <c r="H13" s="17">
        <f>SUMIF(Terminplan!$D$5:$D$60,$F13,Terminplan!$G$5:$G$60)</f>
        <v>5.4999999999999831</v>
      </c>
    </row>
    <row r="14" spans="2:9" ht="18" customHeight="1" x14ac:dyDescent="0.25">
      <c r="B14" s="1" t="s">
        <v>19</v>
      </c>
      <c r="C14" s="1"/>
      <c r="D14" s="17">
        <f>SUMIF(Terminplan!$I$5:$I$60,$B14,Terminplan!$G$5:$G$60)</f>
        <v>2.0000000000000142</v>
      </c>
      <c r="F14" s="5" t="s">
        <v>20</v>
      </c>
      <c r="G14" s="5"/>
      <c r="H14" s="17">
        <f>SUMIF(Terminplan!$D$5:$D$60,$F14,Terminplan!$G$5:$G$60)</f>
        <v>4.7499999999999831</v>
      </c>
    </row>
    <row r="15" spans="2:9" ht="18" customHeight="1" x14ac:dyDescent="0.25">
      <c r="B15" s="51" t="s">
        <v>21</v>
      </c>
      <c r="C15" s="51"/>
      <c r="D15" s="17">
        <f>SUMIF(Terminplan!$I$5:$I$60,$B15,Terminplan!$G$5:$G$60)</f>
        <v>3.75</v>
      </c>
      <c r="F15" s="5" t="s">
        <v>22</v>
      </c>
      <c r="G15" s="5"/>
      <c r="H15" s="17">
        <f>SUMIF(Terminplan!$D$5:$D$60,$F15,Terminplan!$G$5:$G$60)</f>
        <v>2.999999999999976</v>
      </c>
    </row>
    <row r="16" spans="2:9" ht="18" customHeight="1" x14ac:dyDescent="0.25">
      <c r="B16" s="52" t="s">
        <v>23</v>
      </c>
      <c r="C16" s="52"/>
      <c r="D16" s="17">
        <f>SUMIF(Terminplan!$I$5:$I$60,$B16,Terminplan!$G$5:$G$60)</f>
        <v>2.5000000000000071</v>
      </c>
      <c r="F16" s="5" t="s">
        <v>24</v>
      </c>
      <c r="G16" s="5"/>
      <c r="H16" s="17">
        <f>SUMIF(Terminplan!$D$5:$D$60,$F16,Terminplan!$G$5:$G$60)</f>
        <v>2.0000000000000155</v>
      </c>
    </row>
    <row r="17" spans="2:8" ht="9.75" customHeight="1" x14ac:dyDescent="0.25"/>
    <row r="18" spans="2:8" ht="19.5" customHeight="1" x14ac:dyDescent="0.25">
      <c r="B18" s="8" t="s">
        <v>25</v>
      </c>
      <c r="C18" s="8"/>
      <c r="D18" s="8"/>
      <c r="F18" s="8" t="s">
        <v>26</v>
      </c>
      <c r="G18" s="8"/>
      <c r="H18" s="8"/>
    </row>
    <row r="19" spans="2:8" ht="15" customHeight="1" x14ac:dyDescent="0.25">
      <c r="B19" s="7" t="s">
        <v>27</v>
      </c>
      <c r="C19" s="7"/>
      <c r="D19" s="15" t="s">
        <v>28</v>
      </c>
      <c r="F19" s="7" t="s">
        <v>29</v>
      </c>
      <c r="G19" s="7"/>
      <c r="H19" s="15" t="s">
        <v>28</v>
      </c>
    </row>
    <row r="20" spans="2:8" ht="18" customHeight="1" x14ac:dyDescent="0.25">
      <c r="B20" s="53" t="s">
        <v>30</v>
      </c>
      <c r="C20" s="53"/>
      <c r="D20" s="25">
        <f>COUNTIF(Terminplan!$K$5:$K$60,$B20)</f>
        <v>25</v>
      </c>
      <c r="F20" s="54" t="s">
        <v>31</v>
      </c>
      <c r="G20" s="54"/>
      <c r="H20" s="25">
        <f>COUNTIF(Terminplan!$J$5:$J$60,$F20)</f>
        <v>8</v>
      </c>
    </row>
    <row r="21" spans="2:8" ht="18" customHeight="1" x14ac:dyDescent="0.25">
      <c r="B21" s="55" t="s">
        <v>32</v>
      </c>
      <c r="C21" s="55"/>
      <c r="D21" s="25">
        <f>COUNTIF(Terminplan!$K$5:$K$60,$B21)</f>
        <v>2</v>
      </c>
      <c r="F21" s="56" t="s">
        <v>33</v>
      </c>
      <c r="G21" s="56"/>
      <c r="H21" s="25">
        <f>COUNTIF(Terminplan!$J$5:$J$60,$F21)</f>
        <v>12</v>
      </c>
    </row>
    <row r="22" spans="2:8" ht="18" customHeight="1" x14ac:dyDescent="0.25">
      <c r="B22" s="57" t="s">
        <v>34</v>
      </c>
      <c r="C22" s="57"/>
      <c r="D22" s="25">
        <f>COUNTIF(Terminplan!$K$5:$K$60,$B22)</f>
        <v>4</v>
      </c>
      <c r="F22" s="58" t="s">
        <v>35</v>
      </c>
      <c r="G22" s="58"/>
      <c r="H22" s="25">
        <f>COUNTIF(Terminplan!$J$5:$J$60,$F22)</f>
        <v>11</v>
      </c>
    </row>
  </sheetData>
  <mergeCells count="38">
    <mergeCell ref="B22:C22"/>
    <mergeCell ref="F22:G22"/>
    <mergeCell ref="B19:C19"/>
    <mergeCell ref="F19:G19"/>
    <mergeCell ref="B20:C20"/>
    <mergeCell ref="F20:G20"/>
    <mergeCell ref="B21:C21"/>
    <mergeCell ref="F21:G21"/>
    <mergeCell ref="B15:C15"/>
    <mergeCell ref="F15:G15"/>
    <mergeCell ref="B16:C16"/>
    <mergeCell ref="F16:G16"/>
    <mergeCell ref="B18:D18"/>
    <mergeCell ref="F18:H18"/>
    <mergeCell ref="B12:C12"/>
    <mergeCell ref="F12:G12"/>
    <mergeCell ref="B13:C13"/>
    <mergeCell ref="F13:G13"/>
    <mergeCell ref="B14:C14"/>
    <mergeCell ref="F14:G14"/>
    <mergeCell ref="B9:C9"/>
    <mergeCell ref="F9:G9"/>
    <mergeCell ref="B10:C10"/>
    <mergeCell ref="F10:G10"/>
    <mergeCell ref="B11:C11"/>
    <mergeCell ref="F11:G11"/>
    <mergeCell ref="B5:C6"/>
    <mergeCell ref="D5:E6"/>
    <mergeCell ref="F5:G6"/>
    <mergeCell ref="H5:I6"/>
    <mergeCell ref="B8:D8"/>
    <mergeCell ref="F8:H8"/>
    <mergeCell ref="B1:I1"/>
    <mergeCell ref="B2:I2"/>
    <mergeCell ref="B4:C4"/>
    <mergeCell ref="D4:E4"/>
    <mergeCell ref="F4:G4"/>
    <mergeCell ref="H4:I4"/>
  </mergeCells>
  <conditionalFormatting sqref="D10:D16">
    <cfRule type="dataBar" priority="2">
      <dataBar>
        <cfvo type="num" val="0"/>
        <cfvo type="max"/>
        <color rgb="FF1C5D66"/>
      </dataBar>
      <extLst>
        <ext xmlns:x14="http://schemas.microsoft.com/office/spreadsheetml/2009/9/main" uri="{B025F937-C7B1-47D3-B67F-A62EFF666E3E}">
          <x14:id>{B06DF0BF-104D-499A-8269-9580A36FA0D1}</x14:id>
        </ext>
      </extLst>
    </cfRule>
  </conditionalFormatting>
  <conditionalFormatting sqref="D20:D22">
    <cfRule type="dataBar" priority="4">
      <dataBar>
        <cfvo type="num" val="0"/>
        <cfvo type="max"/>
        <color rgb="FFC57B3C"/>
      </dataBar>
      <extLst>
        <ext xmlns:x14="http://schemas.microsoft.com/office/spreadsheetml/2009/9/main" uri="{B025F937-C7B1-47D3-B67F-A62EFF666E3E}">
          <x14:id>{F5795043-B7C8-49EB-ACFB-198FBCFDF83F}</x14:id>
        </ext>
      </extLst>
    </cfRule>
  </conditionalFormatting>
  <conditionalFormatting sqref="H10:H16">
    <cfRule type="dataBar" priority="3">
      <dataBar>
        <cfvo type="num" val="0"/>
        <cfvo type="max"/>
        <color rgb="FF1C5D66"/>
      </dataBar>
      <extLst>
        <ext xmlns:x14="http://schemas.microsoft.com/office/spreadsheetml/2009/9/main" uri="{B025F937-C7B1-47D3-B67F-A62EFF666E3E}">
          <x14:id>{ADC06DEA-3FF0-485A-9D1C-348046589044}</x14:id>
        </ext>
      </extLst>
    </cfRule>
  </conditionalFormatting>
  <conditionalFormatting sqref="H20:H22">
    <cfRule type="dataBar" priority="5">
      <dataBar>
        <cfvo type="num" val="0"/>
        <cfvo type="max"/>
        <color rgb="FFC57B3C"/>
      </dataBar>
      <extLst>
        <ext xmlns:x14="http://schemas.microsoft.com/office/spreadsheetml/2009/9/main" uri="{B025F937-C7B1-47D3-B67F-A62EFF666E3E}">
          <x14:id>{673B3717-7692-43E1-9843-546D976557F6}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6DF0BF-104D-499A-8269-9580A36FA0D1}">
            <x14:dataBar axisPosition="none">
              <x14:cfvo type="num">
                <xm:f>0</xm:f>
              </x14:cfvo>
              <x14:cfvo type="max"/>
              <x14:negativeFillColor rgb="FF1C5D66"/>
            </x14:dataBar>
          </x14:cfRule>
          <xm:sqref>D10:D16</xm:sqref>
        </x14:conditionalFormatting>
        <x14:conditionalFormatting xmlns:xm="http://schemas.microsoft.com/office/excel/2006/main">
          <x14:cfRule type="dataBar" id="{F5795043-B7C8-49EB-ACFB-198FBCFDF83F}">
            <x14:dataBar axisPosition="none">
              <x14:cfvo type="num">
                <xm:f>0</xm:f>
              </x14:cfvo>
              <x14:cfvo type="max"/>
              <x14:negativeFillColor rgb="FFC57B3C"/>
            </x14:dataBar>
          </x14:cfRule>
          <xm:sqref>D20:D22</xm:sqref>
        </x14:conditionalFormatting>
        <x14:conditionalFormatting xmlns:xm="http://schemas.microsoft.com/office/excel/2006/main">
          <x14:cfRule type="dataBar" id="{ADC06DEA-3FF0-485A-9D1C-348046589044}">
            <x14:dataBar axisPosition="none">
              <x14:cfvo type="num">
                <xm:f>0</xm:f>
              </x14:cfvo>
              <x14:cfvo type="max"/>
              <x14:negativeFillColor rgb="FF1C5D66"/>
            </x14:dataBar>
          </x14:cfRule>
          <xm:sqref>H10:H16</xm:sqref>
        </x14:conditionalFormatting>
        <x14:conditionalFormatting xmlns:xm="http://schemas.microsoft.com/office/excel/2006/main">
          <x14:cfRule type="dataBar" id="{673B3717-7692-43E1-9843-546D976557F6}">
            <x14:dataBar axisPosition="none">
              <x14:cfvo type="num">
                <xm:f>0</xm:f>
              </x14:cfvo>
              <x14:cfvo type="max"/>
              <x14:negativeFillColor rgb="FFC57B3C"/>
            </x14:dataBar>
          </x14:cfRule>
          <xm:sqref>H20:H22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C5D66"/>
    <pageSetUpPr fitToPage="1"/>
  </sheetPr>
  <dimension ref="B1:L60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5" customWidth="1"/>
    <col min="3" max="4" width="12" customWidth="1"/>
    <col min="5" max="6" width="8.42578125" customWidth="1"/>
    <col min="7" max="7" width="11" customWidth="1"/>
    <col min="8" max="8" width="36" customWidth="1"/>
    <col min="9" max="9" width="15" customWidth="1"/>
    <col min="10" max="11" width="12" customWidth="1"/>
    <col min="12" max="12" width="26" customWidth="1"/>
  </cols>
  <sheetData>
    <row r="1" spans="2:12" ht="30" customHeight="1" x14ac:dyDescent="0.25">
      <c r="B1" s="59" t="s">
        <v>36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2" ht="16.5" customHeight="1" x14ac:dyDescent="0.25">
      <c r="B2" s="13" t="s">
        <v>37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6" customHeight="1" x14ac:dyDescent="0.25"/>
    <row r="4" spans="2:12" ht="27.75" customHeight="1" x14ac:dyDescent="0.25">
      <c r="B4" s="31" t="s">
        <v>38</v>
      </c>
      <c r="C4" s="31" t="s">
        <v>39</v>
      </c>
      <c r="D4" s="31" t="s">
        <v>10</v>
      </c>
      <c r="E4" s="31" t="s">
        <v>40</v>
      </c>
      <c r="F4" s="31" t="s">
        <v>41</v>
      </c>
      <c r="G4" s="31" t="s">
        <v>42</v>
      </c>
      <c r="H4" s="32" t="s">
        <v>43</v>
      </c>
      <c r="I4" s="31" t="s">
        <v>8</v>
      </c>
      <c r="J4" s="31" t="s">
        <v>29</v>
      </c>
      <c r="K4" s="31" t="s">
        <v>27</v>
      </c>
      <c r="L4" s="32" t="s">
        <v>44</v>
      </c>
    </row>
    <row r="5" spans="2:12" ht="18" customHeight="1" x14ac:dyDescent="0.25">
      <c r="B5" s="33">
        <f t="shared" ref="B5:B36" si="0">IF($C5="","",ROW()-4)</f>
        <v>1</v>
      </c>
      <c r="C5" s="34">
        <v>46034</v>
      </c>
      <c r="D5" s="35" t="str">
        <f t="shared" ref="D5:D36" si="1">IF($C5="","",CHOOSE(WEEKDAY($C5,2),"Montag","Dienstag","Mittwoch","Donnerstag","Freitag","Samstag","Sonntag"))</f>
        <v>Montag</v>
      </c>
      <c r="E5" s="36">
        <v>0.35416666666666702</v>
      </c>
      <c r="F5" s="36">
        <v>0.375</v>
      </c>
      <c r="G5" s="37">
        <f t="shared" ref="G5:G36" si="2">IF(OR($E5="",$F5=""),"",(F5-E5)*24)</f>
        <v>0.49999999999999156</v>
      </c>
      <c r="H5" s="38" t="s">
        <v>45</v>
      </c>
      <c r="I5" s="39" t="s">
        <v>11</v>
      </c>
      <c r="J5" s="39" t="s">
        <v>33</v>
      </c>
      <c r="K5" s="39" t="s">
        <v>34</v>
      </c>
      <c r="L5" s="40" t="s">
        <v>46</v>
      </c>
    </row>
    <row r="6" spans="2:12" ht="18" customHeight="1" x14ac:dyDescent="0.25">
      <c r="B6" s="41">
        <f t="shared" si="0"/>
        <v>2</v>
      </c>
      <c r="C6" s="42">
        <v>46034</v>
      </c>
      <c r="D6" s="43" t="str">
        <f t="shared" si="1"/>
        <v>Montag</v>
      </c>
      <c r="E6" s="44">
        <v>0.375</v>
      </c>
      <c r="F6" s="44">
        <v>0.4375</v>
      </c>
      <c r="G6" s="45">
        <f t="shared" si="2"/>
        <v>1.5</v>
      </c>
      <c r="H6" s="46" t="s">
        <v>47</v>
      </c>
      <c r="I6" s="47" t="s">
        <v>13</v>
      </c>
      <c r="J6" s="47" t="s">
        <v>31</v>
      </c>
      <c r="K6" s="47" t="s">
        <v>34</v>
      </c>
      <c r="L6" s="48" t="s">
        <v>48</v>
      </c>
    </row>
    <row r="7" spans="2:12" ht="18" customHeight="1" x14ac:dyDescent="0.25">
      <c r="B7" s="33">
        <f t="shared" si="0"/>
        <v>3</v>
      </c>
      <c r="C7" s="34">
        <v>46034</v>
      </c>
      <c r="D7" s="35" t="str">
        <f t="shared" si="1"/>
        <v>Montag</v>
      </c>
      <c r="E7" s="36">
        <v>0.44791666666666702</v>
      </c>
      <c r="F7" s="36">
        <v>0.52083333333333304</v>
      </c>
      <c r="G7" s="37">
        <f t="shared" si="2"/>
        <v>1.7499999999999845</v>
      </c>
      <c r="H7" s="38" t="s">
        <v>49</v>
      </c>
      <c r="I7" s="39" t="s">
        <v>11</v>
      </c>
      <c r="J7" s="39" t="s">
        <v>31</v>
      </c>
      <c r="K7" s="39" t="s">
        <v>32</v>
      </c>
      <c r="L7" s="40" t="s">
        <v>46</v>
      </c>
    </row>
    <row r="8" spans="2:12" ht="18" customHeight="1" x14ac:dyDescent="0.25">
      <c r="B8" s="41">
        <f t="shared" si="0"/>
        <v>4</v>
      </c>
      <c r="C8" s="42">
        <v>46034</v>
      </c>
      <c r="D8" s="43" t="str">
        <f t="shared" si="1"/>
        <v>Montag</v>
      </c>
      <c r="E8" s="44">
        <v>0.52083333333333304</v>
      </c>
      <c r="F8" s="44">
        <v>0.55208333333333304</v>
      </c>
      <c r="G8" s="45">
        <f t="shared" si="2"/>
        <v>0.75</v>
      </c>
      <c r="H8" s="46" t="s">
        <v>50</v>
      </c>
      <c r="I8" s="47" t="s">
        <v>21</v>
      </c>
      <c r="J8" s="47" t="s">
        <v>35</v>
      </c>
      <c r="K8" s="47" t="s">
        <v>34</v>
      </c>
      <c r="L8" s="48" t="s">
        <v>51</v>
      </c>
    </row>
    <row r="9" spans="2:12" ht="18" customHeight="1" x14ac:dyDescent="0.25">
      <c r="B9" s="33">
        <f t="shared" si="0"/>
        <v>5</v>
      </c>
      <c r="C9" s="34">
        <v>46034</v>
      </c>
      <c r="D9" s="35" t="str">
        <f t="shared" si="1"/>
        <v>Montag</v>
      </c>
      <c r="E9" s="36">
        <v>0.5625</v>
      </c>
      <c r="F9" s="36">
        <v>0.625</v>
      </c>
      <c r="G9" s="37">
        <f t="shared" si="2"/>
        <v>1.5</v>
      </c>
      <c r="H9" s="38" t="s">
        <v>52</v>
      </c>
      <c r="I9" s="39" t="s">
        <v>13</v>
      </c>
      <c r="J9" s="39" t="s">
        <v>31</v>
      </c>
      <c r="K9" s="39" t="s">
        <v>30</v>
      </c>
      <c r="L9" s="40" t="s">
        <v>53</v>
      </c>
    </row>
    <row r="10" spans="2:12" ht="18" customHeight="1" x14ac:dyDescent="0.25">
      <c r="B10" s="41">
        <f t="shared" si="0"/>
        <v>6</v>
      </c>
      <c r="C10" s="42">
        <v>46034</v>
      </c>
      <c r="D10" s="43" t="str">
        <f t="shared" si="1"/>
        <v>Montag</v>
      </c>
      <c r="E10" s="44">
        <v>0.75</v>
      </c>
      <c r="F10" s="44">
        <v>0.79166666666666696</v>
      </c>
      <c r="G10" s="45">
        <f t="shared" si="2"/>
        <v>1.0000000000000071</v>
      </c>
      <c r="H10" s="46" t="s">
        <v>54</v>
      </c>
      <c r="I10" s="47" t="s">
        <v>17</v>
      </c>
      <c r="J10" s="47" t="s">
        <v>33</v>
      </c>
      <c r="K10" s="47" t="s">
        <v>30</v>
      </c>
      <c r="L10" s="48" t="s">
        <v>55</v>
      </c>
    </row>
    <row r="11" spans="2:12" ht="18" customHeight="1" x14ac:dyDescent="0.25">
      <c r="B11" s="33">
        <f t="shared" si="0"/>
        <v>7</v>
      </c>
      <c r="C11" s="34">
        <v>46035</v>
      </c>
      <c r="D11" s="35" t="str">
        <f t="shared" si="1"/>
        <v>Dienstag</v>
      </c>
      <c r="E11" s="36">
        <v>0.35416666666666702</v>
      </c>
      <c r="F11" s="36">
        <v>0.38541666666666702</v>
      </c>
      <c r="G11" s="37">
        <f t="shared" si="2"/>
        <v>0.75</v>
      </c>
      <c r="H11" s="38" t="s">
        <v>56</v>
      </c>
      <c r="I11" s="39" t="s">
        <v>11</v>
      </c>
      <c r="J11" s="39" t="s">
        <v>33</v>
      </c>
      <c r="K11" s="39" t="s">
        <v>34</v>
      </c>
      <c r="L11" s="40" t="s">
        <v>46</v>
      </c>
    </row>
    <row r="12" spans="2:12" ht="18" customHeight="1" x14ac:dyDescent="0.25">
      <c r="B12" s="41">
        <f t="shared" si="0"/>
        <v>8</v>
      </c>
      <c r="C12" s="42">
        <v>46035</v>
      </c>
      <c r="D12" s="43" t="str">
        <f t="shared" si="1"/>
        <v>Dienstag</v>
      </c>
      <c r="E12" s="44">
        <v>0.38541666666666702</v>
      </c>
      <c r="F12" s="44">
        <v>0.45833333333333298</v>
      </c>
      <c r="G12" s="45">
        <f t="shared" si="2"/>
        <v>1.7499999999999831</v>
      </c>
      <c r="H12" s="46" t="s">
        <v>57</v>
      </c>
      <c r="I12" s="47" t="s">
        <v>11</v>
      </c>
      <c r="J12" s="47" t="s">
        <v>31</v>
      </c>
      <c r="K12" s="47" t="s">
        <v>32</v>
      </c>
      <c r="L12" s="48" t="s">
        <v>58</v>
      </c>
    </row>
    <row r="13" spans="2:12" ht="18" customHeight="1" x14ac:dyDescent="0.25">
      <c r="B13" s="33">
        <f t="shared" si="0"/>
        <v>9</v>
      </c>
      <c r="C13" s="34">
        <v>46035</v>
      </c>
      <c r="D13" s="35" t="str">
        <f t="shared" si="1"/>
        <v>Dienstag</v>
      </c>
      <c r="E13" s="36">
        <v>0.46875</v>
      </c>
      <c r="F13" s="36">
        <v>0.5</v>
      </c>
      <c r="G13" s="37">
        <f t="shared" si="2"/>
        <v>0.75</v>
      </c>
      <c r="H13" s="38" t="s">
        <v>59</v>
      </c>
      <c r="I13" s="39" t="s">
        <v>13</v>
      </c>
      <c r="J13" s="39" t="s">
        <v>33</v>
      </c>
      <c r="K13" s="39" t="s">
        <v>30</v>
      </c>
      <c r="L13" s="40" t="s">
        <v>53</v>
      </c>
    </row>
    <row r="14" spans="2:12" ht="18" customHeight="1" x14ac:dyDescent="0.25">
      <c r="B14" s="41">
        <f t="shared" si="0"/>
        <v>10</v>
      </c>
      <c r="C14" s="42">
        <v>46035</v>
      </c>
      <c r="D14" s="43" t="str">
        <f t="shared" si="1"/>
        <v>Dienstag</v>
      </c>
      <c r="E14" s="44">
        <v>0.52083333333333304</v>
      </c>
      <c r="F14" s="44">
        <v>0.55208333333333304</v>
      </c>
      <c r="G14" s="45">
        <f t="shared" si="2"/>
        <v>0.75</v>
      </c>
      <c r="H14" s="46" t="s">
        <v>50</v>
      </c>
      <c r="I14" s="47" t="s">
        <v>21</v>
      </c>
      <c r="J14" s="47" t="s">
        <v>35</v>
      </c>
      <c r="K14" s="47" t="s">
        <v>30</v>
      </c>
      <c r="L14" s="48" t="s">
        <v>60</v>
      </c>
    </row>
    <row r="15" spans="2:12" ht="18" customHeight="1" x14ac:dyDescent="0.25">
      <c r="B15" s="33">
        <f t="shared" si="0"/>
        <v>11</v>
      </c>
      <c r="C15" s="34">
        <v>46035</v>
      </c>
      <c r="D15" s="35" t="str">
        <f t="shared" si="1"/>
        <v>Dienstag</v>
      </c>
      <c r="E15" s="36">
        <v>0.58333333333333304</v>
      </c>
      <c r="F15" s="36">
        <v>0.66666666666666696</v>
      </c>
      <c r="G15" s="37">
        <f t="shared" si="2"/>
        <v>2.0000000000000142</v>
      </c>
      <c r="H15" s="38" t="s">
        <v>61</v>
      </c>
      <c r="I15" s="39" t="s">
        <v>19</v>
      </c>
      <c r="J15" s="39" t="s">
        <v>33</v>
      </c>
      <c r="K15" s="39" t="s">
        <v>30</v>
      </c>
      <c r="L15" s="40" t="s">
        <v>62</v>
      </c>
    </row>
    <row r="16" spans="2:12" ht="18" customHeight="1" x14ac:dyDescent="0.25">
      <c r="B16" s="41">
        <f t="shared" si="0"/>
        <v>12</v>
      </c>
      <c r="C16" s="42">
        <v>46035</v>
      </c>
      <c r="D16" s="43" t="str">
        <f t="shared" si="1"/>
        <v>Dienstag</v>
      </c>
      <c r="E16" s="44">
        <v>0.8125</v>
      </c>
      <c r="F16" s="44">
        <v>0.875</v>
      </c>
      <c r="G16" s="45">
        <f t="shared" si="2"/>
        <v>1.5</v>
      </c>
      <c r="H16" s="46" t="s">
        <v>63</v>
      </c>
      <c r="I16" s="47" t="s">
        <v>15</v>
      </c>
      <c r="J16" s="47" t="s">
        <v>35</v>
      </c>
      <c r="K16" s="47" t="s">
        <v>30</v>
      </c>
      <c r="L16" s="48" t="s">
        <v>64</v>
      </c>
    </row>
    <row r="17" spans="2:12" ht="18" customHeight="1" x14ac:dyDescent="0.25">
      <c r="B17" s="33">
        <f t="shared" si="0"/>
        <v>13</v>
      </c>
      <c r="C17" s="34">
        <v>46036</v>
      </c>
      <c r="D17" s="35" t="str">
        <f t="shared" si="1"/>
        <v>Mittwoch</v>
      </c>
      <c r="E17" s="36">
        <v>0.33333333333333298</v>
      </c>
      <c r="F17" s="36">
        <v>0.35416666666666702</v>
      </c>
      <c r="G17" s="37">
        <f t="shared" si="2"/>
        <v>0.50000000000001688</v>
      </c>
      <c r="H17" s="38" t="s">
        <v>65</v>
      </c>
      <c r="I17" s="39" t="s">
        <v>11</v>
      </c>
      <c r="J17" s="39" t="s">
        <v>35</v>
      </c>
      <c r="K17" s="39" t="s">
        <v>30</v>
      </c>
      <c r="L17" s="40" t="s">
        <v>46</v>
      </c>
    </row>
    <row r="18" spans="2:12" ht="18" customHeight="1" x14ac:dyDescent="0.25">
      <c r="B18" s="41">
        <f t="shared" si="0"/>
        <v>14</v>
      </c>
      <c r="C18" s="42">
        <v>46036</v>
      </c>
      <c r="D18" s="43" t="str">
        <f t="shared" si="1"/>
        <v>Mittwoch</v>
      </c>
      <c r="E18" s="44">
        <v>0.375</v>
      </c>
      <c r="F18" s="44">
        <v>0.5</v>
      </c>
      <c r="G18" s="45">
        <f t="shared" si="2"/>
        <v>3</v>
      </c>
      <c r="H18" s="46" t="s">
        <v>66</v>
      </c>
      <c r="I18" s="47" t="s">
        <v>11</v>
      </c>
      <c r="J18" s="47" t="s">
        <v>31</v>
      </c>
      <c r="K18" s="47" t="s">
        <v>30</v>
      </c>
      <c r="L18" s="48" t="s">
        <v>58</v>
      </c>
    </row>
    <row r="19" spans="2:12" ht="18" customHeight="1" x14ac:dyDescent="0.25">
      <c r="B19" s="33">
        <f t="shared" si="0"/>
        <v>15</v>
      </c>
      <c r="C19" s="34">
        <v>46036</v>
      </c>
      <c r="D19" s="35" t="str">
        <f t="shared" si="1"/>
        <v>Mittwoch</v>
      </c>
      <c r="E19" s="36">
        <v>0.52083333333333304</v>
      </c>
      <c r="F19" s="36">
        <v>0.55208333333333304</v>
      </c>
      <c r="G19" s="37">
        <f t="shared" si="2"/>
        <v>0.75</v>
      </c>
      <c r="H19" s="38" t="s">
        <v>50</v>
      </c>
      <c r="I19" s="39" t="s">
        <v>21</v>
      </c>
      <c r="J19" s="39" t="s">
        <v>35</v>
      </c>
      <c r="K19" s="39" t="s">
        <v>30</v>
      </c>
      <c r="L19" s="40" t="s">
        <v>60</v>
      </c>
    </row>
    <row r="20" spans="2:12" ht="18" customHeight="1" x14ac:dyDescent="0.25">
      <c r="B20" s="41">
        <f t="shared" si="0"/>
        <v>16</v>
      </c>
      <c r="C20" s="42">
        <v>46036</v>
      </c>
      <c r="D20" s="43" t="str">
        <f t="shared" si="1"/>
        <v>Mittwoch</v>
      </c>
      <c r="E20" s="44">
        <v>0.5625</v>
      </c>
      <c r="F20" s="44">
        <v>0.60416666666666696</v>
      </c>
      <c r="G20" s="45">
        <f t="shared" si="2"/>
        <v>1.0000000000000071</v>
      </c>
      <c r="H20" s="46" t="s">
        <v>67</v>
      </c>
      <c r="I20" s="47" t="s">
        <v>13</v>
      </c>
      <c r="J20" s="47" t="s">
        <v>33</v>
      </c>
      <c r="K20" s="47" t="s">
        <v>30</v>
      </c>
      <c r="L20" s="48" t="s">
        <v>53</v>
      </c>
    </row>
    <row r="21" spans="2:12" ht="18" customHeight="1" x14ac:dyDescent="0.25">
      <c r="B21" s="33">
        <f t="shared" si="0"/>
        <v>17</v>
      </c>
      <c r="C21" s="34">
        <v>46036</v>
      </c>
      <c r="D21" s="35" t="str">
        <f t="shared" si="1"/>
        <v>Mittwoch</v>
      </c>
      <c r="E21" s="36">
        <v>0.70833333333333304</v>
      </c>
      <c r="F21" s="36">
        <v>0.73958333333333304</v>
      </c>
      <c r="G21" s="37">
        <f t="shared" si="2"/>
        <v>0.75</v>
      </c>
      <c r="H21" s="38" t="s">
        <v>68</v>
      </c>
      <c r="I21" s="39" t="s">
        <v>15</v>
      </c>
      <c r="J21" s="39" t="s">
        <v>35</v>
      </c>
      <c r="K21" s="39" t="s">
        <v>30</v>
      </c>
      <c r="L21" s="40" t="s">
        <v>60</v>
      </c>
    </row>
    <row r="22" spans="2:12" ht="18" customHeight="1" x14ac:dyDescent="0.25">
      <c r="B22" s="41">
        <f t="shared" si="0"/>
        <v>18</v>
      </c>
      <c r="C22" s="42">
        <v>46036</v>
      </c>
      <c r="D22" s="43" t="str">
        <f t="shared" si="1"/>
        <v>Mittwoch</v>
      </c>
      <c r="E22" s="44">
        <v>0.77083333333333304</v>
      </c>
      <c r="F22" s="44">
        <v>0.8125</v>
      </c>
      <c r="G22" s="45">
        <f t="shared" si="2"/>
        <v>1.0000000000000071</v>
      </c>
      <c r="H22" s="46" t="s">
        <v>69</v>
      </c>
      <c r="I22" s="47" t="s">
        <v>17</v>
      </c>
      <c r="J22" s="47" t="s">
        <v>33</v>
      </c>
      <c r="K22" s="47" t="s">
        <v>30</v>
      </c>
      <c r="L22" s="48" t="s">
        <v>70</v>
      </c>
    </row>
    <row r="23" spans="2:12" ht="18" customHeight="1" x14ac:dyDescent="0.25">
      <c r="B23" s="33">
        <f t="shared" si="0"/>
        <v>19</v>
      </c>
      <c r="C23" s="34">
        <v>46037</v>
      </c>
      <c r="D23" s="35" t="str">
        <f t="shared" si="1"/>
        <v>Donnerstag</v>
      </c>
      <c r="E23" s="36">
        <v>0.35416666666666702</v>
      </c>
      <c r="F23" s="36">
        <v>0.375</v>
      </c>
      <c r="G23" s="37">
        <f t="shared" si="2"/>
        <v>0.49999999999999156</v>
      </c>
      <c r="H23" s="38" t="s">
        <v>71</v>
      </c>
      <c r="I23" s="39" t="s">
        <v>11</v>
      </c>
      <c r="J23" s="39" t="s">
        <v>33</v>
      </c>
      <c r="K23" s="39" t="s">
        <v>30</v>
      </c>
      <c r="L23" s="40" t="s">
        <v>46</v>
      </c>
    </row>
    <row r="24" spans="2:12" ht="18" customHeight="1" x14ac:dyDescent="0.25">
      <c r="B24" s="41">
        <f t="shared" si="0"/>
        <v>20</v>
      </c>
      <c r="C24" s="42">
        <v>46037</v>
      </c>
      <c r="D24" s="43" t="str">
        <f t="shared" si="1"/>
        <v>Donnerstag</v>
      </c>
      <c r="E24" s="44">
        <v>0.375</v>
      </c>
      <c r="F24" s="44">
        <v>0.4375</v>
      </c>
      <c r="G24" s="45">
        <f t="shared" si="2"/>
        <v>1.5</v>
      </c>
      <c r="H24" s="46" t="s">
        <v>72</v>
      </c>
      <c r="I24" s="47" t="s">
        <v>13</v>
      </c>
      <c r="J24" s="47" t="s">
        <v>31</v>
      </c>
      <c r="K24" s="47" t="s">
        <v>30</v>
      </c>
      <c r="L24" s="48" t="s">
        <v>73</v>
      </c>
    </row>
    <row r="25" spans="2:12" ht="18" customHeight="1" x14ac:dyDescent="0.25">
      <c r="B25" s="33">
        <f t="shared" si="0"/>
        <v>21</v>
      </c>
      <c r="C25" s="34">
        <v>46037</v>
      </c>
      <c r="D25" s="35" t="str">
        <f t="shared" si="1"/>
        <v>Donnerstag</v>
      </c>
      <c r="E25" s="36">
        <v>0.44791666666666702</v>
      </c>
      <c r="F25" s="36">
        <v>0.52083333333333304</v>
      </c>
      <c r="G25" s="37">
        <f t="shared" si="2"/>
        <v>1.7499999999999845</v>
      </c>
      <c r="H25" s="38" t="s">
        <v>74</v>
      </c>
      <c r="I25" s="39" t="s">
        <v>11</v>
      </c>
      <c r="J25" s="39" t="s">
        <v>31</v>
      </c>
      <c r="K25" s="39" t="s">
        <v>30</v>
      </c>
      <c r="L25" s="40" t="s">
        <v>46</v>
      </c>
    </row>
    <row r="26" spans="2:12" ht="18" customHeight="1" x14ac:dyDescent="0.25">
      <c r="B26" s="41">
        <f t="shared" si="0"/>
        <v>22</v>
      </c>
      <c r="C26" s="42">
        <v>46037</v>
      </c>
      <c r="D26" s="43" t="str">
        <f t="shared" si="1"/>
        <v>Donnerstag</v>
      </c>
      <c r="E26" s="44">
        <v>0.52083333333333304</v>
      </c>
      <c r="F26" s="44">
        <v>0.55208333333333304</v>
      </c>
      <c r="G26" s="45">
        <f t="shared" si="2"/>
        <v>0.75</v>
      </c>
      <c r="H26" s="46" t="s">
        <v>50</v>
      </c>
      <c r="I26" s="47" t="s">
        <v>21</v>
      </c>
      <c r="J26" s="47" t="s">
        <v>35</v>
      </c>
      <c r="K26" s="47" t="s">
        <v>30</v>
      </c>
      <c r="L26" s="48" t="s">
        <v>51</v>
      </c>
    </row>
    <row r="27" spans="2:12" ht="18" customHeight="1" x14ac:dyDescent="0.25">
      <c r="B27" s="33">
        <f t="shared" si="0"/>
        <v>23</v>
      </c>
      <c r="C27" s="34">
        <v>46037</v>
      </c>
      <c r="D27" s="35" t="str">
        <f t="shared" si="1"/>
        <v>Donnerstag</v>
      </c>
      <c r="E27" s="36">
        <v>0.625</v>
      </c>
      <c r="F27" s="36">
        <v>0.66666666666666696</v>
      </c>
      <c r="G27" s="37">
        <f t="shared" si="2"/>
        <v>1.0000000000000071</v>
      </c>
      <c r="H27" s="38" t="s">
        <v>75</v>
      </c>
      <c r="I27" s="39" t="s">
        <v>17</v>
      </c>
      <c r="J27" s="39" t="s">
        <v>33</v>
      </c>
      <c r="K27" s="39" t="s">
        <v>30</v>
      </c>
      <c r="L27" s="40" t="s">
        <v>60</v>
      </c>
    </row>
    <row r="28" spans="2:12" ht="18" customHeight="1" x14ac:dyDescent="0.25">
      <c r="B28" s="41">
        <f t="shared" si="0"/>
        <v>24</v>
      </c>
      <c r="C28" s="42">
        <v>46038</v>
      </c>
      <c r="D28" s="43" t="str">
        <f t="shared" si="1"/>
        <v>Freitag</v>
      </c>
      <c r="E28" s="44">
        <v>0.35416666666666702</v>
      </c>
      <c r="F28" s="44">
        <v>0.39583333333333298</v>
      </c>
      <c r="G28" s="45">
        <f t="shared" si="2"/>
        <v>0.99999999999998312</v>
      </c>
      <c r="H28" s="46" t="s">
        <v>76</v>
      </c>
      <c r="I28" s="47" t="s">
        <v>11</v>
      </c>
      <c r="J28" s="47" t="s">
        <v>33</v>
      </c>
      <c r="K28" s="47" t="s">
        <v>30</v>
      </c>
      <c r="L28" s="48" t="s">
        <v>46</v>
      </c>
    </row>
    <row r="29" spans="2:12" ht="18" customHeight="1" x14ac:dyDescent="0.25">
      <c r="B29" s="33">
        <f t="shared" si="0"/>
        <v>25</v>
      </c>
      <c r="C29" s="34">
        <v>46038</v>
      </c>
      <c r="D29" s="35" t="str">
        <f t="shared" si="1"/>
        <v>Freitag</v>
      </c>
      <c r="E29" s="36">
        <v>0.41666666666666702</v>
      </c>
      <c r="F29" s="36">
        <v>0.47916666666666702</v>
      </c>
      <c r="G29" s="37">
        <f t="shared" si="2"/>
        <v>1.5</v>
      </c>
      <c r="H29" s="38" t="s">
        <v>52</v>
      </c>
      <c r="I29" s="39" t="s">
        <v>13</v>
      </c>
      <c r="J29" s="39" t="s">
        <v>31</v>
      </c>
      <c r="K29" s="39" t="s">
        <v>30</v>
      </c>
      <c r="L29" s="40" t="s">
        <v>53</v>
      </c>
    </row>
    <row r="30" spans="2:12" ht="18" customHeight="1" x14ac:dyDescent="0.25">
      <c r="B30" s="41">
        <f t="shared" si="0"/>
        <v>26</v>
      </c>
      <c r="C30" s="42">
        <v>46038</v>
      </c>
      <c r="D30" s="43" t="str">
        <f t="shared" si="1"/>
        <v>Freitag</v>
      </c>
      <c r="E30" s="44">
        <v>0.52083333333333304</v>
      </c>
      <c r="F30" s="44">
        <v>0.55208333333333304</v>
      </c>
      <c r="G30" s="45">
        <f t="shared" si="2"/>
        <v>0.75</v>
      </c>
      <c r="H30" s="46" t="s">
        <v>50</v>
      </c>
      <c r="I30" s="47" t="s">
        <v>21</v>
      </c>
      <c r="J30" s="47" t="s">
        <v>35</v>
      </c>
      <c r="K30" s="47" t="s">
        <v>30</v>
      </c>
      <c r="L30" s="48" t="s">
        <v>60</v>
      </c>
    </row>
    <row r="31" spans="2:12" ht="18" customHeight="1" x14ac:dyDescent="0.25">
      <c r="B31" s="33">
        <f t="shared" si="0"/>
        <v>27</v>
      </c>
      <c r="C31" s="34">
        <v>46038</v>
      </c>
      <c r="D31" s="35" t="str">
        <f t="shared" si="1"/>
        <v>Freitag</v>
      </c>
      <c r="E31" s="36">
        <v>0.58333333333333304</v>
      </c>
      <c r="F31" s="36">
        <v>0.64583333333333304</v>
      </c>
      <c r="G31" s="37">
        <f t="shared" si="2"/>
        <v>1.5</v>
      </c>
      <c r="H31" s="38" t="s">
        <v>77</v>
      </c>
      <c r="I31" s="39" t="s">
        <v>23</v>
      </c>
      <c r="J31" s="39" t="s">
        <v>35</v>
      </c>
      <c r="K31" s="39" t="s">
        <v>30</v>
      </c>
      <c r="L31" s="40" t="s">
        <v>46</v>
      </c>
    </row>
    <row r="32" spans="2:12" ht="18" customHeight="1" x14ac:dyDescent="0.25">
      <c r="B32" s="41">
        <f t="shared" si="0"/>
        <v>28</v>
      </c>
      <c r="C32" s="42">
        <v>46039</v>
      </c>
      <c r="D32" s="43" t="str">
        <f t="shared" si="1"/>
        <v>Samstag</v>
      </c>
      <c r="E32" s="44">
        <v>0.41666666666666702</v>
      </c>
      <c r="F32" s="44">
        <v>0.45833333333333298</v>
      </c>
      <c r="G32" s="45">
        <f t="shared" si="2"/>
        <v>0.99999999999998312</v>
      </c>
      <c r="H32" s="46" t="s">
        <v>54</v>
      </c>
      <c r="I32" s="47" t="s">
        <v>17</v>
      </c>
      <c r="J32" s="47" t="s">
        <v>33</v>
      </c>
      <c r="K32" s="47" t="s">
        <v>30</v>
      </c>
      <c r="L32" s="48" t="s">
        <v>55</v>
      </c>
    </row>
    <row r="33" spans="2:12" ht="18" customHeight="1" x14ac:dyDescent="0.25">
      <c r="B33" s="33">
        <f t="shared" si="0"/>
        <v>29</v>
      </c>
      <c r="C33" s="34">
        <v>46039</v>
      </c>
      <c r="D33" s="35" t="str">
        <f t="shared" si="1"/>
        <v>Samstag</v>
      </c>
      <c r="E33" s="36">
        <v>0.625</v>
      </c>
      <c r="F33" s="36">
        <v>0.70833333333333304</v>
      </c>
      <c r="G33" s="37">
        <f t="shared" si="2"/>
        <v>1.9999999999999929</v>
      </c>
      <c r="H33" s="38" t="s">
        <v>78</v>
      </c>
      <c r="I33" s="39" t="s">
        <v>15</v>
      </c>
      <c r="J33" s="39" t="s">
        <v>35</v>
      </c>
      <c r="K33" s="39" t="s">
        <v>30</v>
      </c>
      <c r="L33" s="40" t="s">
        <v>60</v>
      </c>
    </row>
    <row r="34" spans="2:12" ht="18" customHeight="1" x14ac:dyDescent="0.25">
      <c r="B34" s="41">
        <f t="shared" si="0"/>
        <v>30</v>
      </c>
      <c r="C34" s="42">
        <v>46040</v>
      </c>
      <c r="D34" s="43" t="str">
        <f t="shared" si="1"/>
        <v>Sonntag</v>
      </c>
      <c r="E34" s="44">
        <v>0.45833333333333298</v>
      </c>
      <c r="F34" s="44">
        <v>0.5</v>
      </c>
      <c r="G34" s="45">
        <f t="shared" si="2"/>
        <v>1.0000000000000084</v>
      </c>
      <c r="H34" s="46" t="s">
        <v>79</v>
      </c>
      <c r="I34" s="47" t="s">
        <v>15</v>
      </c>
      <c r="J34" s="47" t="s">
        <v>35</v>
      </c>
      <c r="K34" s="47" t="s">
        <v>30</v>
      </c>
      <c r="L34" s="48" t="s">
        <v>60</v>
      </c>
    </row>
    <row r="35" spans="2:12" ht="18" customHeight="1" x14ac:dyDescent="0.25">
      <c r="B35" s="33">
        <f t="shared" si="0"/>
        <v>31</v>
      </c>
      <c r="C35" s="34">
        <v>46040</v>
      </c>
      <c r="D35" s="35" t="str">
        <f t="shared" si="1"/>
        <v>Sonntag</v>
      </c>
      <c r="E35" s="36">
        <v>0.75</v>
      </c>
      <c r="F35" s="36">
        <v>0.79166666666666696</v>
      </c>
      <c r="G35" s="37">
        <f t="shared" si="2"/>
        <v>1.0000000000000071</v>
      </c>
      <c r="H35" s="38" t="s">
        <v>80</v>
      </c>
      <c r="I35" s="39" t="s">
        <v>23</v>
      </c>
      <c r="J35" s="39" t="s">
        <v>33</v>
      </c>
      <c r="K35" s="39" t="s">
        <v>30</v>
      </c>
      <c r="L35" s="40" t="s">
        <v>64</v>
      </c>
    </row>
    <row r="36" spans="2:12" ht="18" customHeight="1" x14ac:dyDescent="0.25">
      <c r="B36" s="41" t="str">
        <f t="shared" si="0"/>
        <v/>
      </c>
      <c r="C36" s="42"/>
      <c r="D36" s="43" t="str">
        <f t="shared" si="1"/>
        <v/>
      </c>
      <c r="E36" s="44"/>
      <c r="F36" s="44"/>
      <c r="G36" s="45" t="str">
        <f t="shared" si="2"/>
        <v/>
      </c>
      <c r="H36" s="46"/>
      <c r="I36" s="47"/>
      <c r="J36" s="47"/>
      <c r="K36" s="47"/>
      <c r="L36" s="48"/>
    </row>
    <row r="37" spans="2:12" ht="18" customHeight="1" x14ac:dyDescent="0.25">
      <c r="B37" s="33" t="str">
        <f t="shared" ref="B37:B60" si="3">IF($C37="","",ROW()-4)</f>
        <v/>
      </c>
      <c r="C37" s="34"/>
      <c r="D37" s="35" t="str">
        <f t="shared" ref="D37:D60" si="4">IF($C37="","",CHOOSE(WEEKDAY($C37,2),"Montag","Dienstag","Mittwoch","Donnerstag","Freitag","Samstag","Sonntag"))</f>
        <v/>
      </c>
      <c r="E37" s="36"/>
      <c r="F37" s="36"/>
      <c r="G37" s="37" t="str">
        <f t="shared" ref="G37:G68" si="5">IF(OR($E37="",$F37=""),"",(F37-E37)*24)</f>
        <v/>
      </c>
      <c r="H37" s="38"/>
      <c r="I37" s="39"/>
      <c r="J37" s="39"/>
      <c r="K37" s="39"/>
      <c r="L37" s="40"/>
    </row>
    <row r="38" spans="2:12" ht="18" customHeight="1" x14ac:dyDescent="0.25">
      <c r="B38" s="41" t="str">
        <f t="shared" si="3"/>
        <v/>
      </c>
      <c r="C38" s="42"/>
      <c r="D38" s="43" t="str">
        <f t="shared" si="4"/>
        <v/>
      </c>
      <c r="E38" s="44"/>
      <c r="F38" s="44"/>
      <c r="G38" s="45" t="str">
        <f t="shared" si="5"/>
        <v/>
      </c>
      <c r="H38" s="46"/>
      <c r="I38" s="47"/>
      <c r="J38" s="47"/>
      <c r="K38" s="47"/>
      <c r="L38" s="48"/>
    </row>
    <row r="39" spans="2:12" ht="18" customHeight="1" x14ac:dyDescent="0.25">
      <c r="B39" s="33" t="str">
        <f t="shared" si="3"/>
        <v/>
      </c>
      <c r="C39" s="34"/>
      <c r="D39" s="35" t="str">
        <f t="shared" si="4"/>
        <v/>
      </c>
      <c r="E39" s="36"/>
      <c r="F39" s="36"/>
      <c r="G39" s="37" t="str">
        <f t="shared" si="5"/>
        <v/>
      </c>
      <c r="H39" s="38"/>
      <c r="I39" s="39"/>
      <c r="J39" s="39"/>
      <c r="K39" s="39"/>
      <c r="L39" s="40"/>
    </row>
    <row r="40" spans="2:12" ht="18" customHeight="1" x14ac:dyDescent="0.25">
      <c r="B40" s="41" t="str">
        <f t="shared" si="3"/>
        <v/>
      </c>
      <c r="C40" s="42"/>
      <c r="D40" s="43" t="str">
        <f t="shared" si="4"/>
        <v/>
      </c>
      <c r="E40" s="44"/>
      <c r="F40" s="44"/>
      <c r="G40" s="45" t="str">
        <f t="shared" si="5"/>
        <v/>
      </c>
      <c r="H40" s="46"/>
      <c r="I40" s="47"/>
      <c r="J40" s="47"/>
      <c r="K40" s="47"/>
      <c r="L40" s="48"/>
    </row>
    <row r="41" spans="2:12" ht="18" customHeight="1" x14ac:dyDescent="0.25">
      <c r="B41" s="33" t="str">
        <f t="shared" si="3"/>
        <v/>
      </c>
      <c r="C41" s="34"/>
      <c r="D41" s="35" t="str">
        <f t="shared" si="4"/>
        <v/>
      </c>
      <c r="E41" s="36"/>
      <c r="F41" s="36"/>
      <c r="G41" s="37" t="str">
        <f t="shared" si="5"/>
        <v/>
      </c>
      <c r="H41" s="38"/>
      <c r="I41" s="39"/>
      <c r="J41" s="39"/>
      <c r="K41" s="39"/>
      <c r="L41" s="40"/>
    </row>
    <row r="42" spans="2:12" ht="18" customHeight="1" x14ac:dyDescent="0.25">
      <c r="B42" s="41" t="str">
        <f t="shared" si="3"/>
        <v/>
      </c>
      <c r="C42" s="42"/>
      <c r="D42" s="43" t="str">
        <f t="shared" si="4"/>
        <v/>
      </c>
      <c r="E42" s="44"/>
      <c r="F42" s="44"/>
      <c r="G42" s="45" t="str">
        <f t="shared" si="5"/>
        <v/>
      </c>
      <c r="H42" s="46"/>
      <c r="I42" s="47"/>
      <c r="J42" s="47"/>
      <c r="K42" s="47"/>
      <c r="L42" s="48"/>
    </row>
    <row r="43" spans="2:12" ht="18" customHeight="1" x14ac:dyDescent="0.25">
      <c r="B43" s="33" t="str">
        <f t="shared" si="3"/>
        <v/>
      </c>
      <c r="C43" s="34"/>
      <c r="D43" s="35" t="str">
        <f t="shared" si="4"/>
        <v/>
      </c>
      <c r="E43" s="36"/>
      <c r="F43" s="36"/>
      <c r="G43" s="37" t="str">
        <f t="shared" si="5"/>
        <v/>
      </c>
      <c r="H43" s="38"/>
      <c r="I43" s="39"/>
      <c r="J43" s="39"/>
      <c r="K43" s="39"/>
      <c r="L43" s="40"/>
    </row>
    <row r="44" spans="2:12" ht="18" customHeight="1" x14ac:dyDescent="0.25">
      <c r="B44" s="41" t="str">
        <f t="shared" si="3"/>
        <v/>
      </c>
      <c r="C44" s="42"/>
      <c r="D44" s="43" t="str">
        <f t="shared" si="4"/>
        <v/>
      </c>
      <c r="E44" s="44"/>
      <c r="F44" s="44"/>
      <c r="G44" s="45" t="str">
        <f t="shared" si="5"/>
        <v/>
      </c>
      <c r="H44" s="46"/>
      <c r="I44" s="47"/>
      <c r="J44" s="47"/>
      <c r="K44" s="47"/>
      <c r="L44" s="48"/>
    </row>
    <row r="45" spans="2:12" ht="18" customHeight="1" x14ac:dyDescent="0.25">
      <c r="B45" s="33" t="str">
        <f t="shared" si="3"/>
        <v/>
      </c>
      <c r="C45" s="34"/>
      <c r="D45" s="35" t="str">
        <f t="shared" si="4"/>
        <v/>
      </c>
      <c r="E45" s="36"/>
      <c r="F45" s="36"/>
      <c r="G45" s="37" t="str">
        <f t="shared" si="5"/>
        <v/>
      </c>
      <c r="H45" s="38"/>
      <c r="I45" s="39"/>
      <c r="J45" s="39"/>
      <c r="K45" s="39"/>
      <c r="L45" s="40"/>
    </row>
    <row r="46" spans="2:12" ht="18" customHeight="1" x14ac:dyDescent="0.25">
      <c r="B46" s="41" t="str">
        <f t="shared" si="3"/>
        <v/>
      </c>
      <c r="C46" s="42"/>
      <c r="D46" s="43" t="str">
        <f t="shared" si="4"/>
        <v/>
      </c>
      <c r="E46" s="44"/>
      <c r="F46" s="44"/>
      <c r="G46" s="45" t="str">
        <f t="shared" si="5"/>
        <v/>
      </c>
      <c r="H46" s="46"/>
      <c r="I46" s="47"/>
      <c r="J46" s="47"/>
      <c r="K46" s="47"/>
      <c r="L46" s="48"/>
    </row>
    <row r="47" spans="2:12" ht="18" customHeight="1" x14ac:dyDescent="0.25">
      <c r="B47" s="33" t="str">
        <f t="shared" si="3"/>
        <v/>
      </c>
      <c r="C47" s="34"/>
      <c r="D47" s="35" t="str">
        <f t="shared" si="4"/>
        <v/>
      </c>
      <c r="E47" s="36"/>
      <c r="F47" s="36"/>
      <c r="G47" s="37" t="str">
        <f t="shared" si="5"/>
        <v/>
      </c>
      <c r="H47" s="38"/>
      <c r="I47" s="39"/>
      <c r="J47" s="39"/>
      <c r="K47" s="39"/>
      <c r="L47" s="40"/>
    </row>
    <row r="48" spans="2:12" ht="18" customHeight="1" x14ac:dyDescent="0.25">
      <c r="B48" s="41" t="str">
        <f t="shared" si="3"/>
        <v/>
      </c>
      <c r="C48" s="42"/>
      <c r="D48" s="43" t="str">
        <f t="shared" si="4"/>
        <v/>
      </c>
      <c r="E48" s="44"/>
      <c r="F48" s="44"/>
      <c r="G48" s="45" t="str">
        <f t="shared" si="5"/>
        <v/>
      </c>
      <c r="H48" s="46"/>
      <c r="I48" s="47"/>
      <c r="J48" s="47"/>
      <c r="K48" s="47"/>
      <c r="L48" s="48"/>
    </row>
    <row r="49" spans="2:12" ht="18" customHeight="1" x14ac:dyDescent="0.25">
      <c r="B49" s="33" t="str">
        <f t="shared" si="3"/>
        <v/>
      </c>
      <c r="C49" s="34"/>
      <c r="D49" s="35" t="str">
        <f t="shared" si="4"/>
        <v/>
      </c>
      <c r="E49" s="36"/>
      <c r="F49" s="36"/>
      <c r="G49" s="37" t="str">
        <f t="shared" si="5"/>
        <v/>
      </c>
      <c r="H49" s="38"/>
      <c r="I49" s="39"/>
      <c r="J49" s="39"/>
      <c r="K49" s="39"/>
      <c r="L49" s="40"/>
    </row>
    <row r="50" spans="2:12" ht="18" customHeight="1" x14ac:dyDescent="0.25">
      <c r="B50" s="41" t="str">
        <f t="shared" si="3"/>
        <v/>
      </c>
      <c r="C50" s="42"/>
      <c r="D50" s="43" t="str">
        <f t="shared" si="4"/>
        <v/>
      </c>
      <c r="E50" s="44"/>
      <c r="F50" s="44"/>
      <c r="G50" s="45" t="str">
        <f t="shared" si="5"/>
        <v/>
      </c>
      <c r="H50" s="46"/>
      <c r="I50" s="47"/>
      <c r="J50" s="47"/>
      <c r="K50" s="47"/>
      <c r="L50" s="48"/>
    </row>
    <row r="51" spans="2:12" ht="18" customHeight="1" x14ac:dyDescent="0.25">
      <c r="B51" s="33" t="str">
        <f t="shared" si="3"/>
        <v/>
      </c>
      <c r="C51" s="34"/>
      <c r="D51" s="35" t="str">
        <f t="shared" si="4"/>
        <v/>
      </c>
      <c r="E51" s="36"/>
      <c r="F51" s="36"/>
      <c r="G51" s="37" t="str">
        <f t="shared" si="5"/>
        <v/>
      </c>
      <c r="H51" s="38"/>
      <c r="I51" s="39"/>
      <c r="J51" s="39"/>
      <c r="K51" s="39"/>
      <c r="L51" s="40"/>
    </row>
    <row r="52" spans="2:12" ht="18" customHeight="1" x14ac:dyDescent="0.25">
      <c r="B52" s="41" t="str">
        <f t="shared" si="3"/>
        <v/>
      </c>
      <c r="C52" s="42"/>
      <c r="D52" s="43" t="str">
        <f t="shared" si="4"/>
        <v/>
      </c>
      <c r="E52" s="44"/>
      <c r="F52" s="44"/>
      <c r="G52" s="45" t="str">
        <f t="shared" si="5"/>
        <v/>
      </c>
      <c r="H52" s="46"/>
      <c r="I52" s="47"/>
      <c r="J52" s="47"/>
      <c r="K52" s="47"/>
      <c r="L52" s="48"/>
    </row>
    <row r="53" spans="2:12" ht="18" customHeight="1" x14ac:dyDescent="0.25">
      <c r="B53" s="33" t="str">
        <f t="shared" si="3"/>
        <v/>
      </c>
      <c r="C53" s="34"/>
      <c r="D53" s="35" t="str">
        <f t="shared" si="4"/>
        <v/>
      </c>
      <c r="E53" s="36"/>
      <c r="F53" s="36"/>
      <c r="G53" s="37" t="str">
        <f t="shared" si="5"/>
        <v/>
      </c>
      <c r="H53" s="38"/>
      <c r="I53" s="39"/>
      <c r="J53" s="39"/>
      <c r="K53" s="39"/>
      <c r="L53" s="40"/>
    </row>
    <row r="54" spans="2:12" ht="18" customHeight="1" x14ac:dyDescent="0.25">
      <c r="B54" s="41" t="str">
        <f t="shared" si="3"/>
        <v/>
      </c>
      <c r="C54" s="42"/>
      <c r="D54" s="43" t="str">
        <f t="shared" si="4"/>
        <v/>
      </c>
      <c r="E54" s="44"/>
      <c r="F54" s="44"/>
      <c r="G54" s="45" t="str">
        <f t="shared" si="5"/>
        <v/>
      </c>
      <c r="H54" s="46"/>
      <c r="I54" s="47"/>
      <c r="J54" s="47"/>
      <c r="K54" s="47"/>
      <c r="L54" s="48"/>
    </row>
    <row r="55" spans="2:12" ht="18" customHeight="1" x14ac:dyDescent="0.25">
      <c r="B55" s="33" t="str">
        <f t="shared" si="3"/>
        <v/>
      </c>
      <c r="C55" s="34"/>
      <c r="D55" s="35" t="str">
        <f t="shared" si="4"/>
        <v/>
      </c>
      <c r="E55" s="36"/>
      <c r="F55" s="36"/>
      <c r="G55" s="37" t="str">
        <f t="shared" si="5"/>
        <v/>
      </c>
      <c r="H55" s="38"/>
      <c r="I55" s="39"/>
      <c r="J55" s="39"/>
      <c r="K55" s="39"/>
      <c r="L55" s="40"/>
    </row>
    <row r="56" spans="2:12" ht="18" customHeight="1" x14ac:dyDescent="0.25">
      <c r="B56" s="41" t="str">
        <f t="shared" si="3"/>
        <v/>
      </c>
      <c r="C56" s="42"/>
      <c r="D56" s="43" t="str">
        <f t="shared" si="4"/>
        <v/>
      </c>
      <c r="E56" s="44"/>
      <c r="F56" s="44"/>
      <c r="G56" s="45" t="str">
        <f t="shared" si="5"/>
        <v/>
      </c>
      <c r="H56" s="46"/>
      <c r="I56" s="47"/>
      <c r="J56" s="47"/>
      <c r="K56" s="47"/>
      <c r="L56" s="48"/>
    </row>
    <row r="57" spans="2:12" ht="18" customHeight="1" x14ac:dyDescent="0.25">
      <c r="B57" s="33" t="str">
        <f t="shared" si="3"/>
        <v/>
      </c>
      <c r="C57" s="34"/>
      <c r="D57" s="35" t="str">
        <f t="shared" si="4"/>
        <v/>
      </c>
      <c r="E57" s="36"/>
      <c r="F57" s="36"/>
      <c r="G57" s="37" t="str">
        <f t="shared" si="5"/>
        <v/>
      </c>
      <c r="H57" s="38"/>
      <c r="I57" s="39"/>
      <c r="J57" s="39"/>
      <c r="K57" s="39"/>
      <c r="L57" s="40"/>
    </row>
    <row r="58" spans="2:12" ht="18" customHeight="1" x14ac:dyDescent="0.25">
      <c r="B58" s="41" t="str">
        <f t="shared" si="3"/>
        <v/>
      </c>
      <c r="C58" s="42"/>
      <c r="D58" s="43" t="str">
        <f t="shared" si="4"/>
        <v/>
      </c>
      <c r="E58" s="44"/>
      <c r="F58" s="44"/>
      <c r="G58" s="45" t="str">
        <f t="shared" si="5"/>
        <v/>
      </c>
      <c r="H58" s="46"/>
      <c r="I58" s="47"/>
      <c r="J58" s="47"/>
      <c r="K58" s="47"/>
      <c r="L58" s="48"/>
    </row>
    <row r="59" spans="2:12" ht="18" customHeight="1" x14ac:dyDescent="0.25">
      <c r="B59" s="33" t="str">
        <f t="shared" si="3"/>
        <v/>
      </c>
      <c r="C59" s="34"/>
      <c r="D59" s="35" t="str">
        <f t="shared" si="4"/>
        <v/>
      </c>
      <c r="E59" s="36"/>
      <c r="F59" s="36"/>
      <c r="G59" s="37" t="str">
        <f t="shared" si="5"/>
        <v/>
      </c>
      <c r="H59" s="38"/>
      <c r="I59" s="39"/>
      <c r="J59" s="39"/>
      <c r="K59" s="39"/>
      <c r="L59" s="40"/>
    </row>
    <row r="60" spans="2:12" ht="18" customHeight="1" x14ac:dyDescent="0.25">
      <c r="B60" s="41" t="str">
        <f t="shared" si="3"/>
        <v/>
      </c>
      <c r="C60" s="42"/>
      <c r="D60" s="43" t="str">
        <f t="shared" si="4"/>
        <v/>
      </c>
      <c r="E60" s="44"/>
      <c r="F60" s="44"/>
      <c r="G60" s="45" t="str">
        <f t="shared" si="5"/>
        <v/>
      </c>
      <c r="H60" s="46"/>
      <c r="I60" s="47"/>
      <c r="J60" s="47"/>
      <c r="K60" s="47"/>
      <c r="L60" s="48"/>
    </row>
  </sheetData>
  <mergeCells count="2">
    <mergeCell ref="B1:L1"/>
    <mergeCell ref="B2:L2"/>
  </mergeCells>
  <conditionalFormatting sqref="H5:H60">
    <cfRule type="expression" dxfId="13" priority="15">
      <formula>$K5="Erledigt"</formula>
    </cfRule>
  </conditionalFormatting>
  <conditionalFormatting sqref="I5:I60">
    <cfRule type="cellIs" dxfId="12" priority="2" operator="equal">
      <formula>"Arbeit"</formula>
    </cfRule>
    <cfRule type="cellIs" dxfId="11" priority="3" operator="equal">
      <formula>"Meeting"</formula>
    </cfRule>
    <cfRule type="cellIs" dxfId="10" priority="4" operator="equal">
      <formula>"Persönlich"</formula>
    </cfRule>
    <cfRule type="cellIs" dxfId="9" priority="5" operator="equal">
      <formula>"Gesundheit"</formula>
    </cfRule>
    <cfRule type="cellIs" dxfId="8" priority="6" operator="equal">
      <formula>"Weiterbildung"</formula>
    </cfRule>
    <cfRule type="cellIs" dxfId="7" priority="7" operator="equal">
      <formula>"Pause"</formula>
    </cfRule>
    <cfRule type="cellIs" dxfId="6" priority="8" operator="equal">
      <formula>"Sonstiges"</formula>
    </cfRule>
  </conditionalFormatting>
  <conditionalFormatting sqref="J5:J60">
    <cfRule type="cellIs" dxfId="5" priority="9" operator="equal">
      <formula>"Hoch"</formula>
    </cfRule>
    <cfRule type="cellIs" dxfId="4" priority="10" operator="equal">
      <formula>"Mittel"</formula>
    </cfRule>
    <cfRule type="cellIs" dxfId="3" priority="11" operator="equal">
      <formula>"Niedrig"</formula>
    </cfRule>
  </conditionalFormatting>
  <conditionalFormatting sqref="K5:K60">
    <cfRule type="cellIs" dxfId="2" priority="12" operator="equal">
      <formula>"Offen"</formula>
    </cfRule>
    <cfRule type="cellIs" dxfId="1" priority="13" operator="equal">
      <formula>"In Arbeit"</formula>
    </cfRule>
    <cfRule type="cellIs" dxfId="0" priority="14" operator="equal">
      <formula>"Erledigt"</formula>
    </cfRule>
  </conditionalFormatting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100-000000000000}">
          <x14:formula1>
            <xm:f>Listen!$B$6:$B$12</xm:f>
          </x14:formula1>
          <x14:formula2>
            <xm:f>0</xm:f>
          </x14:formula2>
          <xm:sqref>I5:I60</xm:sqref>
        </x14:dataValidation>
        <x14:dataValidation type="list" allowBlank="1" xr:uid="{00000000-0002-0000-0100-000001000000}">
          <x14:formula1>
            <xm:f>Listen!$F$6:$F$8</xm:f>
          </x14:formula1>
          <x14:formula2>
            <xm:f>0</xm:f>
          </x14:formula2>
          <xm:sqref>J5:J60</xm:sqref>
        </x14:dataValidation>
        <x14:dataValidation type="list" allowBlank="1" xr:uid="{00000000-0002-0000-0100-000002000000}">
          <x14:formula1>
            <xm:f>Listen!$F$11:$F$13</xm:f>
          </x14:formula1>
          <x14:formula2>
            <xm:f>0</xm:f>
          </x14:formula2>
          <xm:sqref>K5:K60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B7A80"/>
  </sheetPr>
  <dimension ref="B1:G21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2" width="16" customWidth="1"/>
    <col min="3" max="3" width="10" customWidth="1"/>
    <col min="4" max="4" width="34" customWidth="1"/>
    <col min="5" max="5" width="3" customWidth="1"/>
    <col min="6" max="6" width="14" customWidth="1"/>
    <col min="7" max="7" width="30" customWidth="1"/>
  </cols>
  <sheetData>
    <row r="1" spans="2:7" ht="30" customHeight="1" x14ac:dyDescent="0.25">
      <c r="B1" s="59" t="s">
        <v>81</v>
      </c>
      <c r="C1" s="59"/>
      <c r="D1" s="59"/>
      <c r="E1" s="59"/>
      <c r="F1" s="59"/>
      <c r="G1" s="59"/>
    </row>
    <row r="2" spans="2:7" ht="16.5" customHeight="1" x14ac:dyDescent="0.25">
      <c r="B2" s="13" t="s">
        <v>82</v>
      </c>
      <c r="C2" s="13"/>
      <c r="D2" s="13"/>
      <c r="E2" s="13"/>
      <c r="F2" s="13"/>
      <c r="G2" s="13"/>
    </row>
    <row r="3" spans="2:7" ht="7.5" customHeight="1" x14ac:dyDescent="0.25"/>
    <row r="4" spans="2:7" ht="19.5" customHeight="1" x14ac:dyDescent="0.25">
      <c r="B4" s="8" t="s">
        <v>83</v>
      </c>
      <c r="C4" s="8"/>
      <c r="D4" s="8"/>
      <c r="F4" s="8" t="s">
        <v>29</v>
      </c>
      <c r="G4" s="8"/>
    </row>
    <row r="5" spans="2:7" x14ac:dyDescent="0.25">
      <c r="B5" s="49" t="s">
        <v>8</v>
      </c>
      <c r="C5" s="60" t="s">
        <v>84</v>
      </c>
      <c r="D5" s="60"/>
      <c r="F5" s="49" t="s">
        <v>85</v>
      </c>
      <c r="G5" s="49" t="s">
        <v>86</v>
      </c>
    </row>
    <row r="6" spans="2:7" ht="18" customHeight="1" x14ac:dyDescent="0.25">
      <c r="B6" s="16" t="s">
        <v>11</v>
      </c>
      <c r="C6" s="61" t="s">
        <v>87</v>
      </c>
      <c r="D6" s="61"/>
      <c r="F6" s="26" t="s">
        <v>31</v>
      </c>
      <c r="G6" s="50" t="s">
        <v>88</v>
      </c>
    </row>
    <row r="7" spans="2:7" ht="18" customHeight="1" x14ac:dyDescent="0.25">
      <c r="B7" s="18" t="s">
        <v>13</v>
      </c>
      <c r="C7" s="61" t="s">
        <v>89</v>
      </c>
      <c r="D7" s="61"/>
      <c r="F7" s="28" t="s">
        <v>33</v>
      </c>
      <c r="G7" s="50" t="s">
        <v>90</v>
      </c>
    </row>
    <row r="8" spans="2:7" ht="18" customHeight="1" x14ac:dyDescent="0.25">
      <c r="B8" s="19" t="s">
        <v>15</v>
      </c>
      <c r="C8" s="61" t="s">
        <v>91</v>
      </c>
      <c r="D8" s="61"/>
      <c r="F8" s="30" t="s">
        <v>35</v>
      </c>
      <c r="G8" s="50" t="s">
        <v>92</v>
      </c>
    </row>
    <row r="9" spans="2:7" ht="18" customHeight="1" x14ac:dyDescent="0.25">
      <c r="B9" s="20" t="s">
        <v>17</v>
      </c>
      <c r="C9" s="61" t="s">
        <v>93</v>
      </c>
      <c r="D9" s="61"/>
      <c r="F9" s="8" t="s">
        <v>27</v>
      </c>
      <c r="G9" s="8"/>
    </row>
    <row r="10" spans="2:7" ht="18" customHeight="1" x14ac:dyDescent="0.25">
      <c r="B10" s="21" t="s">
        <v>19</v>
      </c>
      <c r="C10" s="61" t="s">
        <v>94</v>
      </c>
      <c r="D10" s="61"/>
      <c r="F10" s="49" t="s">
        <v>95</v>
      </c>
      <c r="G10" s="49" t="s">
        <v>86</v>
      </c>
    </row>
    <row r="11" spans="2:7" ht="18" customHeight="1" x14ac:dyDescent="0.25">
      <c r="B11" s="22" t="s">
        <v>21</v>
      </c>
      <c r="C11" s="61" t="s">
        <v>96</v>
      </c>
      <c r="D11" s="61"/>
      <c r="F11" s="24" t="s">
        <v>30</v>
      </c>
      <c r="G11" s="50" t="s">
        <v>97</v>
      </c>
    </row>
    <row r="12" spans="2:7" ht="18" customHeight="1" x14ac:dyDescent="0.25">
      <c r="B12" s="23" t="s">
        <v>23</v>
      </c>
      <c r="C12" s="61" t="s">
        <v>98</v>
      </c>
      <c r="D12" s="61"/>
      <c r="F12" s="27" t="s">
        <v>32</v>
      </c>
      <c r="G12" s="50" t="s">
        <v>99</v>
      </c>
    </row>
    <row r="13" spans="2:7" x14ac:dyDescent="0.25">
      <c r="F13" s="29" t="s">
        <v>34</v>
      </c>
      <c r="G13" s="50" t="s">
        <v>100</v>
      </c>
    </row>
    <row r="15" spans="2:7" x14ac:dyDescent="0.25">
      <c r="B15" s="8" t="s">
        <v>101</v>
      </c>
      <c r="C15" s="8"/>
      <c r="D15" s="8"/>
    </row>
    <row r="16" spans="2:7" ht="16.5" customHeight="1" x14ac:dyDescent="0.25">
      <c r="B16" s="62" t="s">
        <v>102</v>
      </c>
      <c r="C16" s="62"/>
      <c r="D16" s="62"/>
    </row>
    <row r="17" spans="2:4" ht="16.5" customHeight="1" x14ac:dyDescent="0.25">
      <c r="B17" s="63" t="s">
        <v>103</v>
      </c>
      <c r="C17" s="63"/>
      <c r="D17" s="63"/>
    </row>
    <row r="18" spans="2:4" ht="16.5" customHeight="1" x14ac:dyDescent="0.25">
      <c r="B18" s="62" t="s">
        <v>104</v>
      </c>
      <c r="C18" s="62"/>
      <c r="D18" s="62"/>
    </row>
    <row r="19" spans="2:4" ht="16.5" customHeight="1" x14ac:dyDescent="0.25">
      <c r="B19" s="63" t="s">
        <v>105</v>
      </c>
      <c r="C19" s="63"/>
      <c r="D19" s="63"/>
    </row>
    <row r="20" spans="2:4" ht="16.5" customHeight="1" x14ac:dyDescent="0.25">
      <c r="B20" s="62" t="s">
        <v>106</v>
      </c>
      <c r="C20" s="62"/>
      <c r="D20" s="62"/>
    </row>
    <row r="21" spans="2:4" ht="16.5" customHeight="1" x14ac:dyDescent="0.25">
      <c r="B21" s="63" t="s">
        <v>107</v>
      </c>
      <c r="C21" s="63"/>
      <c r="D21" s="63"/>
    </row>
  </sheetData>
  <mergeCells count="20">
    <mergeCell ref="B17:D17"/>
    <mergeCell ref="B18:D18"/>
    <mergeCell ref="B19:D19"/>
    <mergeCell ref="B20:D20"/>
    <mergeCell ref="B21:D21"/>
    <mergeCell ref="C10:D10"/>
    <mergeCell ref="C11:D11"/>
    <mergeCell ref="C12:D12"/>
    <mergeCell ref="B15:D15"/>
    <mergeCell ref="B16:D16"/>
    <mergeCell ref="C6:D6"/>
    <mergeCell ref="C7:D7"/>
    <mergeCell ref="C8:D8"/>
    <mergeCell ref="C9:D9"/>
    <mergeCell ref="F9:G9"/>
    <mergeCell ref="B1:G1"/>
    <mergeCell ref="B2:G2"/>
    <mergeCell ref="B4:D4"/>
    <mergeCell ref="F4:G4"/>
    <mergeCell ref="C5:D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Übersicht</vt:lpstr>
      <vt:lpstr>Terminplan</vt:lpstr>
      <vt:lpstr>Listen</vt:lpstr>
      <vt:lpstr>Terminplan!Drucktitel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2026-07-18T06:47:43Z</dcterms:created>
  <dcterms:modified xsi:type="dcterms:W3CDTF">2026-07-18T10:48:47Z</dcterms:modified>
  <dc:language>en-US</dc:language>
</cp:coreProperties>
</file>