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FC40FAB6-DD49-4C60-8BD6-8E6FCCE04F2F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Zeitnachweis" sheetId="1" r:id="rId1"/>
    <sheet name="Einstellungen" sheetId="2" r:id="rId2"/>
  </sheets>
  <definedNames>
    <definedName name="_xlnm.Print_Area" localSheetId="0">Zeitnachweis!$A$1:$L$54</definedName>
    <definedName name="_xlnm.Print_Titles" localSheetId="0">Zeitnachweis!$1:$11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" i="2" l="1"/>
  <c r="B42" i="1" s="1"/>
  <c r="J47" i="1"/>
  <c r="H47" i="1"/>
  <c r="E47" i="1"/>
  <c r="C47" i="1"/>
  <c r="B40" i="1"/>
  <c r="B39" i="1"/>
  <c r="H39" i="1" s="1"/>
  <c r="B36" i="1"/>
  <c r="H36" i="1" s="1"/>
  <c r="H35" i="1"/>
  <c r="G35" i="1" s="1"/>
  <c r="I35" i="1" s="1"/>
  <c r="B35" i="1"/>
  <c r="C35" i="1" s="1"/>
  <c r="B32" i="1"/>
  <c r="H31" i="1"/>
  <c r="G31" i="1"/>
  <c r="I31" i="1" s="1"/>
  <c r="C31" i="1"/>
  <c r="B31" i="1"/>
  <c r="B28" i="1"/>
  <c r="B27" i="1"/>
  <c r="H27" i="1" s="1"/>
  <c r="B24" i="1"/>
  <c r="H24" i="1" s="1"/>
  <c r="H23" i="1"/>
  <c r="B23" i="1"/>
  <c r="G23" i="1" s="1"/>
  <c r="I23" i="1" s="1"/>
  <c r="B20" i="1"/>
  <c r="H19" i="1"/>
  <c r="B19" i="1"/>
  <c r="G19" i="1" s="1"/>
  <c r="I19" i="1" s="1"/>
  <c r="B16" i="1"/>
  <c r="B15" i="1"/>
  <c r="H15" i="1" s="1"/>
  <c r="B12" i="1"/>
  <c r="G3" i="1"/>
  <c r="H20" i="1" l="1"/>
  <c r="G15" i="1"/>
  <c r="I15" i="1" s="1"/>
  <c r="C27" i="1"/>
  <c r="G16" i="1"/>
  <c r="C16" i="1"/>
  <c r="G27" i="1"/>
  <c r="H16" i="1"/>
  <c r="G39" i="1"/>
  <c r="I16" i="1"/>
  <c r="I27" i="1"/>
  <c r="G28" i="1"/>
  <c r="C28" i="1"/>
  <c r="I39" i="1"/>
  <c r="C19" i="1"/>
  <c r="H28" i="1"/>
  <c r="I28" i="1" s="1"/>
  <c r="G40" i="1"/>
  <c r="I40" i="1" s="1"/>
  <c r="C40" i="1"/>
  <c r="C15" i="1"/>
  <c r="G24" i="1"/>
  <c r="C24" i="1"/>
  <c r="I24" i="1"/>
  <c r="G36" i="1"/>
  <c r="C36" i="1"/>
  <c r="I36" i="1"/>
  <c r="C39" i="1"/>
  <c r="H40" i="1"/>
  <c r="G32" i="1"/>
  <c r="C32" i="1"/>
  <c r="G20" i="1"/>
  <c r="I20" i="1" s="1"/>
  <c r="C20" i="1"/>
  <c r="H32" i="1"/>
  <c r="I32" i="1" s="1"/>
  <c r="G12" i="1"/>
  <c r="C12" i="1"/>
  <c r="C23" i="1"/>
  <c r="H12" i="1"/>
  <c r="I42" i="1"/>
  <c r="H42" i="1"/>
  <c r="G42" i="1"/>
  <c r="C42" i="1"/>
  <c r="B13" i="1"/>
  <c r="B17" i="1"/>
  <c r="B21" i="1"/>
  <c r="B25" i="1"/>
  <c r="B29" i="1"/>
  <c r="B33" i="1"/>
  <c r="B37" i="1"/>
  <c r="B41" i="1"/>
  <c r="B14" i="1"/>
  <c r="B18" i="1"/>
  <c r="B22" i="1"/>
  <c r="B26" i="1"/>
  <c r="B30" i="1"/>
  <c r="B34" i="1"/>
  <c r="B38" i="1"/>
  <c r="H38" i="1" l="1"/>
  <c r="G38" i="1"/>
  <c r="I38" i="1" s="1"/>
  <c r="C38" i="1"/>
  <c r="H22" i="1"/>
  <c r="G22" i="1"/>
  <c r="I22" i="1" s="1"/>
  <c r="C22" i="1"/>
  <c r="H26" i="1"/>
  <c r="G26" i="1"/>
  <c r="I26" i="1" s="1"/>
  <c r="C26" i="1"/>
  <c r="H25" i="1"/>
  <c r="G25" i="1"/>
  <c r="I25" i="1" s="1"/>
  <c r="C25" i="1"/>
  <c r="I12" i="1"/>
  <c r="H14" i="1"/>
  <c r="D45" i="1" s="1"/>
  <c r="G14" i="1"/>
  <c r="C14" i="1"/>
  <c r="H37" i="1"/>
  <c r="G37" i="1"/>
  <c r="I37" i="1" s="1"/>
  <c r="C37" i="1"/>
  <c r="H29" i="1"/>
  <c r="G29" i="1"/>
  <c r="I29" i="1" s="1"/>
  <c r="C29" i="1"/>
  <c r="H17" i="1"/>
  <c r="G17" i="1"/>
  <c r="I17" i="1" s="1"/>
  <c r="C17" i="1"/>
  <c r="H34" i="1"/>
  <c r="G34" i="1"/>
  <c r="I34" i="1" s="1"/>
  <c r="C34" i="1"/>
  <c r="I30" i="1"/>
  <c r="H30" i="1"/>
  <c r="G30" i="1"/>
  <c r="C30" i="1"/>
  <c r="H18" i="1"/>
  <c r="G18" i="1"/>
  <c r="I18" i="1" s="1"/>
  <c r="C18" i="1"/>
  <c r="H41" i="1"/>
  <c r="G41" i="1"/>
  <c r="I41" i="1" s="1"/>
  <c r="C41" i="1"/>
  <c r="H33" i="1"/>
  <c r="G33" i="1"/>
  <c r="I33" i="1" s="1"/>
  <c r="C33" i="1"/>
  <c r="H21" i="1"/>
  <c r="G21" i="1"/>
  <c r="B45" i="1" s="1"/>
  <c r="C21" i="1"/>
  <c r="I13" i="1"/>
  <c r="H13" i="1"/>
  <c r="G13" i="1"/>
  <c r="C13" i="1"/>
  <c r="I14" i="1" l="1"/>
  <c r="I45" i="1" s="1"/>
  <c r="I21" i="1"/>
  <c r="G45" i="1" l="1"/>
</calcChain>
</file>

<file path=xl/sharedStrings.xml><?xml version="1.0" encoding="utf-8"?>
<sst xmlns="http://schemas.openxmlformats.org/spreadsheetml/2006/main" count="83" uniqueCount="72">
  <si>
    <t>ZEITNACHWEIS</t>
  </si>
  <si>
    <t>MUSTER GMBH</t>
  </si>
  <si>
    <t>Arbeitszeitnachweis · monatliche Stundenerfassung</t>
  </si>
  <si>
    <t>Mitarbeiter/in</t>
  </si>
  <si>
    <t>Sophie Wagner</t>
  </si>
  <si>
    <t>Jahr</t>
  </si>
  <si>
    <t>Personalnummer</t>
  </si>
  <si>
    <t>P-10457</t>
  </si>
  <si>
    <t>Monat</t>
  </si>
  <si>
    <t>Juni</t>
  </si>
  <si>
    <t>Abteilung</t>
  </si>
  <si>
    <t>Vertrieb</t>
  </si>
  <si>
    <t>Soll-Stunden / Tag</t>
  </si>
  <si>
    <t>Vorgesetzte/r</t>
  </si>
  <si>
    <t>Michael Braun</t>
  </si>
  <si>
    <t>Übertrag Vormonat (Std.)</t>
  </si>
  <si>
    <t>Datum</t>
  </si>
  <si>
    <t>Tag</t>
  </si>
  <si>
    <t>Beginn</t>
  </si>
  <si>
    <t>Ende</t>
  </si>
  <si>
    <t>Pause</t>
  </si>
  <si>
    <t>Arbeitszeit</t>
  </si>
  <si>
    <t>Soll</t>
  </si>
  <si>
    <t>Saldo (Std.)</t>
  </si>
  <si>
    <t>Abwesenheit</t>
  </si>
  <si>
    <t>Bemerkung</t>
  </si>
  <si>
    <t>Feiertag</t>
  </si>
  <si>
    <t>Krankheit</t>
  </si>
  <si>
    <t>Urlaub</t>
  </si>
  <si>
    <t>IST-STUNDEN</t>
  </si>
  <si>
    <t>SOLL-STUNDEN</t>
  </si>
  <si>
    <t>SALDO MONAT (Std.)</t>
  </si>
  <si>
    <t>NEUER SALDO (Std.)</t>
  </si>
  <si>
    <t>Ist = geleistete Zeit inkl. gutgeschriebener Abwesenheiten. Pausen sind abgezogen.</t>
  </si>
  <si>
    <t>Urlaubstage</t>
  </si>
  <si>
    <t>Krankheitstage</t>
  </si>
  <si>
    <t>Feiertage</t>
  </si>
  <si>
    <t>Übertrag Vormonat</t>
  </si>
  <si>
    <t>Ort, Datum · Unterschrift Mitarbeiter/in</t>
  </si>
  <si>
    <t>Ort, Datum · Unterschrift Vorgesetzte/r</t>
  </si>
  <si>
    <t>Muster GmbH · Personalabteilung · Alle Zeiten in Std:Min, Saldo in Dezimalstunden · Aufbewahrung gemäß gesetzlicher Aufzeichnungspflicht.</t>
  </si>
  <si>
    <t>Dieser Zeitnachweis wurde elektronisch erstellt. Bitte geprüft und unterschrieben zurückgeben.</t>
  </si>
  <si>
    <t>EINSTELLUNGEN  ·  AUSWAHLLISTEN &amp; HINWEISE</t>
  </si>
  <si>
    <t>Diese Listen speisen die Dropdowns im Zeitnachweis. Der aktive Monat wird automatisch aus dem Kopf des Zeitnachweises übernommen.</t>
  </si>
  <si>
    <t>Monat-Nr. (autom.)</t>
  </si>
  <si>
    <t>Januar</t>
  </si>
  <si>
    <t>Februar</t>
  </si>
  <si>
    <t>März</t>
  </si>
  <si>
    <t>April</t>
  </si>
  <si>
    <t>Gleittag</t>
  </si>
  <si>
    <t>Mai</t>
  </si>
  <si>
    <t>Dienstreise</t>
  </si>
  <si>
    <t>Fortbildung</t>
  </si>
  <si>
    <t>Juli</t>
  </si>
  <si>
    <t>Sonstiges</t>
  </si>
  <si>
    <t>August</t>
  </si>
  <si>
    <t>September</t>
  </si>
  <si>
    <t>Oktober</t>
  </si>
  <si>
    <t>November</t>
  </si>
  <si>
    <t>Dezember</t>
  </si>
  <si>
    <t>SO FÜLLST DU DEN ZEITNACHWEIS AUS</t>
  </si>
  <si>
    <t>Kopfdaten</t>
  </si>
  <si>
    <t>Name, Personalnr., Abteilung sowie Jahr, Monat (Dropdown), Soll-Std./Tag und Übertrag eintragen.</t>
  </si>
  <si>
    <t>Automatik</t>
  </si>
  <si>
    <t>Datum und Wochentag erzeugt das Blatt selbst – einfach Monat/Jahr ändern.</t>
  </si>
  <si>
    <t>Zeiten</t>
  </si>
  <si>
    <t>Pro Tag Beginn, Ende und Pause im Format hh:mm erfassen (z. B. 08:00).</t>
  </si>
  <si>
    <t>Berechnung</t>
  </si>
  <si>
    <t>Arbeitszeit (Ist), Soll und Saldo je Tag sowie alle Monatssummen rechnen automatisch.</t>
  </si>
  <si>
    <t>Urlaub/Krankheit werden mit Soll gutgeschrieben, Feiertage neutral gestellt.</t>
  </si>
  <si>
    <t>Saldo</t>
  </si>
  <si>
    <t>Positiver Saldo = Mehrarbeit (grün), negativer = Minus (rot). Übertrag ergibt den neuen Saldo.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</si>
</sst>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h:mm"/>
    <numFmt numFmtId="165" formatCode="\+0.00;\-0.00;0.00"/>
    <numFmt numFmtId="166" formatCode="dd\.mm\.yyyy"/>
    <numFmt numFmtId="167" formatCode="[$-407]ddd"/>
    <numFmt numFmtId="168" formatCode="hh:mm;;;"/>
    <numFmt numFmtId="169" formatCode="[hh]:mm"/>
  </numFmts>
  <fonts count="3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4"/>
      <color rgb="FFB8892F"/>
      <name val="Calibri"/>
      <charset val="1"/>
    </font>
    <font>
      <sz val="9.5"/>
      <color rgb="FFE7D4A6"/>
      <name val="Calibri"/>
      <charset val="1"/>
    </font>
    <font>
      <sz val="10"/>
      <color rgb="FFFFFFFF"/>
      <name val="Calibri"/>
      <charset val="1"/>
    </font>
    <font>
      <sz val="9"/>
      <color rgb="FF6A6A72"/>
      <name val="Calibri"/>
      <charset val="1"/>
    </font>
    <font>
      <b/>
      <sz val="11"/>
      <color rgb="FF2A2A2E"/>
      <name val="Calibri"/>
      <charset val="1"/>
    </font>
    <font>
      <b/>
      <sz val="11"/>
      <color rgb="FF7C2D40"/>
      <name val="Calibri"/>
      <charset val="1"/>
    </font>
    <font>
      <b/>
      <sz val="10"/>
      <color rgb="FF2A2A2E"/>
      <name val="Calibri"/>
      <charset val="1"/>
    </font>
    <font>
      <b/>
      <sz val="9"/>
      <color rgb="FFFFFFFF"/>
      <name val="Calibri"/>
      <charset val="1"/>
    </font>
    <font>
      <sz val="10"/>
      <color rgb="FF6A6A72"/>
      <name val="Calibri"/>
      <charset val="1"/>
    </font>
    <font>
      <sz val="10"/>
      <color rgb="FF2A2A2E"/>
      <name val="Calibri"/>
      <charset val="1"/>
    </font>
    <font>
      <b/>
      <sz val="9"/>
      <color rgb="FF2A2A2E"/>
      <name val="Calibri"/>
      <charset val="1"/>
    </font>
    <font>
      <b/>
      <sz val="8.5"/>
      <color rgb="FFFFFFFF"/>
      <name val="Calibri"/>
      <charset val="1"/>
    </font>
    <font>
      <i/>
      <sz val="8"/>
      <color rgb="FF6A6A72"/>
      <name val="Calibri"/>
      <charset val="1"/>
    </font>
    <font>
      <b/>
      <sz val="20"/>
      <color rgb="FFFFFFFF"/>
      <name val="Calibri"/>
      <charset val="1"/>
    </font>
    <font>
      <sz val="8.5"/>
      <color rgb="FF6A6A72"/>
      <name val="Calibri"/>
      <charset val="1"/>
    </font>
    <font>
      <sz val="8"/>
      <color rgb="FFE7D4A6"/>
      <name val="Calibri"/>
      <charset val="1"/>
    </font>
    <font>
      <i/>
      <sz val="8"/>
      <color rgb="FFFFFFFF"/>
      <name val="Calibri"/>
      <charset val="1"/>
    </font>
    <font>
      <b/>
      <sz val="14"/>
      <color rgb="FFFFFFFF"/>
      <name val="Calibri"/>
      <charset val="1"/>
    </font>
    <font>
      <i/>
      <sz val="9"/>
      <color rgb="FF6A6A72"/>
      <name val="Calibri"/>
      <charset val="1"/>
    </font>
    <font>
      <b/>
      <sz val="10"/>
      <color rgb="FFFFFFFF"/>
      <name val="Calibri"/>
      <charset val="1"/>
    </font>
    <font>
      <b/>
      <sz val="9"/>
      <color rgb="FF6A6A72"/>
      <name val="Calibri"/>
      <charset val="1"/>
    </font>
    <font>
      <b/>
      <sz val="10"/>
      <color rgb="FF1F4E79"/>
      <name val="Calibri"/>
      <charset val="1"/>
    </font>
    <font>
      <b/>
      <sz val="10"/>
      <color rgb="FFB4322A"/>
      <name val="Calibri"/>
      <charset val="1"/>
    </font>
    <font>
      <b/>
      <sz val="10"/>
      <color rgb="FF8A6314"/>
      <name val="Calibri"/>
      <charset val="1"/>
    </font>
    <font>
      <b/>
      <sz val="10"/>
      <color rgb="FF27663F"/>
      <name val="Calibri"/>
      <charset val="1"/>
    </font>
    <font>
      <b/>
      <sz val="10"/>
      <color rgb="FF5B3E86"/>
      <name val="Calibri"/>
      <charset val="1"/>
    </font>
    <font>
      <b/>
      <sz val="10"/>
      <color rgb="FF1F6B6B"/>
      <name val="Calibri"/>
      <charset val="1"/>
    </font>
    <font>
      <b/>
      <sz val="10"/>
      <color rgb="FF55555C"/>
      <name val="Calibri"/>
      <charset val="1"/>
    </font>
    <font>
      <b/>
      <sz val="11"/>
      <color rgb="FFFFFFFF"/>
      <name val="Calibri"/>
      <charset val="1"/>
    </font>
    <font>
      <b/>
      <sz val="10"/>
      <color rgb="FF7C2D40"/>
      <name val="Calibri"/>
      <charset val="1"/>
    </font>
  </fonts>
  <fills count="16">
    <fill>
      <patternFill patternType="none"/>
    </fill>
    <fill>
      <patternFill patternType="gray125"/>
    </fill>
    <fill>
      <patternFill patternType="solid">
        <fgColor rgb="FF5E2233"/>
        <bgColor rgb="FF7C2D40"/>
      </patternFill>
    </fill>
    <fill>
      <patternFill patternType="solid">
        <fgColor rgb="FFFAF7F8"/>
        <bgColor rgb="FFFFFFFF"/>
      </patternFill>
    </fill>
    <fill>
      <patternFill patternType="solid">
        <fgColor rgb="FFFFFFFF"/>
        <bgColor rgb="FFFAF7F8"/>
      </patternFill>
    </fill>
    <fill>
      <patternFill patternType="solid">
        <fgColor rgb="FF7C2D40"/>
        <bgColor rgb="FF5E2233"/>
      </patternFill>
    </fill>
    <fill>
      <patternFill patternType="solid">
        <fgColor rgb="FFF4EFF1"/>
        <bgColor rgb="FFECE8EA"/>
      </patternFill>
    </fill>
    <fill>
      <patternFill patternType="solid">
        <fgColor rgb="FF9C4258"/>
        <bgColor rgb="FFB4322A"/>
      </patternFill>
    </fill>
    <fill>
      <patternFill patternType="solid">
        <fgColor rgb="FFB8892F"/>
        <bgColor rgb="FF8A6314"/>
      </patternFill>
    </fill>
    <fill>
      <patternFill patternType="solid">
        <fgColor rgb="FFDBE7F3"/>
        <bgColor rgb="FFE0EBEC"/>
      </patternFill>
    </fill>
    <fill>
      <patternFill patternType="solid">
        <fgColor rgb="FFF6DBD8"/>
        <bgColor rgb="FFEBE1E4"/>
      </patternFill>
    </fill>
    <fill>
      <patternFill patternType="solid">
        <fgColor rgb="FFF1E4C4"/>
        <bgColor rgb="FFF6DBD8"/>
      </patternFill>
    </fill>
    <fill>
      <patternFill patternType="solid">
        <fgColor rgb="FFE2ECE3"/>
        <bgColor rgb="FFE0EBEC"/>
      </patternFill>
    </fill>
    <fill>
      <patternFill patternType="solid">
        <fgColor rgb="FFE7E2EE"/>
        <bgColor rgb="FFEBE1E4"/>
      </patternFill>
    </fill>
    <fill>
      <patternFill patternType="solid">
        <fgColor rgb="FFE0EBEC"/>
        <bgColor rgb="FFE2ECE3"/>
      </patternFill>
    </fill>
    <fill>
      <patternFill patternType="solid">
        <fgColor rgb="FFE9E9EC"/>
        <bgColor rgb="FFECE8EA"/>
      </patternFill>
    </fill>
  </fills>
  <borders count="11">
    <border>
      <left/>
      <right/>
      <top/>
      <bottom/>
      <diagonal/>
    </border>
    <border>
      <left style="thin">
        <color rgb="FFDAD6D8"/>
      </left>
      <right style="thin">
        <color rgb="FFDAD6D8"/>
      </right>
      <top style="thin">
        <color rgb="FFDAD6D8"/>
      </top>
      <bottom style="medium">
        <color rgb="FFB8892F"/>
      </bottom>
      <diagonal/>
    </border>
    <border>
      <left style="thin">
        <color rgb="FFECE8EA"/>
      </left>
      <right style="thin">
        <color rgb="FFECE8EA"/>
      </right>
      <top style="thin">
        <color rgb="FFECE8EA"/>
      </top>
      <bottom style="thin">
        <color rgb="FFECE8EA"/>
      </bottom>
      <diagonal/>
    </border>
    <border>
      <left style="thin">
        <color rgb="FFECE8EA"/>
      </left>
      <right/>
      <top style="thin">
        <color rgb="FFECE8EA"/>
      </top>
      <bottom style="thin">
        <color rgb="FFECE8EA"/>
      </bottom>
      <diagonal/>
    </border>
    <border>
      <left style="thin">
        <color rgb="FFB8892F"/>
      </left>
      <right/>
      <top style="thin">
        <color rgb="FFB8892F"/>
      </top>
      <bottom style="thin">
        <color rgb="FFB8892F"/>
      </bottom>
      <diagonal/>
    </border>
    <border>
      <left style="thin">
        <color rgb="FF5E2233"/>
      </left>
      <right style="thin">
        <color rgb="FF5E2233"/>
      </right>
      <top style="thin">
        <color rgb="FF7C2D40"/>
      </top>
      <bottom style="medium">
        <color rgb="FFB8892F"/>
      </bottom>
      <diagonal/>
    </border>
    <border>
      <left style="thin">
        <color rgb="FFECE8EA"/>
      </left>
      <right style="thin">
        <color rgb="FFECE8EA"/>
      </right>
      <top style="thin">
        <color rgb="FFECE8EA"/>
      </top>
      <bottom/>
      <diagonal/>
    </border>
    <border>
      <left style="thin">
        <color rgb="FFDAD6D8"/>
      </left>
      <right/>
      <top style="thin">
        <color rgb="FFDAD6D8"/>
      </top>
      <bottom style="medium">
        <color rgb="FFB8892F"/>
      </bottom>
      <diagonal/>
    </border>
    <border>
      <left style="thin">
        <color rgb="FFDAD6D8"/>
      </left>
      <right/>
      <top style="thin">
        <color rgb="FFDAD6D8"/>
      </top>
      <bottom style="thin">
        <color rgb="FF2A2A2E"/>
      </bottom>
      <diagonal/>
    </border>
    <border>
      <left style="thin">
        <color rgb="FFDAD6D8"/>
      </left>
      <right style="thin">
        <color rgb="FFDAD6D8"/>
      </right>
      <top style="thin">
        <color rgb="FFDAD6D8"/>
      </top>
      <bottom style="thin">
        <color rgb="FFDAD6D8"/>
      </bottom>
      <diagonal/>
    </border>
    <border>
      <left style="thin">
        <color rgb="FFDAD6D8"/>
      </left>
      <right/>
      <top style="thin">
        <color rgb="FFDAD6D8"/>
      </top>
      <bottom style="thin">
        <color rgb="FFDAD6D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3" fillId="2" borderId="0" xfId="0" applyFont="1" applyFill="1" applyAlignment="1">
      <alignment horizontal="left" vertical="center" indent="1"/>
    </xf>
    <xf numFmtId="0" fontId="13" fillId="8" borderId="0" xfId="0" applyFont="1" applyFill="1" applyAlignment="1">
      <alignment horizontal="left" vertical="center" indent="1"/>
    </xf>
    <xf numFmtId="0" fontId="13" fillId="7" borderId="0" xfId="0" applyFont="1" applyFill="1" applyAlignment="1">
      <alignment horizontal="left" vertical="center" indent="1"/>
    </xf>
    <xf numFmtId="0" fontId="13" fillId="5" borderId="0" xfId="0" applyFont="1" applyFill="1" applyAlignment="1">
      <alignment horizontal="left" vertical="center" indent="1"/>
    </xf>
    <xf numFmtId="165" fontId="7" fillId="4" borderId="4" xfId="0" applyNumberFormat="1" applyFont="1" applyFill="1" applyBorder="1" applyAlignment="1">
      <alignment horizontal="center" vertical="center"/>
    </xf>
    <xf numFmtId="164" fontId="7" fillId="4" borderId="4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indent="1"/>
    </xf>
    <xf numFmtId="0" fontId="0" fillId="2" borderId="1" xfId="0" applyFill="1" applyBorder="1"/>
    <xf numFmtId="0" fontId="4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2" borderId="1" xfId="0" applyFill="1" applyBorder="1"/>
    <xf numFmtId="0" fontId="5" fillId="3" borderId="2" xfId="0" applyFont="1" applyFill="1" applyBorder="1" applyAlignment="1">
      <alignment horizontal="left" vertical="center" indent="1"/>
    </xf>
    <xf numFmtId="0" fontId="9" fillId="5" borderId="5" xfId="0" applyFont="1" applyFill="1" applyBorder="1" applyAlignment="1">
      <alignment horizontal="center" vertical="center" wrapText="1"/>
    </xf>
    <xf numFmtId="166" fontId="8" fillId="4" borderId="2" xfId="0" applyNumberFormat="1" applyFont="1" applyFill="1" applyBorder="1" applyAlignment="1">
      <alignment horizontal="center" vertical="center"/>
    </xf>
    <xf numFmtId="167" fontId="10" fillId="4" borderId="2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168" fontId="8" fillId="4" borderId="2" xfId="0" applyNumberFormat="1" applyFont="1" applyFill="1" applyBorder="1" applyAlignment="1">
      <alignment horizontal="center" vertical="center"/>
    </xf>
    <xf numFmtId="168" fontId="10" fillId="4" borderId="2" xfId="0" applyNumberFormat="1" applyFont="1" applyFill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indent="1"/>
    </xf>
    <xf numFmtId="166" fontId="8" fillId="6" borderId="2" xfId="0" applyNumberFormat="1" applyFont="1" applyFill="1" applyBorder="1" applyAlignment="1">
      <alignment horizontal="center" vertical="center"/>
    </xf>
    <xf numFmtId="167" fontId="10" fillId="6" borderId="2" xfId="0" applyNumberFormat="1" applyFont="1" applyFill="1" applyBorder="1" applyAlignment="1">
      <alignment horizontal="center" vertical="center"/>
    </xf>
    <xf numFmtId="164" fontId="11" fillId="6" borderId="2" xfId="0" applyNumberFormat="1" applyFont="1" applyFill="1" applyBorder="1" applyAlignment="1">
      <alignment horizontal="center" vertical="center"/>
    </xf>
    <xf numFmtId="168" fontId="8" fillId="6" borderId="2" xfId="0" applyNumberFormat="1" applyFont="1" applyFill="1" applyBorder="1" applyAlignment="1">
      <alignment horizontal="center" vertical="center"/>
    </xf>
    <xf numFmtId="168" fontId="10" fillId="6" borderId="2" xfId="0" applyNumberFormat="1" applyFont="1" applyFill="1" applyBorder="1" applyAlignment="1">
      <alignment horizontal="center" vertical="center"/>
    </xf>
    <xf numFmtId="165" fontId="8" fillId="6" borderId="2" xfId="0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indent="1"/>
    </xf>
    <xf numFmtId="2" fontId="7" fillId="4" borderId="2" xfId="0" applyNumberFormat="1" applyFont="1" applyFill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indent="1"/>
    </xf>
    <xf numFmtId="0" fontId="7" fillId="3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 indent="1"/>
    </xf>
    <xf numFmtId="0" fontId="23" fillId="9" borderId="9" xfId="0" applyFont="1" applyFill="1" applyBorder="1" applyAlignment="1">
      <alignment horizontal="left" vertical="center" indent="1"/>
    </xf>
    <xf numFmtId="0" fontId="11" fillId="6" borderId="9" xfId="0" applyFont="1" applyFill="1" applyBorder="1" applyAlignment="1">
      <alignment horizontal="left" vertical="center" indent="1"/>
    </xf>
    <xf numFmtId="0" fontId="24" fillId="10" borderId="9" xfId="0" applyFont="1" applyFill="1" applyBorder="1" applyAlignment="1">
      <alignment horizontal="left" vertical="center" indent="1"/>
    </xf>
    <xf numFmtId="0" fontId="25" fillId="11" borderId="9" xfId="0" applyFont="1" applyFill="1" applyBorder="1" applyAlignment="1">
      <alignment horizontal="left" vertical="center" indent="1"/>
    </xf>
    <xf numFmtId="0" fontId="26" fillId="12" borderId="9" xfId="0" applyFont="1" applyFill="1" applyBorder="1" applyAlignment="1">
      <alignment horizontal="left" vertical="center" indent="1"/>
    </xf>
    <xf numFmtId="0" fontId="27" fillId="13" borderId="9" xfId="0" applyFont="1" applyFill="1" applyBorder="1" applyAlignment="1">
      <alignment horizontal="left" vertical="center" indent="1"/>
    </xf>
    <xf numFmtId="0" fontId="28" fillId="14" borderId="9" xfId="0" applyFont="1" applyFill="1" applyBorder="1" applyAlignment="1">
      <alignment horizontal="left" vertical="center" indent="1"/>
    </xf>
    <xf numFmtId="0" fontId="29" fillId="15" borderId="9" xfId="0" applyFont="1" applyFill="1" applyBorder="1" applyAlignment="1">
      <alignment horizontal="left" vertical="center" indent="1"/>
    </xf>
    <xf numFmtId="0" fontId="31" fillId="3" borderId="9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left" vertical="top" wrapText="1"/>
    </xf>
    <xf numFmtId="169" fontId="15" fillId="5" borderId="7" xfId="0" applyNumberFormat="1" applyFont="1" applyFill="1" applyBorder="1" applyAlignment="1">
      <alignment horizontal="left" vertical="center" indent="1"/>
    </xf>
    <xf numFmtId="169" fontId="15" fillId="7" borderId="7" xfId="0" applyNumberFormat="1" applyFont="1" applyFill="1" applyBorder="1" applyAlignment="1">
      <alignment horizontal="left" vertical="center" indent="1"/>
    </xf>
    <xf numFmtId="165" fontId="15" fillId="8" borderId="7" xfId="0" applyNumberFormat="1" applyFont="1" applyFill="1" applyBorder="1" applyAlignment="1">
      <alignment horizontal="left" vertical="center" indent="1"/>
    </xf>
    <xf numFmtId="165" fontId="15" fillId="2" borderId="7" xfId="0" applyNumberFormat="1" applyFont="1" applyFill="1" applyBorder="1" applyAlignment="1">
      <alignment horizontal="left" vertical="center" indent="1"/>
    </xf>
    <xf numFmtId="0" fontId="0" fillId="0" borderId="8" xfId="0" applyBorder="1"/>
    <xf numFmtId="0" fontId="16" fillId="0" borderId="0" xfId="0" applyFont="1" applyAlignment="1">
      <alignment horizontal="left" vertical="center" indent="1"/>
    </xf>
    <xf numFmtId="0" fontId="17" fillId="2" borderId="0" xfId="0" applyFont="1" applyFill="1" applyAlignment="1">
      <alignment horizontal="left" vertical="center" indent="1"/>
    </xf>
    <xf numFmtId="0" fontId="18" fillId="2" borderId="0" xfId="0" applyFont="1" applyFill="1" applyAlignment="1">
      <alignment horizontal="left" vertical="center" indent="1"/>
    </xf>
    <xf numFmtId="0" fontId="19" fillId="2" borderId="0" xfId="0" applyFont="1" applyFill="1" applyAlignment="1">
      <alignment horizontal="left" vertical="center" indent="1"/>
    </xf>
    <xf numFmtId="0" fontId="20" fillId="0" borderId="0" xfId="0" applyFont="1" applyAlignment="1">
      <alignment horizontal="left" vertical="center" wrapText="1"/>
    </xf>
    <xf numFmtId="0" fontId="30" fillId="8" borderId="0" xfId="0" applyFont="1" applyFill="1" applyAlignment="1">
      <alignment horizontal="left" vertical="center" indent="1"/>
    </xf>
    <xf numFmtId="0" fontId="5" fillId="4" borderId="10" xfId="0" applyFont="1" applyFill="1" applyBorder="1" applyAlignment="1">
      <alignment horizontal="left" vertical="center" wrapText="1"/>
    </xf>
  </cellXfs>
  <cellStyles count="1">
    <cellStyle name="Standard" xfId="0" builtinId="0"/>
  </cellStyles>
  <dxfs count="10">
    <dxf>
      <font>
        <b/>
        <sz val="9"/>
        <color rgb="FF55555C"/>
        <name val="Calibri"/>
        <charset val="1"/>
      </font>
      <fill>
        <patternFill>
          <bgColor rgb="FFE9E9EC"/>
        </patternFill>
      </fill>
    </dxf>
    <dxf>
      <font>
        <b/>
        <sz val="9"/>
        <color rgb="FF1F6B6B"/>
        <name val="Calibri"/>
        <charset val="1"/>
      </font>
      <fill>
        <patternFill>
          <bgColor rgb="FFE0EBEC"/>
        </patternFill>
      </fill>
    </dxf>
    <dxf>
      <font>
        <b/>
        <sz val="9"/>
        <color rgb="FF5B3E86"/>
        <name val="Calibri"/>
        <charset val="1"/>
      </font>
      <fill>
        <patternFill>
          <bgColor rgb="FFE7E2EE"/>
        </patternFill>
      </fill>
    </dxf>
    <dxf>
      <font>
        <b/>
        <sz val="9"/>
        <color rgb="FF27663F"/>
        <name val="Calibri"/>
        <charset val="1"/>
      </font>
      <fill>
        <patternFill>
          <bgColor rgb="FFE2ECE3"/>
        </patternFill>
      </fill>
    </dxf>
    <dxf>
      <font>
        <b/>
        <sz val="9"/>
        <color rgb="FF8A6314"/>
        <name val="Calibri"/>
        <charset val="1"/>
      </font>
      <fill>
        <patternFill>
          <bgColor rgb="FFF1E4C4"/>
        </patternFill>
      </fill>
    </dxf>
    <dxf>
      <font>
        <b/>
        <sz val="9"/>
        <color rgb="FFB4322A"/>
        <name val="Calibri"/>
        <charset val="1"/>
      </font>
      <fill>
        <patternFill>
          <bgColor rgb="FFF6DBD8"/>
        </patternFill>
      </fill>
    </dxf>
    <dxf>
      <font>
        <b/>
        <sz val="9"/>
        <color rgb="FF1F4E79"/>
        <name val="Calibri"/>
        <charset val="1"/>
      </font>
      <fill>
        <patternFill>
          <bgColor rgb="FFDBE7F3"/>
        </patternFill>
      </fill>
    </dxf>
    <dxf>
      <font>
        <b/>
        <sz val="10"/>
        <color rgb="FFB4322A"/>
        <name val="Calibri"/>
        <charset val="1"/>
      </font>
    </dxf>
    <dxf>
      <font>
        <b/>
        <sz val="10"/>
        <color rgb="FF1E7A46"/>
        <name val="Calibri"/>
        <charset val="1"/>
      </font>
    </dxf>
    <dxf>
      <fill>
        <patternFill>
          <bgColor rgb="FFEBE1E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4EFF1"/>
      <rgbColor rgb="FFFF00FF"/>
      <rgbColor rgb="FF00FFFF"/>
      <rgbColor rgb="FF800000"/>
      <rgbColor rgb="FF27663F"/>
      <rgbColor rgb="FF000080"/>
      <rgbColor rgb="FF8A6314"/>
      <rgbColor rgb="FF800080"/>
      <rgbColor rgb="FF1F6B6B"/>
      <rgbColor rgb="FFEBE1E4"/>
      <rgbColor rgb="FF55555C"/>
      <rgbColor rgb="FFE9E9EC"/>
      <rgbColor rgb="FF9C4258"/>
      <rgbColor rgb="FFFAF7F8"/>
      <rgbColor rgb="FFE0EBEC"/>
      <rgbColor rgb="FF5E2233"/>
      <rgbColor rgb="FFFF8080"/>
      <rgbColor rgb="FF0066CC"/>
      <rgbColor rgb="FFDAD6D8"/>
      <rgbColor rgb="FF000080"/>
      <rgbColor rgb="FFFF00FF"/>
      <rgbColor rgb="FFFFFF00"/>
      <rgbColor rgb="FF00FFFF"/>
      <rgbColor rgb="FF800080"/>
      <rgbColor rgb="FF800000"/>
      <rgbColor rgb="FF1E7A46"/>
      <rgbColor rgb="FF0000FF"/>
      <rgbColor rgb="FF00CCFF"/>
      <rgbColor rgb="FFDBE7F3"/>
      <rgbColor rgb="FFE2ECE3"/>
      <rgbColor rgb="FFF1E4C4"/>
      <rgbColor rgb="FFE7E2EE"/>
      <rgbColor rgb="FFF6DBD8"/>
      <rgbColor rgb="FFECE8EA"/>
      <rgbColor rgb="FFE7D4A6"/>
      <rgbColor rgb="FF3366FF"/>
      <rgbColor rgb="FF33CCCC"/>
      <rgbColor rgb="FF99CC00"/>
      <rgbColor rgb="FFFFCC00"/>
      <rgbColor rgb="FFFF9900"/>
      <rgbColor rgb="FFFF6600"/>
      <rgbColor rgb="FF6A6A72"/>
      <rgbColor rgb="FFB8892F"/>
      <rgbColor rgb="FF1F4E79"/>
      <rgbColor rgb="FF339966"/>
      <rgbColor rgb="FF003300"/>
      <rgbColor rgb="FF333300"/>
      <rgbColor rgb="FFB4322A"/>
      <rgbColor rgb="FF7C2D40"/>
      <rgbColor rgb="FF5B3E86"/>
      <rgbColor rgb="FF2A2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E2233"/>
    <pageSetUpPr fitToPage="1"/>
  </sheetPr>
  <dimension ref="A2:L54"/>
  <sheetViews>
    <sheetView showGridLines="0" tabSelected="1" zoomScaleNormal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W18" sqref="W18"/>
    </sheetView>
  </sheetViews>
  <sheetFormatPr baseColWidth="10" defaultColWidth="8.7109375" defaultRowHeight="15" x14ac:dyDescent="0.25"/>
  <cols>
    <col min="1" max="1" width="2.140625" customWidth="1"/>
    <col min="2" max="2" width="11" customWidth="1"/>
    <col min="3" max="3" width="6" customWidth="1"/>
    <col min="4" max="5" width="8.42578125" customWidth="1"/>
    <col min="6" max="6" width="8" customWidth="1"/>
    <col min="7" max="7" width="11" customWidth="1"/>
    <col min="8" max="9" width="9" customWidth="1"/>
    <col min="10" max="10" width="14" customWidth="1"/>
    <col min="11" max="11" width="20" customWidth="1"/>
    <col min="12" max="12" width="2.140625" customWidth="1"/>
  </cols>
  <sheetData>
    <row r="2" spans="1:12" ht="27.75" customHeight="1" x14ac:dyDescent="0.25">
      <c r="A2" s="15"/>
      <c r="B2" s="14" t="s">
        <v>0</v>
      </c>
      <c r="C2" s="14"/>
      <c r="D2" s="14"/>
      <c r="E2" s="14"/>
      <c r="F2" s="14"/>
      <c r="G2" s="13" t="s">
        <v>1</v>
      </c>
      <c r="H2" s="13"/>
      <c r="I2" s="13"/>
      <c r="J2" s="13"/>
      <c r="K2" s="13"/>
      <c r="L2" s="15"/>
    </row>
    <row r="3" spans="1:12" ht="15.75" customHeight="1" x14ac:dyDescent="0.25">
      <c r="A3" s="15"/>
      <c r="B3" s="12" t="s">
        <v>2</v>
      </c>
      <c r="C3" s="12"/>
      <c r="D3" s="12"/>
      <c r="E3" s="12"/>
      <c r="F3" s="12"/>
      <c r="G3" s="11" t="str">
        <f>"Zeitraum: "&amp;$H$7&amp;" "&amp;$H$6</f>
        <v>Zeitraum: Juni 2026</v>
      </c>
      <c r="H3" s="11"/>
      <c r="I3" s="11"/>
      <c r="J3" s="11"/>
      <c r="K3" s="11"/>
      <c r="L3" s="15"/>
    </row>
    <row r="4" spans="1:12" ht="7.5" customHeight="1" x14ac:dyDescent="0.25">
      <c r="A4" s="16"/>
      <c r="B4" s="10"/>
      <c r="C4" s="10"/>
      <c r="D4" s="10"/>
      <c r="E4" s="10"/>
      <c r="F4" s="10"/>
      <c r="G4" s="10"/>
      <c r="H4" s="10"/>
      <c r="I4" s="10"/>
      <c r="J4" s="10"/>
      <c r="K4" s="10"/>
      <c r="L4" s="16"/>
    </row>
    <row r="5" spans="1:12" ht="7.5" customHeight="1" x14ac:dyDescent="0.25"/>
    <row r="6" spans="1:12" ht="18.75" customHeight="1" x14ac:dyDescent="0.25">
      <c r="B6" s="17" t="s">
        <v>3</v>
      </c>
      <c r="C6" s="9" t="s">
        <v>4</v>
      </c>
      <c r="D6" s="9"/>
      <c r="E6" s="9"/>
      <c r="G6" s="17" t="s">
        <v>5</v>
      </c>
      <c r="H6" s="8">
        <v>2026</v>
      </c>
      <c r="I6" s="8"/>
    </row>
    <row r="7" spans="1:12" ht="18.75" customHeight="1" x14ac:dyDescent="0.25">
      <c r="B7" s="17" t="s">
        <v>6</v>
      </c>
      <c r="C7" s="7" t="s">
        <v>7</v>
      </c>
      <c r="D7" s="7"/>
      <c r="E7" s="7"/>
      <c r="G7" s="17" t="s">
        <v>8</v>
      </c>
      <c r="H7" s="8" t="s">
        <v>9</v>
      </c>
      <c r="I7" s="8"/>
    </row>
    <row r="8" spans="1:12" ht="18.75" customHeight="1" x14ac:dyDescent="0.25">
      <c r="B8" s="17" t="s">
        <v>10</v>
      </c>
      <c r="C8" s="7" t="s">
        <v>11</v>
      </c>
      <c r="D8" s="7"/>
      <c r="E8" s="7"/>
      <c r="G8" s="17" t="s">
        <v>12</v>
      </c>
      <c r="H8" s="6">
        <v>0.33333333333333298</v>
      </c>
      <c r="I8" s="6"/>
    </row>
    <row r="9" spans="1:12" ht="18.75" customHeight="1" x14ac:dyDescent="0.25">
      <c r="B9" s="17" t="s">
        <v>13</v>
      </c>
      <c r="C9" s="7" t="s">
        <v>14</v>
      </c>
      <c r="D9" s="7"/>
      <c r="E9" s="7"/>
      <c r="G9" s="17" t="s">
        <v>15</v>
      </c>
      <c r="H9" s="5">
        <v>1.5</v>
      </c>
      <c r="I9" s="5"/>
    </row>
    <row r="10" spans="1:12" ht="7.5" customHeight="1" x14ac:dyDescent="0.25"/>
    <row r="11" spans="1:12" ht="25.5" customHeight="1" x14ac:dyDescent="0.25">
      <c r="B11" s="18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8" t="s">
        <v>21</v>
      </c>
      <c r="H11" s="18" t="s">
        <v>22</v>
      </c>
      <c r="I11" s="18" t="s">
        <v>23</v>
      </c>
      <c r="J11" s="18" t="s">
        <v>24</v>
      </c>
      <c r="K11" s="18" t="s">
        <v>25</v>
      </c>
    </row>
    <row r="12" spans="1:12" ht="18" customHeight="1" x14ac:dyDescent="0.25">
      <c r="B12" s="19">
        <f>IF((ROW()-11)&lt;=DAY(DATE($H$6,Einstellungen!$G$5+1,1)-1),DATE($H$6,Einstellungen!$G$5,ROW()-11),"")</f>
        <v>46174</v>
      </c>
      <c r="C12" s="20">
        <f t="shared" ref="C12:C42" si="0">IF($B12="","",$B12)</f>
        <v>46174</v>
      </c>
      <c r="D12" s="21">
        <v>0.33333333333333298</v>
      </c>
      <c r="E12" s="21">
        <v>0.6875</v>
      </c>
      <c r="F12" s="21">
        <v>2.0833333333333301E-2</v>
      </c>
      <c r="G12" s="22">
        <f t="shared" ref="G12:G42" si="1">IF($B12="","",IF(OR($J12="Urlaub",$J12="Krankheit"),$H12,IF(AND($D12&lt;&gt;"",$E12&lt;&gt;""),MAX(0,$E12-$D12-$F12),0)))</f>
        <v>0.3333333333333337</v>
      </c>
      <c r="H12" s="23">
        <f t="shared" ref="H12:H42" si="2">IF($B12="","",IF(WEEKDAY($B12,2)&gt;=6,0,IF($J12="Feiertag",0,$H$8)))</f>
        <v>0.33333333333333298</v>
      </c>
      <c r="I12" s="24">
        <f t="shared" ref="I12:I42" si="3">IF($B12="","",($G12-$H12)*24)</f>
        <v>1.7319479184152442E-14</v>
      </c>
      <c r="J12" s="25"/>
      <c r="K12" s="26"/>
    </row>
    <row r="13" spans="1:12" ht="18" customHeight="1" x14ac:dyDescent="0.25">
      <c r="B13" s="27">
        <f>IF((ROW()-11)&lt;=DAY(DATE($H$6,Einstellungen!$G$5+1,1)-1),DATE($H$6,Einstellungen!$G$5,ROW()-11),"")</f>
        <v>46175</v>
      </c>
      <c r="C13" s="28">
        <f t="shared" si="0"/>
        <v>46175</v>
      </c>
      <c r="D13" s="29">
        <v>0.32291666666666702</v>
      </c>
      <c r="E13" s="29">
        <v>0.6875</v>
      </c>
      <c r="F13" s="29">
        <v>2.0833333333333301E-2</v>
      </c>
      <c r="G13" s="30">
        <f t="shared" si="1"/>
        <v>0.34374999999999967</v>
      </c>
      <c r="H13" s="31">
        <f t="shared" si="2"/>
        <v>0.33333333333333298</v>
      </c>
      <c r="I13" s="32">
        <f t="shared" si="3"/>
        <v>0.25000000000000044</v>
      </c>
      <c r="J13" s="33"/>
      <c r="K13" s="34"/>
    </row>
    <row r="14" spans="1:12" ht="18" customHeight="1" x14ac:dyDescent="0.25">
      <c r="B14" s="19">
        <f>IF((ROW()-11)&lt;=DAY(DATE($H$6,Einstellungen!$G$5+1,1)-1),DATE($H$6,Einstellungen!$G$5,ROW()-11),"")</f>
        <v>46176</v>
      </c>
      <c r="C14" s="20">
        <f t="shared" si="0"/>
        <v>46176</v>
      </c>
      <c r="D14" s="21">
        <v>0.34375</v>
      </c>
      <c r="E14" s="21">
        <v>0.70833333333333304</v>
      </c>
      <c r="F14" s="21">
        <v>3.125E-2</v>
      </c>
      <c r="G14" s="22">
        <f t="shared" si="1"/>
        <v>0.33333333333333304</v>
      </c>
      <c r="H14" s="23">
        <f t="shared" si="2"/>
        <v>0.33333333333333298</v>
      </c>
      <c r="I14" s="24">
        <f t="shared" si="3"/>
        <v>1.3322676295501878E-15</v>
      </c>
      <c r="J14" s="25"/>
      <c r="K14" s="26"/>
    </row>
    <row r="15" spans="1:12" ht="18" customHeight="1" x14ac:dyDescent="0.25">
      <c r="B15" s="27">
        <f>IF((ROW()-11)&lt;=DAY(DATE($H$6,Einstellungen!$G$5+1,1)-1),DATE($H$6,Einstellungen!$G$5,ROW()-11),"")</f>
        <v>46177</v>
      </c>
      <c r="C15" s="28">
        <f t="shared" si="0"/>
        <v>46177</v>
      </c>
      <c r="D15" s="29"/>
      <c r="E15" s="29"/>
      <c r="F15" s="29"/>
      <c r="G15" s="30">
        <f t="shared" si="1"/>
        <v>0</v>
      </c>
      <c r="H15" s="31">
        <f t="shared" si="2"/>
        <v>0</v>
      </c>
      <c r="I15" s="32">
        <f t="shared" si="3"/>
        <v>0</v>
      </c>
      <c r="J15" s="33" t="s">
        <v>26</v>
      </c>
      <c r="K15" s="34"/>
    </row>
    <row r="16" spans="1:12" ht="18" customHeight="1" x14ac:dyDescent="0.25">
      <c r="B16" s="19">
        <f>IF((ROW()-11)&lt;=DAY(DATE($H$6,Einstellungen!$G$5+1,1)-1),DATE($H$6,Einstellungen!$G$5,ROW()-11),"")</f>
        <v>46178</v>
      </c>
      <c r="C16" s="20">
        <f t="shared" si="0"/>
        <v>46178</v>
      </c>
      <c r="D16" s="21">
        <v>0.33333333333333298</v>
      </c>
      <c r="E16" s="21">
        <v>0.71875</v>
      </c>
      <c r="F16" s="21">
        <v>3.125E-2</v>
      </c>
      <c r="G16" s="22">
        <f t="shared" si="1"/>
        <v>0.35416666666666702</v>
      </c>
      <c r="H16" s="23">
        <f t="shared" si="2"/>
        <v>0.33333333333333298</v>
      </c>
      <c r="I16" s="24">
        <f t="shared" si="3"/>
        <v>0.50000000000001688</v>
      </c>
      <c r="J16" s="25"/>
      <c r="K16" s="26"/>
    </row>
    <row r="17" spans="2:11" ht="18" customHeight="1" x14ac:dyDescent="0.25">
      <c r="B17" s="27">
        <f>IF((ROW()-11)&lt;=DAY(DATE($H$6,Einstellungen!$G$5+1,1)-1),DATE($H$6,Einstellungen!$G$5,ROW()-11),"")</f>
        <v>46179</v>
      </c>
      <c r="C17" s="28">
        <f t="shared" si="0"/>
        <v>46179</v>
      </c>
      <c r="D17" s="29"/>
      <c r="E17" s="29"/>
      <c r="F17" s="29"/>
      <c r="G17" s="30">
        <f t="shared" si="1"/>
        <v>0</v>
      </c>
      <c r="H17" s="31">
        <f t="shared" si="2"/>
        <v>0</v>
      </c>
      <c r="I17" s="32">
        <f t="shared" si="3"/>
        <v>0</v>
      </c>
      <c r="J17" s="33"/>
      <c r="K17" s="34"/>
    </row>
    <row r="18" spans="2:11" ht="18" customHeight="1" x14ac:dyDescent="0.25">
      <c r="B18" s="19">
        <f>IF((ROW()-11)&lt;=DAY(DATE($H$6,Einstellungen!$G$5+1,1)-1),DATE($H$6,Einstellungen!$G$5,ROW()-11),"")</f>
        <v>46180</v>
      </c>
      <c r="C18" s="20">
        <f t="shared" si="0"/>
        <v>46180</v>
      </c>
      <c r="D18" s="21"/>
      <c r="E18" s="21"/>
      <c r="F18" s="21"/>
      <c r="G18" s="22">
        <f t="shared" si="1"/>
        <v>0</v>
      </c>
      <c r="H18" s="23">
        <f t="shared" si="2"/>
        <v>0</v>
      </c>
      <c r="I18" s="24">
        <f t="shared" si="3"/>
        <v>0</v>
      </c>
      <c r="J18" s="25"/>
      <c r="K18" s="26"/>
    </row>
    <row r="19" spans="2:11" ht="18" customHeight="1" x14ac:dyDescent="0.25">
      <c r="B19" s="27">
        <f>IF((ROW()-11)&lt;=DAY(DATE($H$6,Einstellungen!$G$5+1,1)-1),DATE($H$6,Einstellungen!$G$5,ROW()-11),"")</f>
        <v>46181</v>
      </c>
      <c r="C19" s="28">
        <f t="shared" si="0"/>
        <v>46181</v>
      </c>
      <c r="D19" s="29">
        <v>0.33333333333333298</v>
      </c>
      <c r="E19" s="29">
        <v>0.64583333333333304</v>
      </c>
      <c r="F19" s="29">
        <v>2.0833333333333301E-2</v>
      </c>
      <c r="G19" s="30">
        <f t="shared" si="1"/>
        <v>0.29166666666666674</v>
      </c>
      <c r="H19" s="31">
        <f t="shared" si="2"/>
        <v>0.33333333333333298</v>
      </c>
      <c r="I19" s="32">
        <f t="shared" si="3"/>
        <v>-0.99999999999998979</v>
      </c>
      <c r="J19" s="33"/>
      <c r="K19" s="34"/>
    </row>
    <row r="20" spans="2:11" ht="18" customHeight="1" x14ac:dyDescent="0.25">
      <c r="B20" s="19">
        <f>IF((ROW()-11)&lt;=DAY(DATE($H$6,Einstellungen!$G$5+1,1)-1),DATE($H$6,Einstellungen!$G$5,ROW()-11),"")</f>
        <v>46182</v>
      </c>
      <c r="C20" s="20">
        <f t="shared" si="0"/>
        <v>46182</v>
      </c>
      <c r="D20" s="21"/>
      <c r="E20" s="21"/>
      <c r="F20" s="21"/>
      <c r="G20" s="22">
        <f t="shared" si="1"/>
        <v>0.33333333333333298</v>
      </c>
      <c r="H20" s="23">
        <f t="shared" si="2"/>
        <v>0.33333333333333298</v>
      </c>
      <c r="I20" s="24">
        <f t="shared" si="3"/>
        <v>0</v>
      </c>
      <c r="J20" s="25" t="s">
        <v>27</v>
      </c>
      <c r="K20" s="26"/>
    </row>
    <row r="21" spans="2:11" ht="18" customHeight="1" x14ac:dyDescent="0.25">
      <c r="B21" s="27">
        <f>IF((ROW()-11)&lt;=DAY(DATE($H$6,Einstellungen!$G$5+1,1)-1),DATE($H$6,Einstellungen!$G$5,ROW()-11),"")</f>
        <v>46183</v>
      </c>
      <c r="C21" s="28">
        <f t="shared" si="0"/>
        <v>46183</v>
      </c>
      <c r="D21" s="29">
        <v>0.35416666666666702</v>
      </c>
      <c r="E21" s="29">
        <v>0.70833333333333304</v>
      </c>
      <c r="F21" s="29">
        <v>2.0833333333333301E-2</v>
      </c>
      <c r="G21" s="30">
        <f t="shared" si="1"/>
        <v>0.3333333333333327</v>
      </c>
      <c r="H21" s="31">
        <f t="shared" si="2"/>
        <v>0.33333333333333298</v>
      </c>
      <c r="I21" s="32">
        <f t="shared" si="3"/>
        <v>-6.6613381477509392E-15</v>
      </c>
      <c r="J21" s="33"/>
      <c r="K21" s="34"/>
    </row>
    <row r="22" spans="2:11" ht="18" customHeight="1" x14ac:dyDescent="0.25">
      <c r="B22" s="19">
        <f>IF((ROW()-11)&lt;=DAY(DATE($H$6,Einstellungen!$G$5+1,1)-1),DATE($H$6,Einstellungen!$G$5,ROW()-11),"")</f>
        <v>46184</v>
      </c>
      <c r="C22" s="20">
        <f t="shared" si="0"/>
        <v>46184</v>
      </c>
      <c r="D22" s="21">
        <v>0.33333333333333298</v>
      </c>
      <c r="E22" s="21">
        <v>0.6875</v>
      </c>
      <c r="F22" s="21">
        <v>2.0833333333333301E-2</v>
      </c>
      <c r="G22" s="22">
        <f t="shared" si="1"/>
        <v>0.3333333333333337</v>
      </c>
      <c r="H22" s="23">
        <f t="shared" si="2"/>
        <v>0.33333333333333298</v>
      </c>
      <c r="I22" s="24">
        <f t="shared" si="3"/>
        <v>1.7319479184152442E-14</v>
      </c>
      <c r="J22" s="25"/>
      <c r="K22" s="26"/>
    </row>
    <row r="23" spans="2:11" ht="18" customHeight="1" x14ac:dyDescent="0.25">
      <c r="B23" s="27">
        <f>IF((ROW()-11)&lt;=DAY(DATE($H$6,Einstellungen!$G$5+1,1)-1),DATE($H$6,Einstellungen!$G$5,ROW()-11),"")</f>
        <v>46185</v>
      </c>
      <c r="C23" s="28">
        <f t="shared" si="0"/>
        <v>46185</v>
      </c>
      <c r="D23" s="29">
        <v>0.32291666666666702</v>
      </c>
      <c r="E23" s="29">
        <v>0.6875</v>
      </c>
      <c r="F23" s="29">
        <v>2.0833333333333301E-2</v>
      </c>
      <c r="G23" s="30">
        <f t="shared" si="1"/>
        <v>0.34374999999999967</v>
      </c>
      <c r="H23" s="31">
        <f t="shared" si="2"/>
        <v>0.33333333333333298</v>
      </c>
      <c r="I23" s="32">
        <f t="shared" si="3"/>
        <v>0.25000000000000044</v>
      </c>
      <c r="J23" s="33"/>
      <c r="K23" s="34"/>
    </row>
    <row r="24" spans="2:11" ht="18" customHeight="1" x14ac:dyDescent="0.25">
      <c r="B24" s="19">
        <f>IF((ROW()-11)&lt;=DAY(DATE($H$6,Einstellungen!$G$5+1,1)-1),DATE($H$6,Einstellungen!$G$5,ROW()-11),"")</f>
        <v>46186</v>
      </c>
      <c r="C24" s="20">
        <f t="shared" si="0"/>
        <v>46186</v>
      </c>
      <c r="D24" s="21"/>
      <c r="E24" s="21"/>
      <c r="F24" s="21"/>
      <c r="G24" s="22">
        <f t="shared" si="1"/>
        <v>0</v>
      </c>
      <c r="H24" s="23">
        <f t="shared" si="2"/>
        <v>0</v>
      </c>
      <c r="I24" s="24">
        <f t="shared" si="3"/>
        <v>0</v>
      </c>
      <c r="J24" s="25"/>
      <c r="K24" s="26"/>
    </row>
    <row r="25" spans="2:11" ht="18" customHeight="1" x14ac:dyDescent="0.25">
      <c r="B25" s="27">
        <f>IF((ROW()-11)&lt;=DAY(DATE($H$6,Einstellungen!$G$5+1,1)-1),DATE($H$6,Einstellungen!$G$5,ROW()-11),"")</f>
        <v>46187</v>
      </c>
      <c r="C25" s="28">
        <f t="shared" si="0"/>
        <v>46187</v>
      </c>
      <c r="D25" s="29"/>
      <c r="E25" s="29"/>
      <c r="F25" s="29"/>
      <c r="G25" s="30">
        <f t="shared" si="1"/>
        <v>0</v>
      </c>
      <c r="H25" s="31">
        <f t="shared" si="2"/>
        <v>0</v>
      </c>
      <c r="I25" s="32">
        <f t="shared" si="3"/>
        <v>0</v>
      </c>
      <c r="J25" s="33"/>
      <c r="K25" s="34"/>
    </row>
    <row r="26" spans="2:11" ht="18" customHeight="1" x14ac:dyDescent="0.25">
      <c r="B26" s="19">
        <f>IF((ROW()-11)&lt;=DAY(DATE($H$6,Einstellungen!$G$5+1,1)-1),DATE($H$6,Einstellungen!$G$5,ROW()-11),"")</f>
        <v>46188</v>
      </c>
      <c r="C26" s="20">
        <f t="shared" si="0"/>
        <v>46188</v>
      </c>
      <c r="D26" s="21">
        <v>0.34375</v>
      </c>
      <c r="E26" s="21">
        <v>0.70833333333333304</v>
      </c>
      <c r="F26" s="21">
        <v>3.125E-2</v>
      </c>
      <c r="G26" s="22">
        <f t="shared" si="1"/>
        <v>0.33333333333333304</v>
      </c>
      <c r="H26" s="23">
        <f t="shared" si="2"/>
        <v>0.33333333333333298</v>
      </c>
      <c r="I26" s="24">
        <f t="shared" si="3"/>
        <v>1.3322676295501878E-15</v>
      </c>
      <c r="J26" s="25"/>
      <c r="K26" s="26"/>
    </row>
    <row r="27" spans="2:11" ht="18" customHeight="1" x14ac:dyDescent="0.25">
      <c r="B27" s="27">
        <f>IF((ROW()-11)&lt;=DAY(DATE($H$6,Einstellungen!$G$5+1,1)-1),DATE($H$6,Einstellungen!$G$5,ROW()-11),"")</f>
        <v>46189</v>
      </c>
      <c r="C27" s="28">
        <f t="shared" si="0"/>
        <v>46189</v>
      </c>
      <c r="D27" s="29">
        <v>0.33333333333333298</v>
      </c>
      <c r="E27" s="29">
        <v>0.71875</v>
      </c>
      <c r="F27" s="29">
        <v>3.125E-2</v>
      </c>
      <c r="G27" s="30">
        <f t="shared" si="1"/>
        <v>0.35416666666666702</v>
      </c>
      <c r="H27" s="31">
        <f t="shared" si="2"/>
        <v>0.33333333333333298</v>
      </c>
      <c r="I27" s="32">
        <f t="shared" si="3"/>
        <v>0.50000000000001688</v>
      </c>
      <c r="J27" s="33"/>
      <c r="K27" s="34"/>
    </row>
    <row r="28" spans="2:11" ht="18" customHeight="1" x14ac:dyDescent="0.25">
      <c r="B28" s="19">
        <f>IF((ROW()-11)&lt;=DAY(DATE($H$6,Einstellungen!$G$5+1,1)-1),DATE($H$6,Einstellungen!$G$5,ROW()-11),"")</f>
        <v>46190</v>
      </c>
      <c r="C28" s="20">
        <f t="shared" si="0"/>
        <v>46190</v>
      </c>
      <c r="D28" s="21">
        <v>0.33333333333333298</v>
      </c>
      <c r="E28" s="21">
        <v>0.64583333333333304</v>
      </c>
      <c r="F28" s="21">
        <v>2.0833333333333301E-2</v>
      </c>
      <c r="G28" s="22">
        <f t="shared" si="1"/>
        <v>0.29166666666666674</v>
      </c>
      <c r="H28" s="23">
        <f t="shared" si="2"/>
        <v>0.33333333333333298</v>
      </c>
      <c r="I28" s="24">
        <f t="shared" si="3"/>
        <v>-0.99999999999998979</v>
      </c>
      <c r="J28" s="25"/>
      <c r="K28" s="26"/>
    </row>
    <row r="29" spans="2:11" ht="18" customHeight="1" x14ac:dyDescent="0.25">
      <c r="B29" s="27">
        <f>IF((ROW()-11)&lt;=DAY(DATE($H$6,Einstellungen!$G$5+1,1)-1),DATE($H$6,Einstellungen!$G$5,ROW()-11),"")</f>
        <v>46191</v>
      </c>
      <c r="C29" s="28">
        <f t="shared" si="0"/>
        <v>46191</v>
      </c>
      <c r="D29" s="29">
        <v>0.35416666666666702</v>
      </c>
      <c r="E29" s="29">
        <v>0.70833333333333304</v>
      </c>
      <c r="F29" s="29">
        <v>2.0833333333333301E-2</v>
      </c>
      <c r="G29" s="30">
        <f t="shared" si="1"/>
        <v>0.3333333333333327</v>
      </c>
      <c r="H29" s="31">
        <f t="shared" si="2"/>
        <v>0.33333333333333298</v>
      </c>
      <c r="I29" s="32">
        <f t="shared" si="3"/>
        <v>-6.6613381477509392E-15</v>
      </c>
      <c r="J29" s="33"/>
      <c r="K29" s="34"/>
    </row>
    <row r="30" spans="2:11" ht="18" customHeight="1" x14ac:dyDescent="0.25">
      <c r="B30" s="19">
        <f>IF((ROW()-11)&lt;=DAY(DATE($H$6,Einstellungen!$G$5+1,1)-1),DATE($H$6,Einstellungen!$G$5,ROW()-11),"")</f>
        <v>46192</v>
      </c>
      <c r="C30" s="20">
        <f t="shared" si="0"/>
        <v>46192</v>
      </c>
      <c r="D30" s="21">
        <v>0.33333333333333298</v>
      </c>
      <c r="E30" s="21">
        <v>0.6875</v>
      </c>
      <c r="F30" s="21">
        <v>2.0833333333333301E-2</v>
      </c>
      <c r="G30" s="22">
        <f t="shared" si="1"/>
        <v>0.3333333333333337</v>
      </c>
      <c r="H30" s="23">
        <f t="shared" si="2"/>
        <v>0.33333333333333298</v>
      </c>
      <c r="I30" s="24">
        <f t="shared" si="3"/>
        <v>1.7319479184152442E-14</v>
      </c>
      <c r="J30" s="25"/>
      <c r="K30" s="26"/>
    </row>
    <row r="31" spans="2:11" ht="18" customHeight="1" x14ac:dyDescent="0.25">
      <c r="B31" s="27">
        <f>IF((ROW()-11)&lt;=DAY(DATE($H$6,Einstellungen!$G$5+1,1)-1),DATE($H$6,Einstellungen!$G$5,ROW()-11),"")</f>
        <v>46193</v>
      </c>
      <c r="C31" s="28">
        <f t="shared" si="0"/>
        <v>46193</v>
      </c>
      <c r="D31" s="29"/>
      <c r="E31" s="29"/>
      <c r="F31" s="29"/>
      <c r="G31" s="30">
        <f t="shared" si="1"/>
        <v>0</v>
      </c>
      <c r="H31" s="31">
        <f t="shared" si="2"/>
        <v>0</v>
      </c>
      <c r="I31" s="32">
        <f t="shared" si="3"/>
        <v>0</v>
      </c>
      <c r="J31" s="33"/>
      <c r="K31" s="34"/>
    </row>
    <row r="32" spans="2:11" ht="18" customHeight="1" x14ac:dyDescent="0.25">
      <c r="B32" s="19">
        <f>IF((ROW()-11)&lt;=DAY(DATE($H$6,Einstellungen!$G$5+1,1)-1),DATE($H$6,Einstellungen!$G$5,ROW()-11),"")</f>
        <v>46194</v>
      </c>
      <c r="C32" s="20">
        <f t="shared" si="0"/>
        <v>46194</v>
      </c>
      <c r="D32" s="21"/>
      <c r="E32" s="21"/>
      <c r="F32" s="21"/>
      <c r="G32" s="22">
        <f t="shared" si="1"/>
        <v>0</v>
      </c>
      <c r="H32" s="23">
        <f t="shared" si="2"/>
        <v>0</v>
      </c>
      <c r="I32" s="24">
        <f t="shared" si="3"/>
        <v>0</v>
      </c>
      <c r="J32" s="25"/>
      <c r="K32" s="26"/>
    </row>
    <row r="33" spans="2:11" ht="18" customHeight="1" x14ac:dyDescent="0.25">
      <c r="B33" s="27">
        <f>IF((ROW()-11)&lt;=DAY(DATE($H$6,Einstellungen!$G$5+1,1)-1),DATE($H$6,Einstellungen!$G$5,ROW()-11),"")</f>
        <v>46195</v>
      </c>
      <c r="C33" s="28">
        <f t="shared" si="0"/>
        <v>46195</v>
      </c>
      <c r="D33" s="29"/>
      <c r="E33" s="29"/>
      <c r="F33" s="29"/>
      <c r="G33" s="30">
        <f t="shared" si="1"/>
        <v>0.33333333333333298</v>
      </c>
      <c r="H33" s="31">
        <f t="shared" si="2"/>
        <v>0.33333333333333298</v>
      </c>
      <c r="I33" s="32">
        <f t="shared" si="3"/>
        <v>0</v>
      </c>
      <c r="J33" s="33" t="s">
        <v>28</v>
      </c>
      <c r="K33" s="34"/>
    </row>
    <row r="34" spans="2:11" ht="18" customHeight="1" x14ac:dyDescent="0.25">
      <c r="B34" s="19">
        <f>IF((ROW()-11)&lt;=DAY(DATE($H$6,Einstellungen!$G$5+1,1)-1),DATE($H$6,Einstellungen!$G$5,ROW()-11),"")</f>
        <v>46196</v>
      </c>
      <c r="C34" s="20">
        <f t="shared" si="0"/>
        <v>46196</v>
      </c>
      <c r="D34" s="21"/>
      <c r="E34" s="21"/>
      <c r="F34" s="21"/>
      <c r="G34" s="22">
        <f t="shared" si="1"/>
        <v>0.33333333333333298</v>
      </c>
      <c r="H34" s="23">
        <f t="shared" si="2"/>
        <v>0.33333333333333298</v>
      </c>
      <c r="I34" s="24">
        <f t="shared" si="3"/>
        <v>0</v>
      </c>
      <c r="J34" s="25" t="s">
        <v>28</v>
      </c>
      <c r="K34" s="26"/>
    </row>
    <row r="35" spans="2:11" ht="18" customHeight="1" x14ac:dyDescent="0.25">
      <c r="B35" s="27">
        <f>IF((ROW()-11)&lt;=DAY(DATE($H$6,Einstellungen!$G$5+1,1)-1),DATE($H$6,Einstellungen!$G$5,ROW()-11),"")</f>
        <v>46197</v>
      </c>
      <c r="C35" s="28">
        <f t="shared" si="0"/>
        <v>46197</v>
      </c>
      <c r="D35" s="29"/>
      <c r="E35" s="29"/>
      <c r="F35" s="29"/>
      <c r="G35" s="30">
        <f t="shared" si="1"/>
        <v>0.33333333333333298</v>
      </c>
      <c r="H35" s="31">
        <f t="shared" si="2"/>
        <v>0.33333333333333298</v>
      </c>
      <c r="I35" s="32">
        <f t="shared" si="3"/>
        <v>0</v>
      </c>
      <c r="J35" s="33" t="s">
        <v>28</v>
      </c>
      <c r="K35" s="34"/>
    </row>
    <row r="36" spans="2:11" ht="18" customHeight="1" x14ac:dyDescent="0.25">
      <c r="B36" s="19">
        <f>IF((ROW()-11)&lt;=DAY(DATE($H$6,Einstellungen!$G$5+1,1)-1),DATE($H$6,Einstellungen!$G$5,ROW()-11),"")</f>
        <v>46198</v>
      </c>
      <c r="C36" s="20">
        <f t="shared" si="0"/>
        <v>46198</v>
      </c>
      <c r="D36" s="21"/>
      <c r="E36" s="21"/>
      <c r="F36" s="21"/>
      <c r="G36" s="22">
        <f t="shared" si="1"/>
        <v>0.33333333333333298</v>
      </c>
      <c r="H36" s="23">
        <f t="shared" si="2"/>
        <v>0.33333333333333298</v>
      </c>
      <c r="I36" s="24">
        <f t="shared" si="3"/>
        <v>0</v>
      </c>
      <c r="J36" s="25" t="s">
        <v>28</v>
      </c>
      <c r="K36" s="26"/>
    </row>
    <row r="37" spans="2:11" ht="18" customHeight="1" x14ac:dyDescent="0.25">
      <c r="B37" s="27">
        <f>IF((ROW()-11)&lt;=DAY(DATE($H$6,Einstellungen!$G$5+1,1)-1),DATE($H$6,Einstellungen!$G$5,ROW()-11),"")</f>
        <v>46199</v>
      </c>
      <c r="C37" s="28">
        <f t="shared" si="0"/>
        <v>46199</v>
      </c>
      <c r="D37" s="29"/>
      <c r="E37" s="29"/>
      <c r="F37" s="29"/>
      <c r="G37" s="30">
        <f t="shared" si="1"/>
        <v>0.33333333333333298</v>
      </c>
      <c r="H37" s="31">
        <f t="shared" si="2"/>
        <v>0.33333333333333298</v>
      </c>
      <c r="I37" s="32">
        <f t="shared" si="3"/>
        <v>0</v>
      </c>
      <c r="J37" s="33" t="s">
        <v>28</v>
      </c>
      <c r="K37" s="34"/>
    </row>
    <row r="38" spans="2:11" ht="18" customHeight="1" x14ac:dyDescent="0.25">
      <c r="B38" s="19">
        <f>IF((ROW()-11)&lt;=DAY(DATE($H$6,Einstellungen!$G$5+1,1)-1),DATE($H$6,Einstellungen!$G$5,ROW()-11),"")</f>
        <v>46200</v>
      </c>
      <c r="C38" s="20">
        <f t="shared" si="0"/>
        <v>46200</v>
      </c>
      <c r="D38" s="21"/>
      <c r="E38" s="21"/>
      <c r="F38" s="21"/>
      <c r="G38" s="22">
        <f t="shared" si="1"/>
        <v>0</v>
      </c>
      <c r="H38" s="23">
        <f t="shared" si="2"/>
        <v>0</v>
      </c>
      <c r="I38" s="24">
        <f t="shared" si="3"/>
        <v>0</v>
      </c>
      <c r="J38" s="25"/>
      <c r="K38" s="26"/>
    </row>
    <row r="39" spans="2:11" ht="18" customHeight="1" x14ac:dyDescent="0.25">
      <c r="B39" s="27">
        <f>IF((ROW()-11)&lt;=DAY(DATE($H$6,Einstellungen!$G$5+1,1)-1),DATE($H$6,Einstellungen!$G$5,ROW()-11),"")</f>
        <v>46201</v>
      </c>
      <c r="C39" s="28">
        <f t="shared" si="0"/>
        <v>46201</v>
      </c>
      <c r="D39" s="29"/>
      <c r="E39" s="29"/>
      <c r="F39" s="29"/>
      <c r="G39" s="30">
        <f t="shared" si="1"/>
        <v>0</v>
      </c>
      <c r="H39" s="31">
        <f t="shared" si="2"/>
        <v>0</v>
      </c>
      <c r="I39" s="32">
        <f t="shared" si="3"/>
        <v>0</v>
      </c>
      <c r="J39" s="33"/>
      <c r="K39" s="34"/>
    </row>
    <row r="40" spans="2:11" ht="18" customHeight="1" x14ac:dyDescent="0.25">
      <c r="B40" s="19">
        <f>IF((ROW()-11)&lt;=DAY(DATE($H$6,Einstellungen!$G$5+1,1)-1),DATE($H$6,Einstellungen!$G$5,ROW()-11),"")</f>
        <v>46202</v>
      </c>
      <c r="C40" s="20">
        <f t="shared" si="0"/>
        <v>46202</v>
      </c>
      <c r="D40" s="21">
        <v>0.32291666666666702</v>
      </c>
      <c r="E40" s="21">
        <v>0.6875</v>
      </c>
      <c r="F40" s="21">
        <v>2.0833333333333301E-2</v>
      </c>
      <c r="G40" s="22">
        <f t="shared" si="1"/>
        <v>0.34374999999999967</v>
      </c>
      <c r="H40" s="23">
        <f t="shared" si="2"/>
        <v>0.33333333333333298</v>
      </c>
      <c r="I40" s="24">
        <f t="shared" si="3"/>
        <v>0.25000000000000044</v>
      </c>
      <c r="J40" s="25"/>
      <c r="K40" s="26"/>
    </row>
    <row r="41" spans="2:11" ht="18" customHeight="1" x14ac:dyDescent="0.25">
      <c r="B41" s="27">
        <f>IF((ROW()-11)&lt;=DAY(DATE($H$6,Einstellungen!$G$5+1,1)-1),DATE($H$6,Einstellungen!$G$5,ROW()-11),"")</f>
        <v>46203</v>
      </c>
      <c r="C41" s="28">
        <f t="shared" si="0"/>
        <v>46203</v>
      </c>
      <c r="D41" s="29">
        <v>0.34375</v>
      </c>
      <c r="E41" s="29">
        <v>0.70833333333333304</v>
      </c>
      <c r="F41" s="29">
        <v>3.125E-2</v>
      </c>
      <c r="G41" s="30">
        <f t="shared" si="1"/>
        <v>0.33333333333333304</v>
      </c>
      <c r="H41" s="31">
        <f t="shared" si="2"/>
        <v>0.33333333333333298</v>
      </c>
      <c r="I41" s="32">
        <f t="shared" si="3"/>
        <v>1.3322676295501878E-15</v>
      </c>
      <c r="J41" s="33"/>
      <c r="K41" s="34"/>
    </row>
    <row r="42" spans="2:11" ht="18" customHeight="1" x14ac:dyDescent="0.25">
      <c r="B42" s="19" t="str">
        <f>IF((ROW()-11)&lt;=DAY(DATE($H$6,Einstellungen!$G$5+1,1)-1),DATE($H$6,Einstellungen!$G$5,ROW()-11),"")</f>
        <v/>
      </c>
      <c r="C42" s="20" t="str">
        <f t="shared" si="0"/>
        <v/>
      </c>
      <c r="D42" s="21"/>
      <c r="E42" s="21"/>
      <c r="F42" s="21"/>
      <c r="G42" s="22" t="str">
        <f t="shared" si="1"/>
        <v/>
      </c>
      <c r="H42" s="23" t="str">
        <f t="shared" si="2"/>
        <v/>
      </c>
      <c r="I42" s="24" t="str">
        <f t="shared" si="3"/>
        <v/>
      </c>
      <c r="J42" s="25"/>
      <c r="K42" s="26"/>
    </row>
    <row r="44" spans="2:11" ht="18" customHeight="1" x14ac:dyDescent="0.25">
      <c r="B44" s="4" t="s">
        <v>29</v>
      </c>
      <c r="C44" s="4"/>
      <c r="D44" s="3" t="s">
        <v>30</v>
      </c>
      <c r="E44" s="3"/>
      <c r="G44" s="2" t="s">
        <v>31</v>
      </c>
      <c r="H44" s="2"/>
      <c r="I44" s="1" t="s">
        <v>32</v>
      </c>
      <c r="J44" s="1"/>
      <c r="K44" s="50" t="s">
        <v>33</v>
      </c>
    </row>
    <row r="45" spans="2:11" ht="33.75" customHeight="1" x14ac:dyDescent="0.25">
      <c r="B45" s="51">
        <f>SUM(G12:G42)</f>
        <v>6.9895833333333313</v>
      </c>
      <c r="C45" s="51"/>
      <c r="D45" s="52">
        <f>SUM(H12:H42)</f>
        <v>6.9999999999999929</v>
      </c>
      <c r="E45" s="52"/>
      <c r="G45" s="53">
        <f>SUM(I12:I42)</f>
        <v>-0.24999999999990186</v>
      </c>
      <c r="H45" s="53"/>
      <c r="I45" s="54">
        <f>$H$9+SUM(I12:I42)</f>
        <v>1.2500000000000981</v>
      </c>
      <c r="J45" s="54"/>
      <c r="K45" s="50"/>
    </row>
    <row r="47" spans="2:11" ht="19.5" customHeight="1" x14ac:dyDescent="0.25">
      <c r="B47" s="17" t="s">
        <v>34</v>
      </c>
      <c r="C47" s="35">
        <f>COUNTIF(J12:J42,"Urlaub")</f>
        <v>5</v>
      </c>
      <c r="D47" s="17" t="s">
        <v>35</v>
      </c>
      <c r="E47" s="35">
        <f>COUNTIF(J12:J42,"Krankheit")</f>
        <v>1</v>
      </c>
      <c r="G47" s="17" t="s">
        <v>36</v>
      </c>
      <c r="H47" s="35">
        <f>COUNTIF(J12:J42,"Feiertag")</f>
        <v>1</v>
      </c>
      <c r="I47" s="17" t="s">
        <v>37</v>
      </c>
      <c r="J47" s="36">
        <f>$H$9</f>
        <v>1.5</v>
      </c>
    </row>
    <row r="50" spans="1:12" ht="30" customHeight="1" x14ac:dyDescent="0.25">
      <c r="B50" s="55"/>
      <c r="C50" s="55"/>
      <c r="D50" s="55"/>
      <c r="E50" s="55"/>
      <c r="G50" s="55"/>
      <c r="H50" s="55"/>
      <c r="I50" s="55"/>
      <c r="J50" s="55"/>
      <c r="K50" s="55"/>
    </row>
    <row r="51" spans="1:12" x14ac:dyDescent="0.25">
      <c r="B51" s="56" t="s">
        <v>38</v>
      </c>
      <c r="C51" s="56"/>
      <c r="D51" s="56"/>
      <c r="E51" s="56"/>
      <c r="G51" s="56" t="s">
        <v>39</v>
      </c>
      <c r="H51" s="56"/>
      <c r="I51" s="56"/>
      <c r="J51" s="56"/>
      <c r="K51" s="56"/>
    </row>
    <row r="53" spans="1:12" ht="15" customHeight="1" x14ac:dyDescent="0.25">
      <c r="A53" s="15"/>
      <c r="B53" s="57" t="s">
        <v>40</v>
      </c>
      <c r="C53" s="57"/>
      <c r="D53" s="57"/>
      <c r="E53" s="57"/>
      <c r="F53" s="57"/>
      <c r="G53" s="57"/>
      <c r="H53" s="57"/>
      <c r="I53" s="57"/>
      <c r="J53" s="57"/>
      <c r="K53" s="57"/>
      <c r="L53" s="15"/>
    </row>
    <row r="54" spans="1:12" ht="15" customHeight="1" x14ac:dyDescent="0.25">
      <c r="A54" s="15"/>
      <c r="B54" s="58" t="s">
        <v>41</v>
      </c>
      <c r="C54" s="58"/>
      <c r="D54" s="58"/>
      <c r="E54" s="58"/>
      <c r="F54" s="58"/>
      <c r="G54" s="58"/>
      <c r="H54" s="58"/>
      <c r="I54" s="58"/>
      <c r="J54" s="58"/>
      <c r="K54" s="58"/>
      <c r="L54" s="15"/>
    </row>
  </sheetData>
  <mergeCells count="28">
    <mergeCell ref="B54:K54"/>
    <mergeCell ref="B50:E50"/>
    <mergeCell ref="G50:K50"/>
    <mergeCell ref="B51:E51"/>
    <mergeCell ref="G51:K51"/>
    <mergeCell ref="B53:K53"/>
    <mergeCell ref="K44:K45"/>
    <mergeCell ref="B45:C45"/>
    <mergeCell ref="D45:E45"/>
    <mergeCell ref="G45:H45"/>
    <mergeCell ref="I45:J45"/>
    <mergeCell ref="C9:E9"/>
    <mergeCell ref="H9:I9"/>
    <mergeCell ref="B44:C44"/>
    <mergeCell ref="D44:E44"/>
    <mergeCell ref="G44:H44"/>
    <mergeCell ref="I44:J44"/>
    <mergeCell ref="C6:E6"/>
    <mergeCell ref="H6:I6"/>
    <mergeCell ref="C7:E7"/>
    <mergeCell ref="H7:I7"/>
    <mergeCell ref="C8:E8"/>
    <mergeCell ref="H8:I8"/>
    <mergeCell ref="B2:F2"/>
    <mergeCell ref="G2:K2"/>
    <mergeCell ref="B3:F3"/>
    <mergeCell ref="G3:K3"/>
    <mergeCell ref="B4:K4"/>
  </mergeCells>
  <conditionalFormatting sqref="B12:K42">
    <cfRule type="expression" dxfId="9" priority="2">
      <formula>AND($B12&lt;&gt;"",WEEKDAY($B12,2)&gt;=6)</formula>
    </cfRule>
  </conditionalFormatting>
  <conditionalFormatting sqref="I12:I42">
    <cfRule type="cellIs" dxfId="8" priority="10" operator="greaterThan">
      <formula>0</formula>
    </cfRule>
    <cfRule type="cellIs" dxfId="7" priority="11" operator="lessThan">
      <formula>0</formula>
    </cfRule>
  </conditionalFormatting>
  <conditionalFormatting sqref="J12:J42">
    <cfRule type="cellIs" dxfId="6" priority="3" operator="equal">
      <formula>"Urlaub"</formula>
    </cfRule>
    <cfRule type="cellIs" dxfId="5" priority="4" operator="equal">
      <formula>"Krankheit"</formula>
    </cfRule>
    <cfRule type="cellIs" dxfId="4" priority="5" operator="equal">
      <formula>"Feiertag"</formula>
    </cfRule>
    <cfRule type="cellIs" dxfId="3" priority="6" operator="equal">
      <formula>"Gleittag"</formula>
    </cfRule>
    <cfRule type="cellIs" dxfId="2" priority="7" operator="equal">
      <formula>"Dienstreise"</formula>
    </cfRule>
    <cfRule type="cellIs" dxfId="1" priority="8" operator="equal">
      <formula>"Fortbildung"</formula>
    </cfRule>
    <cfRule type="cellIs" dxfId="0" priority="9" operator="equal">
      <formula>"Sonstiges"</formula>
    </cfRule>
  </conditionalFormatting>
  <dataValidations count="1">
    <dataValidation type="time" allowBlank="1" sqref="D12:F42" xr:uid="{00000000-0002-0000-0000-000002000000}">
      <formula1>0</formula1>
      <formula2>1</formula2>
    </dataValidation>
  </dataValidations>
  <pageMargins left="0.3" right="0.3" top="0.4" bottom="0.4" header="0.511811023622047" footer="0.511811023622047"/>
  <pageSetup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errorTitle="Ungültig" error="Bitte einen Monat aus der Liste wählen." xr:uid="{00000000-0002-0000-0000-000000000000}">
          <x14:formula1>
            <xm:f>Einstellungen!$B$6:$B$17</xm:f>
          </x14:formula1>
          <x14:formula2>
            <xm:f>0</xm:f>
          </x14:formula2>
          <xm:sqref>H7</xm:sqref>
        </x14:dataValidation>
        <x14:dataValidation type="list" allowBlank="1" showErrorMessage="1" errorTitle="Ungültig" error="Bitte einen Eintrag aus der Liste wählen." xr:uid="{00000000-0002-0000-0000-000001000000}">
          <x14:formula1>
            <xm:f>Einstellungen!$D$6:$D$12</xm:f>
          </x14:formula1>
          <x14:formula2>
            <xm:f>0</xm:f>
          </x14:formula2>
          <xm:sqref>J12:J42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892F"/>
  </sheetPr>
  <dimension ref="B2:G26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18" customWidth="1"/>
    <col min="3" max="3" width="22" customWidth="1"/>
    <col min="4" max="4" width="16" customWidth="1"/>
    <col min="5" max="5" width="3" customWidth="1"/>
    <col min="6" max="6" width="18" customWidth="1"/>
    <col min="7" max="7" width="8" customWidth="1"/>
    <col min="8" max="8" width="3" customWidth="1"/>
  </cols>
  <sheetData>
    <row r="2" spans="2:7" ht="30" customHeight="1" x14ac:dyDescent="0.25">
      <c r="B2" s="59" t="s">
        <v>42</v>
      </c>
      <c r="C2" s="59"/>
      <c r="D2" s="59"/>
      <c r="E2" s="59"/>
      <c r="F2" s="59"/>
    </row>
    <row r="3" spans="2:7" ht="19.5" customHeight="1" x14ac:dyDescent="0.25">
      <c r="B3" s="60" t="s">
        <v>43</v>
      </c>
      <c r="C3" s="60"/>
      <c r="D3" s="60"/>
      <c r="E3" s="60"/>
      <c r="F3" s="60"/>
    </row>
    <row r="5" spans="2:7" x14ac:dyDescent="0.25">
      <c r="B5" s="37" t="s">
        <v>8</v>
      </c>
      <c r="D5" s="37" t="s">
        <v>24</v>
      </c>
      <c r="F5" s="38" t="s">
        <v>44</v>
      </c>
      <c r="G5" s="39">
        <f>IFERROR(MATCH(Zeitnachweis!$H$7,$B$6:$B$17,0),1)</f>
        <v>6</v>
      </c>
    </row>
    <row r="6" spans="2:7" x14ac:dyDescent="0.25">
      <c r="B6" s="40" t="s">
        <v>45</v>
      </c>
      <c r="D6" s="41" t="s">
        <v>28</v>
      </c>
    </row>
    <row r="7" spans="2:7" x14ac:dyDescent="0.25">
      <c r="B7" s="42" t="s">
        <v>46</v>
      </c>
      <c r="D7" s="43" t="s">
        <v>27</v>
      </c>
    </row>
    <row r="8" spans="2:7" x14ac:dyDescent="0.25">
      <c r="B8" s="40" t="s">
        <v>47</v>
      </c>
      <c r="D8" s="44" t="s">
        <v>26</v>
      </c>
    </row>
    <row r="9" spans="2:7" x14ac:dyDescent="0.25">
      <c r="B9" s="42" t="s">
        <v>48</v>
      </c>
      <c r="D9" s="45" t="s">
        <v>49</v>
      </c>
    </row>
    <row r="10" spans="2:7" x14ac:dyDescent="0.25">
      <c r="B10" s="40" t="s">
        <v>50</v>
      </c>
      <c r="D10" s="46" t="s">
        <v>51</v>
      </c>
    </row>
    <row r="11" spans="2:7" x14ac:dyDescent="0.25">
      <c r="B11" s="42" t="s">
        <v>9</v>
      </c>
      <c r="D11" s="47" t="s">
        <v>52</v>
      </c>
    </row>
    <row r="12" spans="2:7" x14ac:dyDescent="0.25">
      <c r="B12" s="40" t="s">
        <v>53</v>
      </c>
      <c r="D12" s="48" t="s">
        <v>54</v>
      </c>
    </row>
    <row r="13" spans="2:7" x14ac:dyDescent="0.25">
      <c r="B13" s="42" t="s">
        <v>55</v>
      </c>
    </row>
    <row r="14" spans="2:7" x14ac:dyDescent="0.25">
      <c r="B14" s="40" t="s">
        <v>56</v>
      </c>
    </row>
    <row r="15" spans="2:7" x14ac:dyDescent="0.25">
      <c r="B15" s="42" t="s">
        <v>57</v>
      </c>
    </row>
    <row r="16" spans="2:7" x14ac:dyDescent="0.25">
      <c r="B16" s="40" t="s">
        <v>58</v>
      </c>
    </row>
    <row r="17" spans="2:6" x14ac:dyDescent="0.25">
      <c r="B17" s="42" t="s">
        <v>59</v>
      </c>
    </row>
    <row r="20" spans="2:6" x14ac:dyDescent="0.25">
      <c r="B20" s="61" t="s">
        <v>60</v>
      </c>
      <c r="C20" s="61"/>
      <c r="D20" s="61"/>
      <c r="E20" s="61"/>
      <c r="F20" s="61"/>
    </row>
    <row r="21" spans="2:6" ht="25.5" customHeight="1" x14ac:dyDescent="0.25">
      <c r="B21" s="49" t="s">
        <v>61</v>
      </c>
      <c r="C21" s="62" t="s">
        <v>62</v>
      </c>
      <c r="D21" s="62"/>
      <c r="E21" s="62"/>
      <c r="F21" s="62"/>
    </row>
    <row r="22" spans="2:6" ht="25.5" customHeight="1" x14ac:dyDescent="0.25">
      <c r="B22" s="49" t="s">
        <v>63</v>
      </c>
      <c r="C22" s="62" t="s">
        <v>64</v>
      </c>
      <c r="D22" s="62"/>
      <c r="E22" s="62"/>
      <c r="F22" s="62"/>
    </row>
    <row r="23" spans="2:6" ht="25.5" customHeight="1" x14ac:dyDescent="0.25">
      <c r="B23" s="49" t="s">
        <v>65</v>
      </c>
      <c r="C23" s="62" t="s">
        <v>66</v>
      </c>
      <c r="D23" s="62"/>
      <c r="E23" s="62"/>
      <c r="F23" s="62"/>
    </row>
    <row r="24" spans="2:6" ht="25.5" customHeight="1" x14ac:dyDescent="0.25">
      <c r="B24" s="49" t="s">
        <v>67</v>
      </c>
      <c r="C24" s="62" t="s">
        <v>68</v>
      </c>
      <c r="D24" s="62"/>
      <c r="E24" s="62"/>
      <c r="F24" s="62"/>
    </row>
    <row r="25" spans="2:6" ht="25.5" customHeight="1" x14ac:dyDescent="0.25">
      <c r="B25" s="49" t="s">
        <v>24</v>
      </c>
      <c r="C25" s="62" t="s">
        <v>69</v>
      </c>
      <c r="D25" s="62"/>
      <c r="E25" s="62"/>
      <c r="F25" s="62"/>
    </row>
    <row r="26" spans="2:6" ht="25.5" customHeight="1" x14ac:dyDescent="0.25">
      <c r="B26" s="49" t="s">
        <v>70</v>
      </c>
      <c r="C26" s="62" t="s">
        <v>71</v>
      </c>
      <c r="D26" s="62"/>
      <c r="E26" s="62"/>
      <c r="F26" s="62"/>
    </row>
  </sheetData>
  <mergeCells count="9">
    <mergeCell ref="C23:F23"/>
    <mergeCell ref="C24:F24"/>
    <mergeCell ref="C25:F25"/>
    <mergeCell ref="C26:F26"/>
    <mergeCell ref="B2:F2"/>
    <mergeCell ref="B3:F3"/>
    <mergeCell ref="B20:F20"/>
    <mergeCell ref="C21:F21"/>
    <mergeCell ref="C22:F2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Zeitnachweis</vt:lpstr>
      <vt:lpstr>Einstellungen</vt:lpstr>
      <vt:lpstr>Zeitnachweis!Druckbereich</vt:lpstr>
      <vt:lpstr>Zeitnachweis!Drucktitel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2026-07-18T06:19:35Z</dcterms:created>
  <dcterms:modified xsi:type="dcterms:W3CDTF">2026-07-18T08:18:57Z</dcterms:modified>
  <dc:language>en-US</dc:language>
</cp:coreProperties>
</file>