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undenerfassung" sheetId="1" state="visible" r:id="rId3"/>
    <sheet name="Anleitung" sheetId="2" state="visible" r:id="rId4"/>
    <sheet name="Einstellungen" sheetId="3" state="visible" r:id="rId5"/>
    <sheet name="_Listen" sheetId="4" state="hidden" r:id="rId6"/>
  </sheets>
  <definedNames>
    <definedName function="false" hidden="false" localSheetId="0" name="_xlnm.Print_Titles" vbProcedure="false">Stundenerfassung!$1:$15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<sst xmlns="http://schemas.openxmlformats.org/spreadsheetml/2006/main" count="217" uniqueCount="177">
  <si>
    <t xml:space="preserve">⏱  STUNDEN ADDIEREN  —  MONATSERFASSUNG</t>
  </si>
  <si>
    <t xml:space="preserve">MONATSZUSAMMENFASSUNG</t>
  </si>
  <si>
    <t xml:space="preserve">⏱  GESAMT IST-STUNDEN</t>
  </si>
  <si>
    <t xml:space="preserve">🎯  GESAMT SOLL-STUNDEN</t>
  </si>
  <si>
    <t xml:space="preserve">➕  ÜBERSTUNDEN</t>
  </si>
  <si>
    <t xml:space="preserve">📅  ARBEITSTAGE</t>
  </si>
  <si>
    <t xml:space="preserve">🏖  URLAUBSTAGE</t>
  </si>
  <si>
    <t xml:space="preserve">🤒  KRANKENTAGE</t>
  </si>
  <si>
    <t xml:space="preserve">💶  KOSTENSCHÄTZUNG</t>
  </si>
  <si>
    <t xml:space="preserve">⚡  ÜBERSTD.-ZUSCHLAG</t>
  </si>
  <si>
    <t xml:space="preserve">  ✏ Gelbe Felder = Eingabe     🟢 Grün = Mehrarbeit     🔴 Rot = Fehlzeit     🏖 Blau = Urlaub     🤒 Rosa = Krank     🎌 Lila = Feiertag / Sonderurlaub</t>
  </si>
  <si>
    <t xml:space="preserve">Tag</t>
  </si>
  <si>
    <t xml:space="preserve">Datum</t>
  </si>
  <si>
    <t xml:space="preserve">Beginn ✏</t>
  </si>
  <si>
    <t xml:space="preserve">Ende ✏</t>
  </si>
  <si>
    <t xml:space="preserve">Pause
(Min.) ✏</t>
  </si>
  <si>
    <t xml:space="preserve">Ist-Zeit
(netto)</t>
  </si>
  <si>
    <t xml:space="preserve">Soll-Zeit</t>
  </si>
  <si>
    <t xml:space="preserve">Differenz
(±)</t>
  </si>
  <si>
    <t xml:space="preserve">Abwesenheit ✏</t>
  </si>
  <si>
    <t xml:space="preserve">Tätigkeit / Projekt ✏</t>
  </si>
  <si>
    <t xml:space="preserve">Mi</t>
  </si>
  <si>
    <t xml:space="preserve">01.07.2026</t>
  </si>
  <si>
    <t xml:space="preserve">Projektarbeit – Planungsphase</t>
  </si>
  <si>
    <t xml:space="preserve">Do</t>
  </si>
  <si>
    <t xml:space="preserve">02.07.2026</t>
  </si>
  <si>
    <t xml:space="preserve">Kundenbesprechung &amp; Nachbereitung</t>
  </si>
  <si>
    <t xml:space="preserve">Fr</t>
  </si>
  <si>
    <t xml:space="preserve">03.07.2026</t>
  </si>
  <si>
    <t xml:space="preserve">Feiertag</t>
  </si>
  <si>
    <t xml:space="preserve">Sa</t>
  </si>
  <si>
    <t xml:space="preserve">04.07.2026</t>
  </si>
  <si>
    <t xml:space="preserve">So</t>
  </si>
  <si>
    <t xml:space="preserve">05.07.2026</t>
  </si>
  <si>
    <t xml:space="preserve">Mo</t>
  </si>
  <si>
    <t xml:space="preserve">06.07.2026</t>
  </si>
  <si>
    <t xml:space="preserve">Analyse und Konzepterstellung</t>
  </si>
  <si>
    <t xml:space="preserve">Di</t>
  </si>
  <si>
    <t xml:space="preserve">07.07.2026</t>
  </si>
  <si>
    <t xml:space="preserve">Qualitätssicherung und Review</t>
  </si>
  <si>
    <t xml:space="preserve">08.07.2026</t>
  </si>
  <si>
    <t xml:space="preserve">Externe Schulung / Webinar</t>
  </si>
  <si>
    <t xml:space="preserve">09.07.2026</t>
  </si>
  <si>
    <t xml:space="preserve">Budgetplanung und Kostenübersicht</t>
  </si>
  <si>
    <t xml:space="preserve">10.07.2026</t>
  </si>
  <si>
    <t xml:space="preserve">Technische Umsetzung</t>
  </si>
  <si>
    <t xml:space="preserve">11.07.2026</t>
  </si>
  <si>
    <t xml:space="preserve">12.07.2026</t>
  </si>
  <si>
    <t xml:space="preserve">13.07.2026</t>
  </si>
  <si>
    <t xml:space="preserve">14.07.2026</t>
  </si>
  <si>
    <t xml:space="preserve">Urlaub</t>
  </si>
  <si>
    <t xml:space="preserve">15.07.2026</t>
  </si>
  <si>
    <t xml:space="preserve">16.07.2026</t>
  </si>
  <si>
    <t xml:space="preserve">17.07.2026</t>
  </si>
  <si>
    <t xml:space="preserve">18.07.2026</t>
  </si>
  <si>
    <t xml:space="preserve">19.07.2026</t>
  </si>
  <si>
    <t xml:space="preserve">20.07.2026</t>
  </si>
  <si>
    <t xml:space="preserve">21.07.2026</t>
  </si>
  <si>
    <t xml:space="preserve">22.07.2026</t>
  </si>
  <si>
    <t xml:space="preserve">23.07.2026</t>
  </si>
  <si>
    <t xml:space="preserve">Krank</t>
  </si>
  <si>
    <t xml:space="preserve">24.07.2026</t>
  </si>
  <si>
    <t xml:space="preserve">25.07.2026</t>
  </si>
  <si>
    <t xml:space="preserve">26.07.2026</t>
  </si>
  <si>
    <t xml:space="preserve">27.07.2026</t>
  </si>
  <si>
    <t xml:space="preserve">Interne Abstimmung / Teammeeting</t>
  </si>
  <si>
    <t xml:space="preserve">28.07.2026</t>
  </si>
  <si>
    <t xml:space="preserve">Berichterstellung und Dokumentation</t>
  </si>
  <si>
    <t xml:space="preserve">29.07.2026</t>
  </si>
  <si>
    <t xml:space="preserve">Administrative Aufgaben</t>
  </si>
  <si>
    <t xml:space="preserve">30.07.2026</t>
  </si>
  <si>
    <t xml:space="preserve">31.07.2026</t>
  </si>
  <si>
    <t xml:space="preserve">MONATSSUMME</t>
  </si>
  <si>
    <t xml:space="preserve">💡  Eingabe: Beginn und Ende im Format HH:MM  |  Pause in Minuten (z. B. 45)  |  Ist-Zeit = (Ende − Beginn) − Pause  |  Abwesenheit per Dropdown wählen</t>
  </si>
  <si>
    <t xml:space="preserve">⏱  STUNDEN ADDIEREN  —  Anleitung &amp; Übersicht</t>
  </si>
  <si>
    <t xml:space="preserve">Arbeitszeiten erfassen · Stunden automatisch addieren · Überstunden berechnen · Monatsbericht</t>
  </si>
  <si>
    <t xml:space="preserve">📋  Aufbau der Vorlage</t>
  </si>
  <si>
    <t xml:space="preserve">📅</t>
  </si>
  <si>
    <t xml:space="preserve">Datum &amp; Wochentag</t>
  </si>
  <si>
    <t xml:space="preserve">Werden automatisch aus Monat/Jahr in den Einstellungen generiert.</t>
  </si>
  <si>
    <t xml:space="preserve">🕐</t>
  </si>
  <si>
    <t xml:space="preserve">Beginn / Ende</t>
  </si>
  <si>
    <t xml:space="preserve">Eingabe im Format HH:MM (z. B. 08:15). Gelbe Felder = manuelle Eingabe.</t>
  </si>
  <si>
    <t xml:space="preserve">⏸</t>
  </si>
  <si>
    <t xml:space="preserve">Pause (Min.)</t>
  </si>
  <si>
    <t xml:space="preserve">Pausenminuten als ganze Zahl (z. B. 45). Wird automatisch abgezogen.</t>
  </si>
  <si>
    <t xml:space="preserve">⏱</t>
  </si>
  <si>
    <t xml:space="preserve">Ist-Zeit (netto)</t>
  </si>
  <si>
    <t xml:space="preserve">Automatisch: (Ende − Beginn) − Pause. Ergebnis in Stunden:Minuten.</t>
  </si>
  <si>
    <t xml:space="preserve">🎯</t>
  </si>
  <si>
    <t xml:space="preserve">Aus den Einstellungen. An Wochenenden und Feiertagen = 0.</t>
  </si>
  <si>
    <t xml:space="preserve">➕</t>
  </si>
  <si>
    <t xml:space="preserve">Differenz (±)</t>
  </si>
  <si>
    <t xml:space="preserve">Ist − Soll. Positiv = Mehrarbeit (grün), negativ = Fehlzeit (rot).</t>
  </si>
  <si>
    <t xml:space="preserve">🏖</t>
  </si>
  <si>
    <t xml:space="preserve">Abwesenheit</t>
  </si>
  <si>
    <t xml:space="preserve">Dropdown: Urlaub / Krank / Feiertag / Sonderurlaub / Fortbildung.</t>
  </si>
  <si>
    <t xml:space="preserve">📝</t>
  </si>
  <si>
    <t xml:space="preserve">Tätigkeit / Projekt</t>
  </si>
  <si>
    <t xml:space="preserve">Freitext für Tätigkeitsbeschreibung oder Projektbezeichnung.</t>
  </si>
  <si>
    <t xml:space="preserve">📊  Dashboard</t>
  </si>
  <si>
    <t xml:space="preserve">🔢</t>
  </si>
  <si>
    <t xml:space="preserve">Gesamtstunden</t>
  </si>
  <si>
    <t xml:space="preserve">Summe aller Ist-Zeiten des Monats (Überstunden + Soll).</t>
  </si>
  <si>
    <t xml:space="preserve">Überstunden</t>
  </si>
  <si>
    <t xml:space="preserve">Kumulierte Mehr- oder Minderarbeit im Monat.</t>
  </si>
  <si>
    <t xml:space="preserve">📆</t>
  </si>
  <si>
    <t xml:space="preserve">Anwesenheitstage</t>
  </si>
  <si>
    <t xml:space="preserve">Arbeitstage mit tatsächlichem Eintrag.</t>
  </si>
  <si>
    <t xml:space="preserve">💶</t>
  </si>
  <si>
    <t xml:space="preserve">Kostenschätzung</t>
  </si>
  <si>
    <t xml:space="preserve">Gesamtstunden × Stundensatz aus den Einstellungen.</t>
  </si>
  <si>
    <t xml:space="preserve">✏️  So nutzen Sie die Vorlage</t>
  </si>
  <si>
    <t xml:space="preserve">1</t>
  </si>
  <si>
    <t xml:space="preserve">Einstellungen öffnen</t>
  </si>
  <si>
    <t xml:space="preserve">Wechseln Sie zum Blatt »Einstellungen« und tragen Sie Monat, Jahr, Name und Sollzeit ein.</t>
  </si>
  <si>
    <t xml:space="preserve">2</t>
  </si>
  <si>
    <t xml:space="preserve">Zeiten eintragen</t>
  </si>
  <si>
    <t xml:space="preserve">Im Blatt »Stundenerfassung«: Beginn, Ende und Pause (Minuten) in die gelben Felder eintragen.</t>
  </si>
  <si>
    <t xml:space="preserve">3</t>
  </si>
  <si>
    <t xml:space="preserve">Abwesenheit wählen</t>
  </si>
  <si>
    <t xml:space="preserve">Bei Urlaub / Krank / Feiertag: Spalte »Abwesenheit« per Dropdown befüllen — Ist-Zeit wird automatisch gesetzt.</t>
  </si>
  <si>
    <t xml:space="preserve">4</t>
  </si>
  <si>
    <t xml:space="preserve">Ergebnisse ablesen</t>
  </si>
  <si>
    <t xml:space="preserve">Soll/Ist-Vergleich und Überstundenkonto im Dashboard oben sowie in der Monatssumme am Tabellenende.</t>
  </si>
  <si>
    <t xml:space="preserve">5</t>
  </si>
  <si>
    <t xml:space="preserve">Nächsten Monat anlegen</t>
  </si>
  <si>
    <t xml:space="preserve">»Speichern unter« mit neuem Monatsnamen. Einstellungen anpassen — Zeiten leeren und neu befüllen.</t>
  </si>
  <si>
    <t xml:space="preserve">🎨  Farbcodierung</t>
  </si>
  <si>
    <t xml:space="preserve">Gelb/Creme</t>
  </si>
  <si>
    <t xml:space="preserve">Manuelle Eingabefelder (Beginn, Ende, Pause, Tätigkeit)</t>
  </si>
  <si>
    <t xml:space="preserve">Grün</t>
  </si>
  <si>
    <t xml:space="preserve">Positive Differenz — Mehrarbeit / Überstunden</t>
  </si>
  <si>
    <t xml:space="preserve">Rot</t>
  </si>
  <si>
    <t xml:space="preserve">Negative Differenz — Fehlzeit / Minusstunden</t>
  </si>
  <si>
    <t xml:space="preserve">Beige/Grau</t>
  </si>
  <si>
    <t xml:space="preserve">Wochenenden — keine Soll-Zeit, kein Eintrag nötig</t>
  </si>
  <si>
    <t xml:space="preserve">Blau</t>
  </si>
  <si>
    <t xml:space="preserve">Urlaubstage — Ist-Zeit wird angerechnet</t>
  </si>
  <si>
    <t xml:space="preserve">Rosa/Rot</t>
  </si>
  <si>
    <t xml:space="preserve">Kranktage — Ist-Zeit wird angerechnet</t>
  </si>
  <si>
    <t xml:space="preserve">Lila</t>
  </si>
  <si>
    <t xml:space="preserve">Feiertage — keine Soll-Zeit</t>
  </si>
  <si>
    <t xml:space="preserve">⚙  EINSTELLUNGEN  —  Stunden addieren Vorlage</t>
  </si>
  <si>
    <t xml:space="preserve">Passen Sie diese Werte an Ihre Situation an. Alle Formeln referenzieren diese Zellen.</t>
  </si>
  <si>
    <t xml:space="preserve">📅  Analysemonat &amp; Mitarbeiter</t>
  </si>
  <si>
    <t xml:space="preserve">Monat (1–12)</t>
  </si>
  <si>
    <t xml:space="preserve">Aktuell: Juli (7) → anpassen für anderen Monat</t>
  </si>
  <si>
    <t xml:space="preserve">Jahr</t>
  </si>
  <si>
    <t xml:space="preserve">Analysejahr</t>
  </si>
  <si>
    <t xml:space="preserve">Name / Mitarbeiter</t>
  </si>
  <si>
    <t xml:space="preserve">Muster, M.</t>
  </si>
  <si>
    <t xml:space="preserve">Name für den Kopf des Stundenzettels</t>
  </si>
  <si>
    <t xml:space="preserve">Abteilung / Bereich</t>
  </si>
  <si>
    <t xml:space="preserve">Allgemeine Verwaltung</t>
  </si>
  <si>
    <t xml:space="preserve">Freitext</t>
  </si>
  <si>
    <t xml:space="preserve">Kostenstelle</t>
  </si>
  <si>
    <t xml:space="preserve">KST-1000</t>
  </si>
  <si>
    <t xml:space="preserve">Optional — für Lohnabrechnung</t>
  </si>
  <si>
    <t xml:space="preserve">⏱  Arbeitszeit-Grundwerte</t>
  </si>
  <si>
    <t xml:space="preserve">Tägliche Sollzeit (hh:mm)</t>
  </si>
  <si>
    <t xml:space="preserve">Standard-Arbeitstag (als Zeit-Wert: 08:00)</t>
  </si>
  <si>
    <t xml:space="preserve">Wöchentliche Sollstunden</t>
  </si>
  <si>
    <t xml:space="preserve">Stunden pro Woche (z. B. 40 oder 35)</t>
  </si>
  <si>
    <t xml:space="preserve">Stundensatz (€/h)</t>
  </si>
  <si>
    <t xml:space="preserve">Für die Kostenschätzung im Dashboard</t>
  </si>
  <si>
    <t xml:space="preserve">Überstundenzuschlag (%)</t>
  </si>
  <si>
    <t xml:space="preserve">z. B. 0,25 = 25 % Zuschlag</t>
  </si>
  <si>
    <t xml:space="preserve">🏖  Abwesenheitsregelung</t>
  </si>
  <si>
    <t xml:space="preserve">Jahresurlaub (Tage)</t>
  </si>
  <si>
    <t xml:space="preserve">Gesamt-Urlaubsanspruch</t>
  </si>
  <si>
    <t xml:space="preserve">Urlaubsstunden pro Tag</t>
  </si>
  <si>
    <t xml:space="preserve">Wird als Ist-Zeit angerechnet</t>
  </si>
  <si>
    <t xml:space="preserve">Krankenstunden pro Tag</t>
  </si>
  <si>
    <t xml:space="preserve">💡 Tipp: Zeile 13 (Sollzeit) muss im Format hh:mm eingetragen werden, z. B. 08:00 oder 07:30.</t>
  </si>
  <si>
    <t xml:space="preserve">Sonderurlaub</t>
  </si>
  <si>
    <t xml:space="preserve">Fortbildung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</si>
</sst>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[h]:mm"/>
    <numFmt numFmtId="166" formatCode="0"/>
    <numFmt numFmtId="167" formatCode="#,##0.00&quot; €&quot;"/>
    <numFmt numFmtId="168" formatCode="hh:mm"/>
  </numFmts>
  <fonts count="4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4"/>
      <color rgb="FFFFFFFF"/>
      <name val="Calibri"/>
      <family val="0"/>
      <charset val="1"/>
    </font>
    <font>
      <i val="true"/>
      <sz val="10"/>
      <color rgb="FFFFFFFF"/>
      <name val="Calibri"/>
      <family val="0"/>
      <charset val="1"/>
    </font>
    <font>
      <b val="true"/>
      <sz val="8"/>
      <color rgb="FFF2C49B"/>
      <name val="Calibri"/>
      <family val="0"/>
      <charset val="1"/>
    </font>
    <font>
      <b val="true"/>
      <sz val="8"/>
      <color rgb="FF1A6930"/>
      <name val="Calibri"/>
      <family val="0"/>
      <charset val="1"/>
    </font>
    <font>
      <b val="true"/>
      <sz val="18"/>
      <color rgb="FFF2C49B"/>
      <name val="Calibri"/>
      <family val="0"/>
      <charset val="1"/>
    </font>
    <font>
      <b val="true"/>
      <sz val="18"/>
      <color rgb="FFFFFFFF"/>
      <name val="Calibri"/>
      <family val="0"/>
      <charset val="1"/>
    </font>
    <font>
      <b val="true"/>
      <sz val="18"/>
      <color rgb="FF1A6930"/>
      <name val="Calibri"/>
      <family val="0"/>
      <charset val="1"/>
    </font>
    <font>
      <b val="true"/>
      <sz val="8"/>
      <color rgb="FF1A3A8A"/>
      <name val="Calibri"/>
      <family val="0"/>
      <charset val="1"/>
    </font>
    <font>
      <b val="true"/>
      <sz val="8"/>
      <color rgb="FF8B1A1A"/>
      <name val="Calibri"/>
      <family val="0"/>
      <charset val="1"/>
    </font>
    <font>
      <b val="true"/>
      <sz val="18"/>
      <color rgb="FF1A3A8A"/>
      <name val="Calibri"/>
      <family val="0"/>
      <charset val="1"/>
    </font>
    <font>
      <b val="true"/>
      <sz val="18"/>
      <color rgb="FF8B1A1A"/>
      <name val="Calibri"/>
      <family val="0"/>
      <charset val="1"/>
    </font>
    <font>
      <i val="true"/>
      <sz val="8"/>
      <color rgb="FF7A6A5A"/>
      <name val="Calibri"/>
      <family val="0"/>
      <charset val="1"/>
    </font>
    <font>
      <b val="true"/>
      <sz val="9"/>
      <color rgb="FFFFFFFF"/>
      <name val="Calibri"/>
      <family val="0"/>
      <charset val="1"/>
    </font>
    <font>
      <sz val="9"/>
      <color rgb="FF7A6A5A"/>
      <name val="Calibri"/>
      <family val="0"/>
      <charset val="1"/>
    </font>
    <font>
      <sz val="10"/>
      <color rgb="FF2B2B2B"/>
      <name val="Calibri"/>
      <family val="0"/>
      <charset val="1"/>
    </font>
    <font>
      <sz val="10"/>
      <color rgb="FF000000"/>
      <name val="Calibri"/>
      <family val="0"/>
      <charset val="1"/>
    </font>
    <font>
      <sz val="11"/>
      <color rgb="FF000000"/>
      <name val="Calibri"/>
      <family val="0"/>
      <charset val="1"/>
    </font>
    <font>
      <b val="true"/>
      <sz val="10"/>
      <color rgb="FF2B2B2B"/>
      <name val="Calibri"/>
      <family val="0"/>
      <charset val="1"/>
    </font>
    <font>
      <sz val="10"/>
      <color rgb="FF7A6A5A"/>
      <name val="Calibri"/>
      <family val="0"/>
      <charset val="1"/>
    </font>
    <font>
      <b val="true"/>
      <sz val="10"/>
      <color rgb="FF000000"/>
      <name val="Calibri"/>
      <family val="0"/>
      <charset val="1"/>
    </font>
    <font>
      <sz val="9"/>
      <color rgb="FF000000"/>
      <name val="Calibri"/>
      <family val="0"/>
      <charset val="1"/>
    </font>
    <font>
      <i val="true"/>
      <sz val="9"/>
      <color rgb="FF7A6A5A"/>
      <name val="Calibri"/>
      <family val="0"/>
      <charset val="1"/>
    </font>
    <font>
      <sz val="9"/>
      <color rgb="FF5A1A8A"/>
      <name val="Calibri"/>
      <family val="0"/>
      <charset val="1"/>
    </font>
    <font>
      <b val="true"/>
      <sz val="9"/>
      <color rgb="FF9A8A70"/>
      <name val="Calibri"/>
      <family val="0"/>
      <charset val="1"/>
    </font>
    <font>
      <b val="true"/>
      <sz val="10"/>
      <color rgb="FF9A8A70"/>
      <name val="Calibri"/>
      <family val="0"/>
      <charset val="1"/>
    </font>
    <font>
      <sz val="9"/>
      <color rgb="FF1A3A8A"/>
      <name val="Calibri"/>
      <family val="0"/>
      <charset val="1"/>
    </font>
    <font>
      <sz val="9"/>
      <color rgb="FF8B1A1A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22"/>
      <color rgb="FFFFFFFF"/>
      <name val="Calibri"/>
      <family val="0"/>
      <charset val="1"/>
    </font>
    <font>
      <i val="true"/>
      <sz val="10"/>
      <color rgb="FFF2C49B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sz val="12"/>
      <color rgb="FFB85C00"/>
      <name val="Calibri"/>
      <family val="0"/>
      <charset val="1"/>
    </font>
    <font>
      <b val="true"/>
      <sz val="12"/>
      <color rgb="FFFFFFFF"/>
      <name val="Calibri"/>
      <family val="0"/>
      <charset val="1"/>
    </font>
    <font>
      <b val="true"/>
      <sz val="9"/>
      <color rgb="FF2B2B2B"/>
      <name val="Calibri"/>
      <family val="0"/>
      <charset val="1"/>
    </font>
    <font>
      <b val="true"/>
      <sz val="9"/>
      <color rgb="FF1A6930"/>
      <name val="Calibri"/>
      <family val="0"/>
      <charset val="1"/>
    </font>
    <font>
      <b val="true"/>
      <sz val="9"/>
      <color rgb="FF8B1A1A"/>
      <name val="Calibri"/>
      <family val="0"/>
      <charset val="1"/>
    </font>
    <font>
      <b val="true"/>
      <sz val="9"/>
      <color rgb="FF1A3A8A"/>
      <name val="Calibri"/>
      <family val="0"/>
      <charset val="1"/>
    </font>
    <font>
      <b val="true"/>
      <sz val="9"/>
      <color rgb="FF5A1A8A"/>
      <name val="Calibri"/>
      <family val="0"/>
      <charset val="1"/>
    </font>
    <font>
      <b val="true"/>
      <sz val="16"/>
      <color rgb="FFFFFFFF"/>
      <name val="Calibri"/>
      <family val="0"/>
      <charset val="1"/>
    </font>
    <font>
      <i val="true"/>
      <sz val="9"/>
      <color rgb="FFFFFFFF"/>
      <name val="Calibri"/>
      <family val="0"/>
      <charset val="1"/>
    </font>
    <font>
      <b val="true"/>
      <sz val="10"/>
      <color rgb="FFB85C00"/>
      <name val="Calibri"/>
      <family val="0"/>
      <charset val="1"/>
    </font>
  </fonts>
  <fills count="19">
    <fill>
      <patternFill patternType="none"/>
    </fill>
    <fill>
      <patternFill patternType="gray125"/>
    </fill>
    <fill>
      <patternFill patternType="solid">
        <fgColor rgb="FF2B2B2B"/>
        <bgColor rgb="FF3D2B1A"/>
      </patternFill>
    </fill>
    <fill>
      <patternFill patternType="solid">
        <fgColor rgb="FFB85C00"/>
        <bgColor rgb="FFD4763A"/>
      </patternFill>
    </fill>
    <fill>
      <patternFill patternType="solid">
        <fgColor rgb="FF3A3A3A"/>
        <bgColor rgb="FF2D3748"/>
      </patternFill>
    </fill>
    <fill>
      <patternFill patternType="solid">
        <fgColor rgb="FFE6F4EA"/>
        <bgColor rgb="FFE8F0FE"/>
      </patternFill>
    </fill>
    <fill>
      <patternFill patternType="solid">
        <fgColor rgb="FF4A5568"/>
        <bgColor rgb="FF666666"/>
      </patternFill>
    </fill>
    <fill>
      <patternFill patternType="solid">
        <fgColor rgb="FFFAF6F0"/>
        <bgColor rgb="FFFFFBF3"/>
      </patternFill>
    </fill>
    <fill>
      <patternFill patternType="solid">
        <fgColor rgb="FFE8F0FE"/>
        <bgColor rgb="FFE6F4EA"/>
      </patternFill>
    </fill>
    <fill>
      <patternFill patternType="solid">
        <fgColor rgb="FFFCE8E6"/>
        <bgColor rgb="FFFDECEA"/>
      </patternFill>
    </fill>
    <fill>
      <patternFill patternType="solid">
        <fgColor rgb="FF2D3748"/>
        <bgColor rgb="FF3A3A3A"/>
      </patternFill>
    </fill>
    <fill>
      <patternFill patternType="solid">
        <fgColor rgb="FF3D2B1A"/>
        <bgColor rgb="FF2B2B2B"/>
      </patternFill>
    </fill>
    <fill>
      <patternFill patternType="solid">
        <fgColor rgb="FFFFFFFF"/>
        <bgColor rgb="FFFFFBF3"/>
      </patternFill>
    </fill>
    <fill>
      <patternFill patternType="solid">
        <fgColor rgb="FFFFFBF3"/>
        <bgColor rgb="FFFAF6F0"/>
      </patternFill>
    </fill>
    <fill>
      <patternFill patternType="solid">
        <fgColor rgb="FFF0EAE0"/>
        <bgColor rgb="FFF5F0E8"/>
      </patternFill>
    </fill>
    <fill>
      <patternFill patternType="solid">
        <fgColor rgb="FFF3E8FF"/>
        <bgColor rgb="FFE8F0FE"/>
      </patternFill>
    </fill>
    <fill>
      <patternFill patternType="solid">
        <fgColor rgb="FFF5F0E8"/>
        <bgColor rgb="FFFDECEA"/>
      </patternFill>
    </fill>
    <fill>
      <patternFill patternType="solid">
        <fgColor rgb="FFD4763A"/>
        <bgColor rgb="FFB85C00"/>
      </patternFill>
    </fill>
    <fill>
      <patternFill patternType="solid">
        <fgColor rgb="FFFDECEA"/>
        <bgColor rgb="FFFCE8E6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medium">
        <color rgb="FFD8CDBF"/>
      </left>
      <right/>
      <top/>
      <bottom/>
      <diagonal/>
    </border>
    <border diagonalUp="false" diagonalDown="false">
      <left style="medium">
        <color rgb="FFD8CDBF"/>
      </left>
      <right/>
      <top/>
      <bottom style="medium">
        <color rgb="FFB85C00"/>
      </bottom>
      <diagonal/>
    </border>
    <border diagonalUp="false" diagonalDown="false">
      <left/>
      <right style="thin">
        <color rgb="FFD4763A"/>
      </right>
      <top/>
      <bottom style="medium">
        <color rgb="FFB85C00"/>
      </bottom>
      <diagonal/>
    </border>
    <border diagonalUp="false" diagonalDown="false">
      <left style="thin">
        <color rgb="FFD8CDBF"/>
      </left>
      <right style="thin">
        <color rgb="FFD8CDBF"/>
      </right>
      <top style="thin">
        <color rgb="FFD8CDBF"/>
      </top>
      <bottom style="thin">
        <color rgb="FFD8CDBF"/>
      </bottom>
      <diagonal/>
    </border>
    <border diagonalUp="false" diagonalDown="false">
      <left style="thin">
        <color rgb="FF2B2B2B"/>
      </left>
      <right/>
      <top style="thin">
        <color rgb="FF2B2B2B"/>
      </top>
      <bottom style="thin">
        <color rgb="FF2B2B2B"/>
      </bottom>
      <diagonal/>
    </border>
    <border diagonalUp="false" diagonalDown="false">
      <left style="thin">
        <color rgb="FF2B2B2B"/>
      </left>
      <right style="thin">
        <color rgb="FF2B2B2B"/>
      </right>
      <top style="thin">
        <color rgb="FF2B2B2B"/>
      </top>
      <bottom style="thin">
        <color rgb="FF2B2B2B"/>
      </bottom>
      <diagonal/>
    </border>
    <border diagonalUp="false" diagonalDown="false">
      <left style="thin">
        <color rgb="FFD8CDBF"/>
      </left>
      <right/>
      <top style="thin">
        <color rgb="FFD8CDBF"/>
      </top>
      <bottom style="thin">
        <color rgb="FFD8CD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4" fontId="6" fillId="2" borderId="0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4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5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6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8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9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7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8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2" fillId="9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10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11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13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4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1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11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7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6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1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1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9" fillId="1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20" fillId="1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9" fillId="1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1" fillId="1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2" fillId="1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3" fillId="1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1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13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7" fillId="14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14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1" fillId="14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2" fillId="14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3" fillId="14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15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15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1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1" fillId="15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2" fillId="15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3" fillId="15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15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15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7" fillId="1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1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1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1" fillId="1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2" fillId="1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3" fillId="1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16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7" fillId="8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8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1" fillId="8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2" fillId="8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3" fillId="8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9" fillId="8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8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7" fillId="9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9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1" fillId="9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2" fillId="9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3" fillId="9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0" fillId="9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9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31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1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31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7" borderId="0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4" fontId="32" fillId="2" borderId="0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4" fontId="33" fillId="17" borderId="0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4" fontId="34" fillId="17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35" fillId="1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1" fillId="14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25" fillId="14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35" fillId="1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1" fillId="1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25" fillId="1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36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7" fillId="1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13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8" fillId="5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5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9" fillId="18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18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5" fillId="16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0" fillId="8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8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9" fillId="9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9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1" fillId="15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15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2" fillId="2" borderId="0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4" fontId="43" fillId="17" borderId="0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4" fontId="3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9" fillId="14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44" fillId="1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14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9" fillId="12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5" fillId="12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44" fillId="1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1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ont>
        <name val="Calibri"/>
        <charset val="1"/>
        <family val="0"/>
        <b val="1"/>
        <color rgb="FF1A6930"/>
        <sz val="10"/>
      </font>
      <fill>
        <patternFill>
          <bgColor rgb="FFE6F4EA"/>
        </patternFill>
      </fill>
    </dxf>
    <dxf>
      <font>
        <name val="Calibri"/>
        <charset val="1"/>
        <family val="0"/>
        <b val="1"/>
        <color rgb="FF8B1A1A"/>
        <sz val="10"/>
      </font>
      <fill>
        <patternFill>
          <bgColor rgb="FFFDECEA"/>
        </patternFill>
      </fill>
    </dxf>
    <dxf>
      <fill>
        <patternFill>
          <bgColor rgb="FFE8F0FE"/>
        </patternFill>
      </fill>
    </dxf>
    <dxf>
      <fill>
        <patternFill>
          <bgColor rgb="FFFCE8E6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A6930"/>
      <rgbColor rgb="FF000080"/>
      <rgbColor rgb="FFB85C00"/>
      <rgbColor rgb="FF800080"/>
      <rgbColor rgb="FF008080"/>
      <rgbColor rgb="FFD8CDBF"/>
      <rgbColor rgb="FF7A6A5A"/>
      <rgbColor rgb="FFAAAAAA"/>
      <rgbColor rgb="FF4A5568"/>
      <rgbColor rgb="FFFFFBF3"/>
      <rgbColor rgb="FFE6F4EA"/>
      <rgbColor rgb="FF5A1A8A"/>
      <rgbColor rgb="FFFF8080"/>
      <rgbColor rgb="FF0066CC"/>
      <rgbColor rgb="FFF3E8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F0FE"/>
      <rgbColor rgb="FFF0EAE0"/>
      <rgbColor rgb="FFF5F0E8"/>
      <rgbColor rgb="FFFCE8E6"/>
      <rgbColor rgb="FFFDECEA"/>
      <rgbColor rgb="FFFAF6F0"/>
      <rgbColor rgb="FFF2C49B"/>
      <rgbColor rgb="FF3366FF"/>
      <rgbColor rgb="FF33CCCC"/>
      <rgbColor rgb="FF99CC00"/>
      <rgbColor rgb="FFFFCC00"/>
      <rgbColor rgb="FFFF9900"/>
      <rgbColor rgb="FFD4763A"/>
      <rgbColor rgb="FF666666"/>
      <rgbColor rgb="FF9A8A70"/>
      <rgbColor rgb="FF2D3748"/>
      <rgbColor rgb="FF339966"/>
      <rgbColor rgb="FF2B2B2B"/>
      <rgbColor rgb="FF3D2B1A"/>
      <rgbColor rgb="FF8B1A1A"/>
      <rgbColor rgb="FF993366"/>
      <rgbColor rgb="FF1A3A8A"/>
      <rgbColor rgb="FF3A3A3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B85C00"/>
    <pageSetUpPr fitToPage="false"/>
  </sheetPr>
  <dimension ref="B1:K4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15" topLeftCell="B16" activePane="bottomRight" state="frozen"/>
      <selection pane="topLeft" activeCell="A1" activeCellId="0" sqref="A1"/>
      <selection pane="topRight" activeCell="B1" activeCellId="0" sqref="B1"/>
      <selection pane="bottomLeft" activeCell="A16" activeCellId="0" sqref="A1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.51"/>
    <col collapsed="false" customWidth="true" hidden="false" outlineLevel="0" max="2" min="2" style="0" width="6"/>
    <col collapsed="false" customWidth="true" hidden="false" outlineLevel="0" max="3" min="3" style="0" width="13"/>
    <col collapsed="false" customWidth="true" hidden="false" outlineLevel="0" max="6" min="4" style="0" width="11"/>
    <col collapsed="false" customWidth="true" hidden="false" outlineLevel="0" max="8" min="7" style="0" width="13"/>
    <col collapsed="false" customWidth="true" hidden="false" outlineLevel="0" max="9" min="9" style="0" width="14"/>
    <col collapsed="false" customWidth="true" hidden="false" outlineLevel="0" max="10" min="10" style="0" width="18"/>
    <col collapsed="false" customWidth="true" hidden="false" outlineLevel="0" max="11" min="11" style="0" width="36"/>
    <col collapsed="false" customWidth="true" hidden="false" outlineLevel="0" max="12" min="12" style="0" width="1.51"/>
  </cols>
  <sheetData>
    <row r="1" customFormat="false" ht="7.5" hidden="false" customHeight="true" outlineLevel="0" collapsed="false"/>
    <row r="2" customFormat="false" ht="51.75" hidden="false" customHeight="true" outlineLevel="0" collapsed="false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</row>
    <row r="3" customFormat="false" ht="19.5" hidden="false" customHeight="true" outlineLevel="0" collapsed="false">
      <c r="B3" s="2" t="str">
        <f aca="false">Einstellungen!C8&amp;"   ·   "&amp;CHOOSE(Einstellungen!C6,"Januar","Februar","März","April","Mai","Juni","Juli","August","September","Oktober","November","Dezember")&amp;" "&amp;Einstellungen!C7&amp;"   ·   Abt.: "&amp;Einstellungen!C9&amp;"   ·   KST: "&amp;Einstellungen!C10</f>
        <v>Muster, M.   ·   Juli 2026   ·   Abt.: Allgemeine Verwaltung   ·   KST: KST-1000</v>
      </c>
      <c r="C3" s="2"/>
      <c r="D3" s="2"/>
      <c r="E3" s="2"/>
      <c r="F3" s="2"/>
      <c r="G3" s="2"/>
      <c r="H3" s="2"/>
      <c r="I3" s="2"/>
      <c r="J3" s="2"/>
      <c r="K3" s="2"/>
    </row>
    <row r="4" customFormat="false" ht="7.5" hidden="false" customHeight="true" outlineLevel="0" collapsed="false"/>
    <row r="5" customFormat="false" ht="13.5" hidden="false" customHeight="true" outlineLevel="0" collapsed="false">
      <c r="B5" s="3" t="s">
        <v>1</v>
      </c>
      <c r="C5" s="3"/>
      <c r="D5" s="3"/>
      <c r="E5" s="3"/>
      <c r="F5" s="3"/>
      <c r="G5" s="3"/>
      <c r="H5" s="3"/>
      <c r="I5" s="3"/>
      <c r="J5" s="3"/>
      <c r="K5" s="3"/>
    </row>
    <row r="6" customFormat="false" ht="13.5" hidden="false" customHeight="true" outlineLevel="0" collapsed="false">
      <c r="B6" s="4" t="s">
        <v>2</v>
      </c>
      <c r="C6" s="4"/>
      <c r="D6" s="4"/>
      <c r="E6" s="5" t="s">
        <v>3</v>
      </c>
      <c r="F6" s="5"/>
      <c r="G6" s="5"/>
      <c r="H6" s="6" t="s">
        <v>4</v>
      </c>
      <c r="I6" s="6"/>
      <c r="J6" s="7" t="s">
        <v>5</v>
      </c>
      <c r="K6" s="7"/>
    </row>
    <row r="7" customFormat="false" ht="27.75" hidden="false" customHeight="true" outlineLevel="0" collapsed="false">
      <c r="B7" s="8" t="n">
        <f aca="false">SUM(G16:G46)</f>
        <v>7.34722222222222</v>
      </c>
      <c r="C7" s="8"/>
      <c r="D7" s="8"/>
      <c r="E7" s="9" t="n">
        <f aca="false">SUM(H16:H46)</f>
        <v>6</v>
      </c>
      <c r="F7" s="9"/>
      <c r="G7" s="9"/>
      <c r="H7" s="10" t="n">
        <f aca="false">SUM(I16:I46)</f>
        <v>1.34722222222222</v>
      </c>
      <c r="I7" s="10"/>
      <c r="J7" s="11" t="n">
        <f aca="false">SUMPRODUCT((G16:G46&gt;0)*1)</f>
        <v>22</v>
      </c>
      <c r="K7" s="11"/>
    </row>
    <row r="8" customFormat="false" ht="6" hidden="false" customHeight="true" outlineLevel="0" collapsed="false">
      <c r="B8" s="12"/>
      <c r="C8" s="12"/>
      <c r="D8" s="12"/>
      <c r="E8" s="12"/>
      <c r="F8" s="12"/>
      <c r="G8" s="12"/>
      <c r="H8" s="12"/>
      <c r="I8" s="12"/>
      <c r="J8" s="12"/>
      <c r="K8" s="12"/>
    </row>
    <row r="9" customFormat="false" ht="13.5" hidden="false" customHeight="true" outlineLevel="0" collapsed="false">
      <c r="B9" s="13" t="s">
        <v>6</v>
      </c>
      <c r="C9" s="13"/>
      <c r="D9" s="13"/>
      <c r="E9" s="14" t="s">
        <v>7</v>
      </c>
      <c r="F9" s="14"/>
      <c r="G9" s="14"/>
      <c r="H9" s="15" t="s">
        <v>8</v>
      </c>
      <c r="I9" s="15"/>
      <c r="J9" s="16" t="s">
        <v>9</v>
      </c>
      <c r="K9" s="16"/>
    </row>
    <row r="10" customFormat="false" ht="27.75" hidden="false" customHeight="true" outlineLevel="0" collapsed="false">
      <c r="B10" s="17" t="n">
        <f aca="false">COUNTIF(J16:J46,"Urlaub")</f>
        <v>4</v>
      </c>
      <c r="C10" s="17"/>
      <c r="D10" s="17"/>
      <c r="E10" s="18" t="n">
        <f aca="false">COUNTIF(J16:J46,"Krank")</f>
        <v>2</v>
      </c>
      <c r="F10" s="18"/>
      <c r="G10" s="18"/>
      <c r="H10" s="19" t="n">
        <f aca="false">ROUND(SUM(G16:G46)*24*Einstellungen!$C$15,2)</f>
        <v>5025.5</v>
      </c>
      <c r="I10" s="19"/>
      <c r="J10" s="20" t="n">
        <f aca="false">ROUND(MAX(0,SUM(I16:I46))*24*Einstellungen!$C$15*Einstellungen!$C$16,2)</f>
        <v>230.38</v>
      </c>
      <c r="K10" s="20"/>
    </row>
    <row r="11" customFormat="false" ht="19.5" hidden="false" customHeight="true" outlineLevel="0" collapsed="false"/>
    <row r="12" customFormat="false" ht="6" hidden="false" customHeight="true" outlineLevel="0" collapsed="false"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customFormat="false" ht="13.5" hidden="false" customHeight="true" outlineLevel="0" collapsed="false">
      <c r="B13" s="21" t="s">
        <v>10</v>
      </c>
      <c r="C13" s="21"/>
      <c r="D13" s="21"/>
      <c r="E13" s="21"/>
      <c r="F13" s="21"/>
      <c r="G13" s="21"/>
      <c r="H13" s="21"/>
      <c r="I13" s="21"/>
      <c r="J13" s="21"/>
      <c r="K13" s="21"/>
    </row>
    <row r="14" customFormat="false" ht="7.5" hidden="false" customHeight="true" outlineLevel="0" collapsed="false"/>
    <row r="15" customFormat="false" ht="21.75" hidden="false" customHeight="true" outlineLevel="0" collapsed="false">
      <c r="B15" s="22" t="s">
        <v>11</v>
      </c>
      <c r="C15" s="22" t="s">
        <v>12</v>
      </c>
      <c r="D15" s="22" t="s">
        <v>13</v>
      </c>
      <c r="E15" s="22" t="s">
        <v>14</v>
      </c>
      <c r="F15" s="22" t="s">
        <v>15</v>
      </c>
      <c r="G15" s="22" t="s">
        <v>16</v>
      </c>
      <c r="H15" s="22" t="s">
        <v>17</v>
      </c>
      <c r="I15" s="22" t="s">
        <v>18</v>
      </c>
      <c r="J15" s="22" t="s">
        <v>19</v>
      </c>
      <c r="K15" s="22" t="s">
        <v>20</v>
      </c>
    </row>
    <row r="16" customFormat="false" ht="18.75" hidden="false" customHeight="true" outlineLevel="0" collapsed="false">
      <c r="B16" s="23" t="s">
        <v>21</v>
      </c>
      <c r="C16" s="24" t="s">
        <v>22</v>
      </c>
      <c r="D16" s="25" t="n">
        <v>0.34375</v>
      </c>
      <c r="E16" s="26" t="n">
        <v>0.708333333333333</v>
      </c>
      <c r="F16" s="27" t="n">
        <v>45</v>
      </c>
      <c r="G16" s="28" t="n">
        <f aca="false">_xlfn.IFS(J16="Urlaub",Einstellungen!$C$20/24,J16="Krank",Einstellungen!$C$21/24,J16="Feiertag",0,AND(D16&lt;&gt;"",E16&lt;&gt;""),MAX(0,(E16-D16)-F16/60/24),TRUE(),0)</f>
        <v>0.333333333333333</v>
      </c>
      <c r="H16" s="29" t="n">
        <f aca="false">_xlfn.IFS(J16="Feiertag",0,J16="Urlaub",0,J16="Sonderurlaub",0,TRUE(),Einstellungen!$C$13)</f>
        <v>0.333333333333333</v>
      </c>
      <c r="I16" s="30" t="n">
        <f aca="false">G16-H16</f>
        <v>0</v>
      </c>
      <c r="J16" s="31"/>
      <c r="K16" s="32" t="s">
        <v>23</v>
      </c>
    </row>
    <row r="17" customFormat="false" ht="18.75" hidden="false" customHeight="true" outlineLevel="0" collapsed="false">
      <c r="B17" s="33" t="s">
        <v>24</v>
      </c>
      <c r="C17" s="34" t="s">
        <v>25</v>
      </c>
      <c r="D17" s="25" t="n">
        <v>0.322916666666667</v>
      </c>
      <c r="E17" s="26" t="n">
        <v>0.6875</v>
      </c>
      <c r="F17" s="27" t="n">
        <v>30</v>
      </c>
      <c r="G17" s="35" t="n">
        <f aca="false">_xlfn.IFS(J17="Urlaub",Einstellungen!$C$20/24,J17="Krank",Einstellungen!$C$21/24,J17="Feiertag",0,AND(D17&lt;&gt;"",E17&lt;&gt;""),MAX(0,(E17-D17)-F17/60/24),TRUE(),0)</f>
        <v>0.34375</v>
      </c>
      <c r="H17" s="36" t="n">
        <f aca="false">_xlfn.IFS(J17="Feiertag",0,J17="Urlaub",0,J17="Sonderurlaub",0,TRUE(),Einstellungen!$C$13)</f>
        <v>0.333333333333333</v>
      </c>
      <c r="I17" s="37" t="n">
        <f aca="false">G17-H17</f>
        <v>0.0104166666666667</v>
      </c>
      <c r="J17" s="31"/>
      <c r="K17" s="32" t="s">
        <v>26</v>
      </c>
    </row>
    <row r="18" customFormat="false" ht="18.75" hidden="false" customHeight="true" outlineLevel="0" collapsed="false">
      <c r="B18" s="38" t="s">
        <v>27</v>
      </c>
      <c r="C18" s="39" t="s">
        <v>28</v>
      </c>
      <c r="D18" s="40"/>
      <c r="E18" s="40"/>
      <c r="F18" s="40"/>
      <c r="G18" s="41" t="n">
        <f aca="false">_xlfn.IFS(J18="Urlaub",Einstellungen!$C$20/24,J18="Krank",Einstellungen!$C$21/24,J18="Feiertag",0,AND(D18&lt;&gt;"",E18&lt;&gt;""),MAX(0,(E18-D18)-F18/60/24),TRUE(),0)</f>
        <v>0</v>
      </c>
      <c r="H18" s="42" t="n">
        <f aca="false">_xlfn.IFS(J18="Feiertag",0,J18="Urlaub",0,J18="Sonderurlaub",0,TRUE(),Einstellungen!$C$13)</f>
        <v>0</v>
      </c>
      <c r="I18" s="43" t="n">
        <f aca="false">G18-H18</f>
        <v>0</v>
      </c>
      <c r="J18" s="44" t="s">
        <v>29</v>
      </c>
      <c r="K18" s="45"/>
    </row>
    <row r="19" customFormat="false" ht="18.75" hidden="false" customHeight="true" outlineLevel="0" collapsed="false">
      <c r="B19" s="46" t="s">
        <v>30</v>
      </c>
      <c r="C19" s="47" t="s">
        <v>31</v>
      </c>
      <c r="D19" s="48"/>
      <c r="E19" s="48"/>
      <c r="F19" s="48"/>
      <c r="G19" s="49" t="n">
        <v>0</v>
      </c>
      <c r="H19" s="50" t="n">
        <v>0</v>
      </c>
      <c r="I19" s="51" t="n">
        <v>0</v>
      </c>
      <c r="J19" s="48"/>
      <c r="K19" s="52"/>
    </row>
    <row r="20" customFormat="false" ht="18.75" hidden="false" customHeight="true" outlineLevel="0" collapsed="false">
      <c r="B20" s="46" t="s">
        <v>32</v>
      </c>
      <c r="C20" s="47" t="s">
        <v>33</v>
      </c>
      <c r="D20" s="48"/>
      <c r="E20" s="48"/>
      <c r="F20" s="48"/>
      <c r="G20" s="49" t="n">
        <v>0</v>
      </c>
      <c r="H20" s="50" t="n">
        <v>0</v>
      </c>
      <c r="I20" s="51" t="n">
        <v>0</v>
      </c>
      <c r="J20" s="48"/>
      <c r="K20" s="52"/>
    </row>
    <row r="21" customFormat="false" ht="18.75" hidden="false" customHeight="true" outlineLevel="0" collapsed="false">
      <c r="B21" s="33" t="s">
        <v>34</v>
      </c>
      <c r="C21" s="34" t="s">
        <v>35</v>
      </c>
      <c r="D21" s="25" t="n">
        <v>0.333333333333333</v>
      </c>
      <c r="E21" s="26" t="n">
        <v>0.71875</v>
      </c>
      <c r="F21" s="27" t="n">
        <v>45</v>
      </c>
      <c r="G21" s="35" t="n">
        <f aca="false">_xlfn.IFS(J21="Urlaub",Einstellungen!$C$20/24,J21="Krank",Einstellungen!$C$21/24,J21="Feiertag",0,AND(D21&lt;&gt;"",E21&lt;&gt;""),MAX(0,(E21-D21)-F21/60/24),TRUE(),0)</f>
        <v>0.354166666666667</v>
      </c>
      <c r="H21" s="36" t="n">
        <f aca="false">_xlfn.IFS(J21="Feiertag",0,J21="Urlaub",0,J21="Sonderurlaub",0,TRUE(),Einstellungen!$C$13)</f>
        <v>0.333333333333333</v>
      </c>
      <c r="I21" s="37" t="n">
        <f aca="false">G21-H21</f>
        <v>0.0208333333333333</v>
      </c>
      <c r="J21" s="31"/>
      <c r="K21" s="32" t="s">
        <v>36</v>
      </c>
    </row>
    <row r="22" customFormat="false" ht="18.75" hidden="false" customHeight="true" outlineLevel="0" collapsed="false">
      <c r="B22" s="23" t="s">
        <v>37</v>
      </c>
      <c r="C22" s="24" t="s">
        <v>38</v>
      </c>
      <c r="D22" s="25" t="n">
        <v>0.354166666666667</v>
      </c>
      <c r="E22" s="26" t="n">
        <v>0.75</v>
      </c>
      <c r="F22" s="27" t="n">
        <v>60</v>
      </c>
      <c r="G22" s="28" t="n">
        <f aca="false">_xlfn.IFS(J22="Urlaub",Einstellungen!$C$20/24,J22="Krank",Einstellungen!$C$21/24,J22="Feiertag",0,AND(D22&lt;&gt;"",E22&lt;&gt;""),MAX(0,(E22-D22)-F22/60/24),TRUE(),0)</f>
        <v>0.354166666666667</v>
      </c>
      <c r="H22" s="29" t="n">
        <f aca="false">_xlfn.IFS(J22="Feiertag",0,J22="Urlaub",0,J22="Sonderurlaub",0,TRUE(),Einstellungen!$C$13)</f>
        <v>0.333333333333333</v>
      </c>
      <c r="I22" s="30" t="n">
        <f aca="false">G22-H22</f>
        <v>0.0208333333333333</v>
      </c>
      <c r="J22" s="31"/>
      <c r="K22" s="32" t="s">
        <v>39</v>
      </c>
    </row>
    <row r="23" customFormat="false" ht="18.75" hidden="false" customHeight="true" outlineLevel="0" collapsed="false">
      <c r="B23" s="33" t="s">
        <v>21</v>
      </c>
      <c r="C23" s="34" t="s">
        <v>40</v>
      </c>
      <c r="D23" s="25" t="n">
        <v>0.326388888888889</v>
      </c>
      <c r="E23" s="26" t="n">
        <v>0.697916666666667</v>
      </c>
      <c r="F23" s="27" t="n">
        <v>45</v>
      </c>
      <c r="G23" s="35" t="n">
        <f aca="false">_xlfn.IFS(J23="Urlaub",Einstellungen!$C$20/24,J23="Krank",Einstellungen!$C$21/24,J23="Feiertag",0,AND(D23&lt;&gt;"",E23&lt;&gt;""),MAX(0,(E23-D23)-F23/60/24),TRUE(),0)</f>
        <v>0.340277777777778</v>
      </c>
      <c r="H23" s="36" t="n">
        <f aca="false">_xlfn.IFS(J23="Feiertag",0,J23="Urlaub",0,J23="Sonderurlaub",0,TRUE(),Einstellungen!$C$13)</f>
        <v>0.333333333333333</v>
      </c>
      <c r="I23" s="37" t="n">
        <f aca="false">G23-H23</f>
        <v>0.00694444444444444</v>
      </c>
      <c r="J23" s="31"/>
      <c r="K23" s="32" t="s">
        <v>41</v>
      </c>
    </row>
    <row r="24" customFormat="false" ht="18.75" hidden="false" customHeight="true" outlineLevel="0" collapsed="false">
      <c r="B24" s="23" t="s">
        <v>24</v>
      </c>
      <c r="C24" s="24" t="s">
        <v>42</v>
      </c>
      <c r="D24" s="25" t="n">
        <v>0.333333333333333</v>
      </c>
      <c r="E24" s="26" t="n">
        <v>0.666666666666667</v>
      </c>
      <c r="F24" s="27" t="n">
        <v>30</v>
      </c>
      <c r="G24" s="28" t="n">
        <f aca="false">_xlfn.IFS(J24="Urlaub",Einstellungen!$C$20/24,J24="Krank",Einstellungen!$C$21/24,J24="Feiertag",0,AND(D24&lt;&gt;"",E24&lt;&gt;""),MAX(0,(E24-D24)-F24/60/24),TRUE(),0)</f>
        <v>0.3125</v>
      </c>
      <c r="H24" s="29" t="n">
        <f aca="false">_xlfn.IFS(J24="Feiertag",0,J24="Urlaub",0,J24="Sonderurlaub",0,TRUE(),Einstellungen!$C$13)</f>
        <v>0.333333333333333</v>
      </c>
      <c r="I24" s="30" t="n">
        <f aca="false">G24-H24</f>
        <v>-0.0208333333333333</v>
      </c>
      <c r="J24" s="31"/>
      <c r="K24" s="32" t="s">
        <v>43</v>
      </c>
    </row>
    <row r="25" customFormat="false" ht="18.75" hidden="false" customHeight="true" outlineLevel="0" collapsed="false">
      <c r="B25" s="33" t="s">
        <v>27</v>
      </c>
      <c r="C25" s="34" t="s">
        <v>44</v>
      </c>
      <c r="D25" s="25" t="n">
        <v>0.34375</v>
      </c>
      <c r="E25" s="26" t="n">
        <v>0.541666666666667</v>
      </c>
      <c r="F25" s="27" t="n">
        <v>0</v>
      </c>
      <c r="G25" s="35" t="n">
        <f aca="false">_xlfn.IFS(J25="Urlaub",Einstellungen!$C$20/24,J25="Krank",Einstellungen!$C$21/24,J25="Feiertag",0,AND(D25&lt;&gt;"",E25&lt;&gt;""),MAX(0,(E25-D25)-F25/60/24),TRUE(),0)</f>
        <v>0.197916666666667</v>
      </c>
      <c r="H25" s="36" t="n">
        <f aca="false">_xlfn.IFS(J25="Feiertag",0,J25="Urlaub",0,J25="Sonderurlaub",0,TRUE(),Einstellungen!$C$13)</f>
        <v>0.333333333333333</v>
      </c>
      <c r="I25" s="37" t="n">
        <f aca="false">G25-H25</f>
        <v>-0.135416666666667</v>
      </c>
      <c r="J25" s="31"/>
      <c r="K25" s="32" t="s">
        <v>45</v>
      </c>
    </row>
    <row r="26" customFormat="false" ht="18.75" hidden="false" customHeight="true" outlineLevel="0" collapsed="false">
      <c r="B26" s="46" t="s">
        <v>30</v>
      </c>
      <c r="C26" s="47" t="s">
        <v>46</v>
      </c>
      <c r="D26" s="48"/>
      <c r="E26" s="48"/>
      <c r="F26" s="48"/>
      <c r="G26" s="49" t="n">
        <v>0</v>
      </c>
      <c r="H26" s="50" t="n">
        <v>0</v>
      </c>
      <c r="I26" s="51" t="n">
        <v>0</v>
      </c>
      <c r="J26" s="48"/>
      <c r="K26" s="52"/>
    </row>
    <row r="27" customFormat="false" ht="18.75" hidden="false" customHeight="true" outlineLevel="0" collapsed="false">
      <c r="B27" s="46" t="s">
        <v>32</v>
      </c>
      <c r="C27" s="47" t="s">
        <v>47</v>
      </c>
      <c r="D27" s="48"/>
      <c r="E27" s="48"/>
      <c r="F27" s="48"/>
      <c r="G27" s="49" t="n">
        <v>0</v>
      </c>
      <c r="H27" s="50" t="n">
        <v>0</v>
      </c>
      <c r="I27" s="51" t="n">
        <v>0</v>
      </c>
      <c r="J27" s="48"/>
      <c r="K27" s="52"/>
    </row>
    <row r="28" customFormat="false" ht="18.75" hidden="false" customHeight="true" outlineLevel="0" collapsed="false">
      <c r="B28" s="23" t="s">
        <v>34</v>
      </c>
      <c r="C28" s="24" t="s">
        <v>48</v>
      </c>
      <c r="D28" s="25" t="n">
        <v>0.375</v>
      </c>
      <c r="E28" s="26" t="n">
        <v>0.729166666666667</v>
      </c>
      <c r="F28" s="27" t="n">
        <v>45</v>
      </c>
      <c r="G28" s="28" t="n">
        <f aca="false">_xlfn.IFS(J28="Urlaub",Einstellungen!$C$20/24,J28="Krank",Einstellungen!$C$21/24,J28="Feiertag",0,AND(D28&lt;&gt;"",E28&lt;&gt;""),MAX(0,(E28-D28)-F28/60/24),TRUE(),0)</f>
        <v>0.322916666666667</v>
      </c>
      <c r="H28" s="29" t="n">
        <f aca="false">_xlfn.IFS(J28="Feiertag",0,J28="Urlaub",0,J28="Sonderurlaub",0,TRUE(),Einstellungen!$C$13)</f>
        <v>0.333333333333333</v>
      </c>
      <c r="I28" s="30" t="n">
        <f aca="false">G28-H28</f>
        <v>-0.0104166666666667</v>
      </c>
      <c r="J28" s="31"/>
      <c r="K28" s="32" t="s">
        <v>23</v>
      </c>
    </row>
    <row r="29" customFormat="false" ht="18.75" hidden="false" customHeight="true" outlineLevel="0" collapsed="false">
      <c r="B29" s="53" t="s">
        <v>37</v>
      </c>
      <c r="C29" s="54" t="s">
        <v>49</v>
      </c>
      <c r="D29" s="40"/>
      <c r="E29" s="40"/>
      <c r="F29" s="40"/>
      <c r="G29" s="55" t="n">
        <f aca="false">_xlfn.IFS(J29="Urlaub",Einstellungen!$C$20/24,J29="Krank",Einstellungen!$C$21/24,J29="Feiertag",0,AND(D29&lt;&gt;"",E29&lt;&gt;""),MAX(0,(E29-D29)-F29/60/24),TRUE(),0)</f>
        <v>0.333333333333333</v>
      </c>
      <c r="H29" s="56" t="n">
        <f aca="false">_xlfn.IFS(J29="Feiertag",0,J29="Urlaub",0,J29="Sonderurlaub",0,TRUE(),Einstellungen!$C$13)</f>
        <v>0</v>
      </c>
      <c r="I29" s="57" t="n">
        <f aca="false">G29-H29</f>
        <v>0.333333333333333</v>
      </c>
      <c r="J29" s="58" t="s">
        <v>50</v>
      </c>
      <c r="K29" s="59"/>
    </row>
    <row r="30" customFormat="false" ht="18.75" hidden="false" customHeight="true" outlineLevel="0" collapsed="false">
      <c r="B30" s="53" t="s">
        <v>21</v>
      </c>
      <c r="C30" s="54" t="s">
        <v>51</v>
      </c>
      <c r="D30" s="40"/>
      <c r="E30" s="40"/>
      <c r="F30" s="40"/>
      <c r="G30" s="55" t="n">
        <f aca="false">_xlfn.IFS(J30="Urlaub",Einstellungen!$C$20/24,J30="Krank",Einstellungen!$C$21/24,J30="Feiertag",0,AND(D30&lt;&gt;"",E30&lt;&gt;""),MAX(0,(E30-D30)-F30/60/24),TRUE(),0)</f>
        <v>0.333333333333333</v>
      </c>
      <c r="H30" s="56" t="n">
        <f aca="false">_xlfn.IFS(J30="Feiertag",0,J30="Urlaub",0,J30="Sonderurlaub",0,TRUE(),Einstellungen!$C$13)</f>
        <v>0</v>
      </c>
      <c r="I30" s="57" t="n">
        <f aca="false">G30-H30</f>
        <v>0.333333333333333</v>
      </c>
      <c r="J30" s="58" t="s">
        <v>50</v>
      </c>
      <c r="K30" s="59"/>
    </row>
    <row r="31" customFormat="false" ht="18.75" hidden="false" customHeight="true" outlineLevel="0" collapsed="false">
      <c r="B31" s="53" t="s">
        <v>24</v>
      </c>
      <c r="C31" s="54" t="s">
        <v>52</v>
      </c>
      <c r="D31" s="40"/>
      <c r="E31" s="40"/>
      <c r="F31" s="40"/>
      <c r="G31" s="55" t="n">
        <f aca="false">_xlfn.IFS(J31="Urlaub",Einstellungen!$C$20/24,J31="Krank",Einstellungen!$C$21/24,J31="Feiertag",0,AND(D31&lt;&gt;"",E31&lt;&gt;""),MAX(0,(E31-D31)-F31/60/24),TRUE(),0)</f>
        <v>0.333333333333333</v>
      </c>
      <c r="H31" s="56" t="n">
        <f aca="false">_xlfn.IFS(J31="Feiertag",0,J31="Urlaub",0,J31="Sonderurlaub",0,TRUE(),Einstellungen!$C$13)</f>
        <v>0</v>
      </c>
      <c r="I31" s="57" t="n">
        <f aca="false">G31-H31</f>
        <v>0.333333333333333</v>
      </c>
      <c r="J31" s="58" t="s">
        <v>50</v>
      </c>
      <c r="K31" s="59"/>
    </row>
    <row r="32" customFormat="false" ht="18.75" hidden="false" customHeight="true" outlineLevel="0" collapsed="false">
      <c r="B32" s="53" t="s">
        <v>27</v>
      </c>
      <c r="C32" s="54" t="s">
        <v>53</v>
      </c>
      <c r="D32" s="40"/>
      <c r="E32" s="40"/>
      <c r="F32" s="40"/>
      <c r="G32" s="55" t="n">
        <f aca="false">_xlfn.IFS(J32="Urlaub",Einstellungen!$C$20/24,J32="Krank",Einstellungen!$C$21/24,J32="Feiertag",0,AND(D32&lt;&gt;"",E32&lt;&gt;""),MAX(0,(E32-D32)-F32/60/24),TRUE(),0)</f>
        <v>0.333333333333333</v>
      </c>
      <c r="H32" s="56" t="n">
        <f aca="false">_xlfn.IFS(J32="Feiertag",0,J32="Urlaub",0,J32="Sonderurlaub",0,TRUE(),Einstellungen!$C$13)</f>
        <v>0</v>
      </c>
      <c r="I32" s="57" t="n">
        <f aca="false">G32-H32</f>
        <v>0.333333333333333</v>
      </c>
      <c r="J32" s="58" t="s">
        <v>50</v>
      </c>
      <c r="K32" s="59"/>
    </row>
    <row r="33" customFormat="false" ht="18.75" hidden="false" customHeight="true" outlineLevel="0" collapsed="false">
      <c r="B33" s="46" t="s">
        <v>30</v>
      </c>
      <c r="C33" s="47" t="s">
        <v>54</v>
      </c>
      <c r="D33" s="48"/>
      <c r="E33" s="48"/>
      <c r="F33" s="48"/>
      <c r="G33" s="49" t="n">
        <v>0</v>
      </c>
      <c r="H33" s="50" t="n">
        <v>0</v>
      </c>
      <c r="I33" s="51" t="n">
        <v>0</v>
      </c>
      <c r="J33" s="48"/>
      <c r="K33" s="52"/>
    </row>
    <row r="34" customFormat="false" ht="18.75" hidden="false" customHeight="true" outlineLevel="0" collapsed="false">
      <c r="B34" s="46" t="s">
        <v>32</v>
      </c>
      <c r="C34" s="47" t="s">
        <v>55</v>
      </c>
      <c r="D34" s="48"/>
      <c r="E34" s="48"/>
      <c r="F34" s="48"/>
      <c r="G34" s="49" t="n">
        <v>0</v>
      </c>
      <c r="H34" s="50" t="n">
        <v>0</v>
      </c>
      <c r="I34" s="51" t="n">
        <v>0</v>
      </c>
      <c r="J34" s="48"/>
      <c r="K34" s="52"/>
    </row>
    <row r="35" customFormat="false" ht="18.75" hidden="false" customHeight="true" outlineLevel="0" collapsed="false">
      <c r="B35" s="33" t="s">
        <v>34</v>
      </c>
      <c r="C35" s="34" t="s">
        <v>56</v>
      </c>
      <c r="D35" s="25" t="n">
        <v>0.333333333333333</v>
      </c>
      <c r="E35" s="26" t="n">
        <v>0.708333333333333</v>
      </c>
      <c r="F35" s="27" t="n">
        <v>45</v>
      </c>
      <c r="G35" s="35" t="n">
        <f aca="false">_xlfn.IFS(J35="Urlaub",Einstellungen!$C$20/24,J35="Krank",Einstellungen!$C$21/24,J35="Feiertag",0,AND(D35&lt;&gt;"",E35&lt;&gt;""),MAX(0,(E35-D35)-F35/60/24),TRUE(),0)</f>
        <v>0.34375</v>
      </c>
      <c r="H35" s="36" t="n">
        <f aca="false">_xlfn.IFS(J35="Feiertag",0,J35="Urlaub",0,J35="Sonderurlaub",0,TRUE(),Einstellungen!$C$13)</f>
        <v>0.333333333333333</v>
      </c>
      <c r="I35" s="37" t="n">
        <f aca="false">G35-H35</f>
        <v>0.0104166666666667</v>
      </c>
      <c r="J35" s="31"/>
      <c r="K35" s="32" t="s">
        <v>41</v>
      </c>
    </row>
    <row r="36" customFormat="false" ht="18.75" hidden="false" customHeight="true" outlineLevel="0" collapsed="false">
      <c r="B36" s="23" t="s">
        <v>37</v>
      </c>
      <c r="C36" s="24" t="s">
        <v>57</v>
      </c>
      <c r="D36" s="25" t="n">
        <v>0.340277777777778</v>
      </c>
      <c r="E36" s="26" t="n">
        <v>0.722222222222222</v>
      </c>
      <c r="F36" s="27" t="n">
        <v>60</v>
      </c>
      <c r="G36" s="28" t="n">
        <f aca="false">_xlfn.IFS(J36="Urlaub",Einstellungen!$C$20/24,J36="Krank",Einstellungen!$C$21/24,J36="Feiertag",0,AND(D36&lt;&gt;"",E36&lt;&gt;""),MAX(0,(E36-D36)-F36/60/24),TRUE(),0)</f>
        <v>0.340277777777778</v>
      </c>
      <c r="H36" s="29" t="n">
        <f aca="false">_xlfn.IFS(J36="Feiertag",0,J36="Urlaub",0,J36="Sonderurlaub",0,TRUE(),Einstellungen!$C$13)</f>
        <v>0.333333333333333</v>
      </c>
      <c r="I36" s="30" t="n">
        <f aca="false">G36-H36</f>
        <v>0.00694444444444444</v>
      </c>
      <c r="J36" s="31"/>
      <c r="K36" s="32" t="s">
        <v>43</v>
      </c>
    </row>
    <row r="37" customFormat="false" ht="18.75" hidden="false" customHeight="true" outlineLevel="0" collapsed="false">
      <c r="B37" s="33" t="s">
        <v>21</v>
      </c>
      <c r="C37" s="34" t="s">
        <v>58</v>
      </c>
      <c r="D37" s="25" t="n">
        <v>0.322916666666667</v>
      </c>
      <c r="E37" s="26" t="n">
        <v>0.697916666666667</v>
      </c>
      <c r="F37" s="27" t="n">
        <v>45</v>
      </c>
      <c r="G37" s="35" t="n">
        <f aca="false">_xlfn.IFS(J37="Urlaub",Einstellungen!$C$20/24,J37="Krank",Einstellungen!$C$21/24,J37="Feiertag",0,AND(D37&lt;&gt;"",E37&lt;&gt;""),MAX(0,(E37-D37)-F37/60/24),TRUE(),0)</f>
        <v>0.34375</v>
      </c>
      <c r="H37" s="36" t="n">
        <f aca="false">_xlfn.IFS(J37="Feiertag",0,J37="Urlaub",0,J37="Sonderurlaub",0,TRUE(),Einstellungen!$C$13)</f>
        <v>0.333333333333333</v>
      </c>
      <c r="I37" s="37" t="n">
        <f aca="false">G37-H37</f>
        <v>0.0104166666666667</v>
      </c>
      <c r="J37" s="31"/>
      <c r="K37" s="32" t="s">
        <v>45</v>
      </c>
    </row>
    <row r="38" customFormat="false" ht="18.75" hidden="false" customHeight="true" outlineLevel="0" collapsed="false">
      <c r="B38" s="60" t="s">
        <v>24</v>
      </c>
      <c r="C38" s="61" t="s">
        <v>59</v>
      </c>
      <c r="D38" s="40"/>
      <c r="E38" s="40"/>
      <c r="F38" s="40"/>
      <c r="G38" s="62" t="n">
        <f aca="false">_xlfn.IFS(J38="Urlaub",Einstellungen!$C$20/24,J38="Krank",Einstellungen!$C$21/24,J38="Feiertag",0,AND(D38&lt;&gt;"",E38&lt;&gt;""),MAX(0,(E38-D38)-F38/60/24),TRUE(),0)</f>
        <v>0.333333333333333</v>
      </c>
      <c r="H38" s="63" t="n">
        <f aca="false">_xlfn.IFS(J38="Feiertag",0,J38="Urlaub",0,J38="Sonderurlaub",0,TRUE(),Einstellungen!$C$13)</f>
        <v>0.333333333333333</v>
      </c>
      <c r="I38" s="64" t="n">
        <f aca="false">G38-H38</f>
        <v>0</v>
      </c>
      <c r="J38" s="65" t="s">
        <v>60</v>
      </c>
      <c r="K38" s="66"/>
    </row>
    <row r="39" customFormat="false" ht="18.75" hidden="false" customHeight="true" outlineLevel="0" collapsed="false">
      <c r="B39" s="60" t="s">
        <v>27</v>
      </c>
      <c r="C39" s="61" t="s">
        <v>61</v>
      </c>
      <c r="D39" s="40"/>
      <c r="E39" s="40"/>
      <c r="F39" s="40"/>
      <c r="G39" s="62" t="n">
        <f aca="false">_xlfn.IFS(J39="Urlaub",Einstellungen!$C$20/24,J39="Krank",Einstellungen!$C$21/24,J39="Feiertag",0,AND(D39&lt;&gt;"",E39&lt;&gt;""),MAX(0,(E39-D39)-F39/60/24),TRUE(),0)</f>
        <v>0.333333333333333</v>
      </c>
      <c r="H39" s="63" t="n">
        <f aca="false">_xlfn.IFS(J39="Feiertag",0,J39="Urlaub",0,J39="Sonderurlaub",0,TRUE(),Einstellungen!$C$13)</f>
        <v>0.333333333333333</v>
      </c>
      <c r="I39" s="64" t="n">
        <f aca="false">G39-H39</f>
        <v>0</v>
      </c>
      <c r="J39" s="65" t="s">
        <v>60</v>
      </c>
      <c r="K39" s="66"/>
    </row>
    <row r="40" customFormat="false" ht="18.75" hidden="false" customHeight="true" outlineLevel="0" collapsed="false">
      <c r="B40" s="46" t="s">
        <v>30</v>
      </c>
      <c r="C40" s="47" t="s">
        <v>62</v>
      </c>
      <c r="D40" s="48"/>
      <c r="E40" s="48"/>
      <c r="F40" s="48"/>
      <c r="G40" s="49" t="n">
        <v>0</v>
      </c>
      <c r="H40" s="50" t="n">
        <v>0</v>
      </c>
      <c r="I40" s="51" t="n">
        <v>0</v>
      </c>
      <c r="J40" s="48"/>
      <c r="K40" s="52"/>
    </row>
    <row r="41" customFormat="false" ht="18.75" hidden="false" customHeight="true" outlineLevel="0" collapsed="false">
      <c r="B41" s="46" t="s">
        <v>32</v>
      </c>
      <c r="C41" s="47" t="s">
        <v>63</v>
      </c>
      <c r="D41" s="48"/>
      <c r="E41" s="48"/>
      <c r="F41" s="48"/>
      <c r="G41" s="49" t="n">
        <v>0</v>
      </c>
      <c r="H41" s="50" t="n">
        <v>0</v>
      </c>
      <c r="I41" s="51" t="n">
        <v>0</v>
      </c>
      <c r="J41" s="48"/>
      <c r="K41" s="52"/>
    </row>
    <row r="42" customFormat="false" ht="18.75" hidden="false" customHeight="true" outlineLevel="0" collapsed="false">
      <c r="B42" s="23" t="s">
        <v>34</v>
      </c>
      <c r="C42" s="24" t="s">
        <v>64</v>
      </c>
      <c r="D42" s="25" t="n">
        <v>0.333333333333333</v>
      </c>
      <c r="E42" s="26" t="n">
        <v>0.770833333333333</v>
      </c>
      <c r="F42" s="27" t="n">
        <v>60</v>
      </c>
      <c r="G42" s="28" t="n">
        <f aca="false">_xlfn.IFS(J42="Urlaub",Einstellungen!$C$20/24,J42="Krank",Einstellungen!$C$21/24,J42="Feiertag",0,AND(D42&lt;&gt;"",E42&lt;&gt;""),MAX(0,(E42-D42)-F42/60/24),TRUE(),0)</f>
        <v>0.395833333333333</v>
      </c>
      <c r="H42" s="29" t="n">
        <f aca="false">_xlfn.IFS(J42="Feiertag",0,J42="Urlaub",0,J42="Sonderurlaub",0,TRUE(),Einstellungen!$C$13)</f>
        <v>0.333333333333333</v>
      </c>
      <c r="I42" s="30" t="n">
        <f aca="false">G42-H42</f>
        <v>0.0625</v>
      </c>
      <c r="J42" s="31"/>
      <c r="K42" s="32" t="s">
        <v>65</v>
      </c>
    </row>
    <row r="43" customFormat="false" ht="18.75" hidden="false" customHeight="true" outlineLevel="0" collapsed="false">
      <c r="B43" s="33" t="s">
        <v>37</v>
      </c>
      <c r="C43" s="34" t="s">
        <v>66</v>
      </c>
      <c r="D43" s="25" t="n">
        <v>0.333333333333333</v>
      </c>
      <c r="E43" s="26" t="n">
        <v>0.708333333333333</v>
      </c>
      <c r="F43" s="27" t="n">
        <v>45</v>
      </c>
      <c r="G43" s="35" t="n">
        <f aca="false">_xlfn.IFS(J43="Urlaub",Einstellungen!$C$20/24,J43="Krank",Einstellungen!$C$21/24,J43="Feiertag",0,AND(D43&lt;&gt;"",E43&lt;&gt;""),MAX(0,(E43-D43)-F43/60/24),TRUE(),0)</f>
        <v>0.34375</v>
      </c>
      <c r="H43" s="36" t="n">
        <f aca="false">_xlfn.IFS(J43="Feiertag",0,J43="Urlaub",0,J43="Sonderurlaub",0,TRUE(),Einstellungen!$C$13)</f>
        <v>0.333333333333333</v>
      </c>
      <c r="I43" s="37" t="n">
        <f aca="false">G43-H43</f>
        <v>0.0104166666666667</v>
      </c>
      <c r="J43" s="31"/>
      <c r="K43" s="32" t="s">
        <v>67</v>
      </c>
    </row>
    <row r="44" customFormat="false" ht="18.75" hidden="false" customHeight="true" outlineLevel="0" collapsed="false">
      <c r="B44" s="23" t="s">
        <v>21</v>
      </c>
      <c r="C44" s="24" t="s">
        <v>68</v>
      </c>
      <c r="D44" s="25" t="n">
        <v>0.34375</v>
      </c>
      <c r="E44" s="26" t="n">
        <v>0.708333333333333</v>
      </c>
      <c r="F44" s="27" t="n">
        <v>45</v>
      </c>
      <c r="G44" s="28" t="n">
        <f aca="false">_xlfn.IFS(J44="Urlaub",Einstellungen!$C$20/24,J44="Krank",Einstellungen!$C$21/24,J44="Feiertag",0,AND(D44&lt;&gt;"",E44&lt;&gt;""),MAX(0,(E44-D44)-F44/60/24),TRUE(),0)</f>
        <v>0.333333333333333</v>
      </c>
      <c r="H44" s="29" t="n">
        <f aca="false">_xlfn.IFS(J44="Feiertag",0,J44="Urlaub",0,J44="Sonderurlaub",0,TRUE(),Einstellungen!$C$13)</f>
        <v>0.333333333333333</v>
      </c>
      <c r="I44" s="30" t="n">
        <f aca="false">G44-H44</f>
        <v>0</v>
      </c>
      <c r="J44" s="31"/>
      <c r="K44" s="32" t="s">
        <v>69</v>
      </c>
    </row>
    <row r="45" customFormat="false" ht="18.75" hidden="false" customHeight="true" outlineLevel="0" collapsed="false">
      <c r="B45" s="33" t="s">
        <v>24</v>
      </c>
      <c r="C45" s="34" t="s">
        <v>70</v>
      </c>
      <c r="D45" s="25" t="n">
        <v>0.333333333333333</v>
      </c>
      <c r="E45" s="26" t="n">
        <v>0.6875</v>
      </c>
      <c r="F45" s="27" t="n">
        <v>30</v>
      </c>
      <c r="G45" s="35" t="n">
        <f aca="false">_xlfn.IFS(J45="Urlaub",Einstellungen!$C$20/24,J45="Krank",Einstellungen!$C$21/24,J45="Feiertag",0,AND(D45&lt;&gt;"",E45&lt;&gt;""),MAX(0,(E45-D45)-F45/60/24),TRUE(),0)</f>
        <v>0.333333333333333</v>
      </c>
      <c r="H45" s="36" t="n">
        <f aca="false">_xlfn.IFS(J45="Feiertag",0,J45="Urlaub",0,J45="Sonderurlaub",0,TRUE(),Einstellungen!$C$13)</f>
        <v>0.333333333333333</v>
      </c>
      <c r="I45" s="37" t="n">
        <f aca="false">G45-H45</f>
        <v>0</v>
      </c>
      <c r="J45" s="31"/>
      <c r="K45" s="32" t="s">
        <v>36</v>
      </c>
    </row>
    <row r="46" customFormat="false" ht="18.75" hidden="false" customHeight="true" outlineLevel="0" collapsed="false">
      <c r="B46" s="23" t="s">
        <v>27</v>
      </c>
      <c r="C46" s="24" t="s">
        <v>71</v>
      </c>
      <c r="D46" s="25" t="n">
        <v>0.333333333333333</v>
      </c>
      <c r="E46" s="26" t="n">
        <v>0.71875</v>
      </c>
      <c r="F46" s="27" t="n">
        <v>45</v>
      </c>
      <c r="G46" s="28" t="n">
        <f aca="false">_xlfn.IFS(J46="Urlaub",Einstellungen!$C$20/24,J46="Krank",Einstellungen!$C$21/24,J46="Feiertag",0,AND(D46&lt;&gt;"",E46&lt;&gt;""),MAX(0,(E46-D46)-F46/60/24),TRUE(),0)</f>
        <v>0.354166666666667</v>
      </c>
      <c r="H46" s="29" t="n">
        <f aca="false">_xlfn.IFS(J46="Feiertag",0,J46="Urlaub",0,J46="Sonderurlaub",0,TRUE(),Einstellungen!$C$13)</f>
        <v>0.333333333333333</v>
      </c>
      <c r="I46" s="30" t="n">
        <f aca="false">G46-H46</f>
        <v>0.0208333333333333</v>
      </c>
      <c r="J46" s="31"/>
      <c r="K46" s="32" t="s">
        <v>39</v>
      </c>
    </row>
    <row r="47" customFormat="false" ht="21.75" hidden="false" customHeight="true" outlineLevel="0" collapsed="false">
      <c r="B47" s="67" t="s">
        <v>72</v>
      </c>
      <c r="C47" s="67"/>
      <c r="D47" s="68"/>
      <c r="E47" s="68"/>
      <c r="F47" s="68"/>
      <c r="G47" s="69" t="n">
        <f aca="false">SUM(G16:G46)</f>
        <v>7.34722222222222</v>
      </c>
      <c r="H47" s="69" t="n">
        <f aca="false">SUM(H16:H46)</f>
        <v>6</v>
      </c>
      <c r="I47" s="69" t="n">
        <f aca="false">SUM(I16:I46)</f>
        <v>1.34722222222222</v>
      </c>
      <c r="J47" s="68" t="str">
        <f aca="false">COUNTIF(J16:J46,"Urlaub")&amp;" U  "&amp;COUNTIF(J16:J46,"Krank")&amp;" K"</f>
        <v>4 U  2 K</v>
      </c>
      <c r="K47" s="68"/>
    </row>
    <row r="48" customFormat="false" ht="13.5" hidden="false" customHeight="true" outlineLevel="0" collapsed="false">
      <c r="B48" s="70" t="s">
        <v>73</v>
      </c>
      <c r="C48" s="70"/>
      <c r="D48" s="70"/>
      <c r="E48" s="70"/>
      <c r="F48" s="70"/>
      <c r="G48" s="70"/>
      <c r="H48" s="70"/>
      <c r="I48" s="70"/>
      <c r="J48" s="70"/>
      <c r="K48" s="70"/>
    </row>
  </sheetData>
  <mergeCells count="24">
    <mergeCell ref="B2:K2"/>
    <mergeCell ref="B3:K3"/>
    <mergeCell ref="B5:K5"/>
    <mergeCell ref="B6:D6"/>
    <mergeCell ref="E6:G6"/>
    <mergeCell ref="H6:I6"/>
    <mergeCell ref="J6:K6"/>
    <mergeCell ref="B7:D7"/>
    <mergeCell ref="E7:G7"/>
    <mergeCell ref="H7:I7"/>
    <mergeCell ref="J7:K7"/>
    <mergeCell ref="B8:K8"/>
    <mergeCell ref="B9:D9"/>
    <mergeCell ref="E9:G9"/>
    <mergeCell ref="H9:I9"/>
    <mergeCell ref="J9:K9"/>
    <mergeCell ref="B10:D10"/>
    <mergeCell ref="E10:G10"/>
    <mergeCell ref="H10:I10"/>
    <mergeCell ref="J10:K10"/>
    <mergeCell ref="B12:K12"/>
    <mergeCell ref="B13:K13"/>
    <mergeCell ref="B47:C47"/>
    <mergeCell ref="B48:K48"/>
  </mergeCells>
  <conditionalFormatting sqref="I16:I46">
    <cfRule type="expression" priority="2" aboveAverage="0" equalAverage="0" bottom="0" percent="0" rank="0" text="" dxfId="0">
      <formula>I16&gt;0</formula>
    </cfRule>
    <cfRule type="expression" priority="3" aboveAverage="0" equalAverage="0" bottom="0" percent="0" rank="0" text="" dxfId="1">
      <formula>I16&lt;0</formula>
    </cfRule>
    <cfRule type="expression" priority="4" aboveAverage="0" equalAverage="0" bottom="0" percent="0" rank="0" text="" dxfId="2">
      <formula>$J16="Urlaub"</formula>
    </cfRule>
    <cfRule type="expression" priority="5" aboveAverage="0" equalAverage="0" bottom="0" percent="0" rank="0" text="" dxfId="3">
      <formula>$J16="Krank"</formula>
    </cfRule>
  </conditionalFormatting>
  <conditionalFormatting sqref="B16:B46">
    <cfRule type="expression" priority="6" aboveAverage="0" equalAverage="0" bottom="0" percent="0" rank="0" text="" dxfId="2">
      <formula>$J16="Urlaub"</formula>
    </cfRule>
    <cfRule type="expression" priority="7" aboveAverage="0" equalAverage="0" bottom="0" percent="0" rank="0" text="" dxfId="3">
      <formula>$J16="Krank"</formula>
    </cfRule>
  </conditionalFormatting>
  <conditionalFormatting sqref="C16:C46">
    <cfRule type="expression" priority="8" aboveAverage="0" equalAverage="0" bottom="0" percent="0" rank="0" text="" dxfId="2">
      <formula>$J16="Urlaub"</formula>
    </cfRule>
    <cfRule type="expression" priority="9" aboveAverage="0" equalAverage="0" bottom="0" percent="0" rank="0" text="" dxfId="3">
      <formula>$J16="Krank"</formula>
    </cfRule>
  </conditionalFormatting>
  <conditionalFormatting sqref="D16:D46">
    <cfRule type="expression" priority="10" aboveAverage="0" equalAverage="0" bottom="0" percent="0" rank="0" text="" dxfId="2">
      <formula>$J16="Urlaub"</formula>
    </cfRule>
    <cfRule type="expression" priority="11" aboveAverage="0" equalAverage="0" bottom="0" percent="0" rank="0" text="" dxfId="3">
      <formula>$J16="Krank"</formula>
    </cfRule>
  </conditionalFormatting>
  <conditionalFormatting sqref="E16:E46">
    <cfRule type="expression" priority="12" aboveAverage="0" equalAverage="0" bottom="0" percent="0" rank="0" text="" dxfId="2">
      <formula>$J16="Urlaub"</formula>
    </cfRule>
    <cfRule type="expression" priority="13" aboveAverage="0" equalAverage="0" bottom="0" percent="0" rank="0" text="" dxfId="3">
      <formula>$J16="Krank"</formula>
    </cfRule>
  </conditionalFormatting>
  <conditionalFormatting sqref="F16:F46">
    <cfRule type="expression" priority="14" aboveAverage="0" equalAverage="0" bottom="0" percent="0" rank="0" text="" dxfId="2">
      <formula>$J16="Urlaub"</formula>
    </cfRule>
    <cfRule type="expression" priority="15" aboveAverage="0" equalAverage="0" bottom="0" percent="0" rank="0" text="" dxfId="3">
      <formula>$J16="Krank"</formula>
    </cfRule>
  </conditionalFormatting>
  <conditionalFormatting sqref="G16:G46">
    <cfRule type="expression" priority="16" aboveAverage="0" equalAverage="0" bottom="0" percent="0" rank="0" text="" dxfId="2">
      <formula>$J16="Urlaub"</formula>
    </cfRule>
    <cfRule type="expression" priority="17" aboveAverage="0" equalAverage="0" bottom="0" percent="0" rank="0" text="" dxfId="3">
      <formula>$J16="Krank"</formula>
    </cfRule>
  </conditionalFormatting>
  <conditionalFormatting sqref="H16:H46">
    <cfRule type="expression" priority="18" aboveAverage="0" equalAverage="0" bottom="0" percent="0" rank="0" text="" dxfId="2">
      <formula>$J16="Urlaub"</formula>
    </cfRule>
    <cfRule type="expression" priority="19" aboveAverage="0" equalAverage="0" bottom="0" percent="0" rank="0" text="" dxfId="3">
      <formula>$J16="Krank"</formula>
    </cfRule>
  </conditionalFormatting>
  <conditionalFormatting sqref="J16:J46">
    <cfRule type="expression" priority="20" aboveAverage="0" equalAverage="0" bottom="0" percent="0" rank="0" text="" dxfId="2">
      <formula>$J16="Urlaub"</formula>
    </cfRule>
    <cfRule type="expression" priority="21" aboveAverage="0" equalAverage="0" bottom="0" percent="0" rank="0" text="" dxfId="3">
      <formula>$J16="Krank"</formula>
    </cfRule>
  </conditionalFormatting>
  <conditionalFormatting sqref="K16:K46">
    <cfRule type="expression" priority="22" aboveAverage="0" equalAverage="0" bottom="0" percent="0" rank="0" text="" dxfId="2">
      <formula>$J16="Urlaub"</formula>
    </cfRule>
    <cfRule type="expression" priority="23" aboveAverage="0" equalAverage="0" bottom="0" percent="0" rank="0" text="" dxfId="3">
      <formula>$J16="Krank"</formula>
    </cfRule>
  </conditionalFormatting>
  <dataValidations count="1">
    <dataValidation allowBlank="true" errorStyle="stop" operator="between" showDropDown="false" showErrorMessage="false" showInputMessage="false" sqref="J16:J18 J21:J25 J28:J32 J35:J39 J42:J46" type="list">
      <formula1>_Listen!$A$1:$A$6</formula1>
      <formula2>0</formula2>
    </dataValidation>
  </dataValidations>
  <printOptions headings="false" gridLines="false" gridLinesSet="true" horizontalCentered="false" verticalCentered="false"/>
  <pageMargins left="0.4" right="0.4" top="0.6" bottom="0.6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B2B2B"/>
    <pageSetUpPr fitToPage="false"/>
  </sheetPr>
  <dimension ref="B1:D3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5"/>
    <col collapsed="false" customWidth="true" hidden="false" outlineLevel="0" max="3" min="3" style="0" width="50"/>
    <col collapsed="false" customWidth="true" hidden="false" outlineLevel="0" max="4" min="4" style="0" width="32"/>
    <col collapsed="false" customWidth="true" hidden="false" outlineLevel="0" max="5" min="5" style="0" width="2"/>
  </cols>
  <sheetData>
    <row r="1" customFormat="false" ht="7.5" hidden="false" customHeight="true" outlineLevel="0" collapsed="false"/>
    <row r="2" customFormat="false" ht="55.5" hidden="false" customHeight="true" outlineLevel="0" collapsed="false">
      <c r="B2" s="71" t="s">
        <v>74</v>
      </c>
      <c r="C2" s="71"/>
      <c r="D2" s="71"/>
    </row>
    <row r="3" customFormat="false" ht="19.5" hidden="false" customHeight="true" outlineLevel="0" collapsed="false">
      <c r="B3" s="72" t="s">
        <v>75</v>
      </c>
      <c r="C3" s="72"/>
      <c r="D3" s="72"/>
    </row>
    <row r="5" customFormat="false" ht="7.5" hidden="false" customHeight="true" outlineLevel="0" collapsed="false"/>
    <row r="6" customFormat="false" ht="21.75" hidden="false" customHeight="true" outlineLevel="0" collapsed="false">
      <c r="B6" s="73" t="s">
        <v>76</v>
      </c>
      <c r="C6" s="73"/>
      <c r="D6" s="73"/>
    </row>
    <row r="7" customFormat="false" ht="19.5" hidden="false" customHeight="true" outlineLevel="0" collapsed="false">
      <c r="B7" s="74" t="s">
        <v>77</v>
      </c>
      <c r="C7" s="75" t="s">
        <v>78</v>
      </c>
      <c r="D7" s="76" t="s">
        <v>79</v>
      </c>
    </row>
    <row r="8" customFormat="false" ht="19.5" hidden="false" customHeight="true" outlineLevel="0" collapsed="false">
      <c r="B8" s="77" t="s">
        <v>80</v>
      </c>
      <c r="C8" s="78" t="s">
        <v>81</v>
      </c>
      <c r="D8" s="79" t="s">
        <v>82</v>
      </c>
    </row>
    <row r="9" customFormat="false" ht="19.5" hidden="false" customHeight="true" outlineLevel="0" collapsed="false">
      <c r="B9" s="74" t="s">
        <v>83</v>
      </c>
      <c r="C9" s="75" t="s">
        <v>84</v>
      </c>
      <c r="D9" s="76" t="s">
        <v>85</v>
      </c>
    </row>
    <row r="10" customFormat="false" ht="19.5" hidden="false" customHeight="true" outlineLevel="0" collapsed="false">
      <c r="B10" s="77" t="s">
        <v>86</v>
      </c>
      <c r="C10" s="78" t="s">
        <v>87</v>
      </c>
      <c r="D10" s="79" t="s">
        <v>88</v>
      </c>
    </row>
    <row r="11" customFormat="false" ht="19.5" hidden="false" customHeight="true" outlineLevel="0" collapsed="false">
      <c r="B11" s="74" t="s">
        <v>89</v>
      </c>
      <c r="C11" s="75" t="s">
        <v>17</v>
      </c>
      <c r="D11" s="76" t="s">
        <v>90</v>
      </c>
    </row>
    <row r="12" customFormat="false" ht="19.5" hidden="false" customHeight="true" outlineLevel="0" collapsed="false">
      <c r="B12" s="77" t="s">
        <v>91</v>
      </c>
      <c r="C12" s="78" t="s">
        <v>92</v>
      </c>
      <c r="D12" s="79" t="s">
        <v>93</v>
      </c>
    </row>
    <row r="13" customFormat="false" ht="19.5" hidden="false" customHeight="true" outlineLevel="0" collapsed="false">
      <c r="B13" s="74" t="s">
        <v>94</v>
      </c>
      <c r="C13" s="75" t="s">
        <v>95</v>
      </c>
      <c r="D13" s="76" t="s">
        <v>96</v>
      </c>
    </row>
    <row r="14" customFormat="false" ht="19.5" hidden="false" customHeight="true" outlineLevel="0" collapsed="false">
      <c r="B14" s="77" t="s">
        <v>97</v>
      </c>
      <c r="C14" s="78" t="s">
        <v>98</v>
      </c>
      <c r="D14" s="79" t="s">
        <v>99</v>
      </c>
    </row>
    <row r="15" customFormat="false" ht="7.5" hidden="false" customHeight="true" outlineLevel="0" collapsed="false"/>
    <row r="16" customFormat="false" ht="21.75" hidden="false" customHeight="true" outlineLevel="0" collapsed="false">
      <c r="B16" s="73" t="s">
        <v>100</v>
      </c>
      <c r="C16" s="73"/>
      <c r="D16" s="73"/>
    </row>
    <row r="17" customFormat="false" ht="19.5" hidden="false" customHeight="true" outlineLevel="0" collapsed="false">
      <c r="B17" s="74" t="s">
        <v>101</v>
      </c>
      <c r="C17" s="75" t="s">
        <v>102</v>
      </c>
      <c r="D17" s="76" t="s">
        <v>103</v>
      </c>
    </row>
    <row r="18" customFormat="false" ht="19.5" hidden="false" customHeight="true" outlineLevel="0" collapsed="false">
      <c r="B18" s="77" t="s">
        <v>91</v>
      </c>
      <c r="C18" s="78" t="s">
        <v>104</v>
      </c>
      <c r="D18" s="79" t="s">
        <v>105</v>
      </c>
    </row>
    <row r="19" customFormat="false" ht="19.5" hidden="false" customHeight="true" outlineLevel="0" collapsed="false">
      <c r="B19" s="74" t="s">
        <v>106</v>
      </c>
      <c r="C19" s="75" t="s">
        <v>107</v>
      </c>
      <c r="D19" s="76" t="s">
        <v>108</v>
      </c>
    </row>
    <row r="20" customFormat="false" ht="19.5" hidden="false" customHeight="true" outlineLevel="0" collapsed="false">
      <c r="B20" s="77" t="s">
        <v>109</v>
      </c>
      <c r="C20" s="78" t="s">
        <v>110</v>
      </c>
      <c r="D20" s="79" t="s">
        <v>111</v>
      </c>
    </row>
    <row r="21" customFormat="false" ht="7.5" hidden="false" customHeight="true" outlineLevel="0" collapsed="false"/>
    <row r="22" customFormat="false" ht="21.75" hidden="false" customHeight="true" outlineLevel="0" collapsed="false">
      <c r="B22" s="73" t="s">
        <v>112</v>
      </c>
      <c r="C22" s="73"/>
      <c r="D22" s="73"/>
    </row>
    <row r="23" customFormat="false" ht="19.5" hidden="false" customHeight="true" outlineLevel="0" collapsed="false">
      <c r="B23" s="80" t="s">
        <v>113</v>
      </c>
      <c r="C23" s="75" t="s">
        <v>114</v>
      </c>
      <c r="D23" s="76" t="s">
        <v>115</v>
      </c>
    </row>
    <row r="24" customFormat="false" ht="19.5" hidden="false" customHeight="true" outlineLevel="0" collapsed="false">
      <c r="B24" s="80" t="s">
        <v>116</v>
      </c>
      <c r="C24" s="78" t="s">
        <v>117</v>
      </c>
      <c r="D24" s="79" t="s">
        <v>118</v>
      </c>
    </row>
    <row r="25" customFormat="false" ht="19.5" hidden="false" customHeight="true" outlineLevel="0" collapsed="false">
      <c r="B25" s="80" t="s">
        <v>119</v>
      </c>
      <c r="C25" s="75" t="s">
        <v>120</v>
      </c>
      <c r="D25" s="76" t="s">
        <v>121</v>
      </c>
    </row>
    <row r="26" customFormat="false" ht="19.5" hidden="false" customHeight="true" outlineLevel="0" collapsed="false">
      <c r="B26" s="80" t="s">
        <v>122</v>
      </c>
      <c r="C26" s="78" t="s">
        <v>123</v>
      </c>
      <c r="D26" s="79" t="s">
        <v>124</v>
      </c>
    </row>
    <row r="27" customFormat="false" ht="19.5" hidden="false" customHeight="true" outlineLevel="0" collapsed="false">
      <c r="B27" s="80" t="s">
        <v>125</v>
      </c>
      <c r="C27" s="75" t="s">
        <v>126</v>
      </c>
      <c r="D27" s="76" t="s">
        <v>127</v>
      </c>
    </row>
    <row r="28" customFormat="false" ht="7.5" hidden="false" customHeight="true" outlineLevel="0" collapsed="false"/>
    <row r="29" customFormat="false" ht="21.75" hidden="false" customHeight="true" outlineLevel="0" collapsed="false">
      <c r="B29" s="73" t="s">
        <v>128</v>
      </c>
      <c r="C29" s="73"/>
      <c r="D29" s="73"/>
    </row>
    <row r="30" customFormat="false" ht="18" hidden="false" customHeight="true" outlineLevel="0" collapsed="false">
      <c r="B30" s="81" t="s">
        <v>129</v>
      </c>
      <c r="C30" s="82" t="s">
        <v>130</v>
      </c>
      <c r="D30" s="82"/>
    </row>
    <row r="31" customFormat="false" ht="18" hidden="false" customHeight="true" outlineLevel="0" collapsed="false">
      <c r="B31" s="83" t="s">
        <v>131</v>
      </c>
      <c r="C31" s="84" t="s">
        <v>132</v>
      </c>
      <c r="D31" s="84"/>
    </row>
    <row r="32" customFormat="false" ht="18" hidden="false" customHeight="true" outlineLevel="0" collapsed="false">
      <c r="B32" s="85" t="s">
        <v>133</v>
      </c>
      <c r="C32" s="86" t="s">
        <v>134</v>
      </c>
      <c r="D32" s="86"/>
    </row>
    <row r="33" customFormat="false" ht="18" hidden="false" customHeight="true" outlineLevel="0" collapsed="false">
      <c r="B33" s="46" t="s">
        <v>135</v>
      </c>
      <c r="C33" s="87" t="s">
        <v>136</v>
      </c>
      <c r="D33" s="87"/>
    </row>
    <row r="34" customFormat="false" ht="18" hidden="false" customHeight="true" outlineLevel="0" collapsed="false">
      <c r="B34" s="88" t="s">
        <v>137</v>
      </c>
      <c r="C34" s="89" t="s">
        <v>138</v>
      </c>
      <c r="D34" s="89"/>
    </row>
    <row r="35" customFormat="false" ht="18" hidden="false" customHeight="true" outlineLevel="0" collapsed="false">
      <c r="B35" s="90" t="s">
        <v>139</v>
      </c>
      <c r="C35" s="91" t="s">
        <v>140</v>
      </c>
      <c r="D35" s="91"/>
    </row>
    <row r="36" customFormat="false" ht="18" hidden="false" customHeight="true" outlineLevel="0" collapsed="false">
      <c r="B36" s="92" t="s">
        <v>141</v>
      </c>
      <c r="C36" s="93" t="s">
        <v>142</v>
      </c>
      <c r="D36" s="93"/>
    </row>
  </sheetData>
  <mergeCells count="13">
    <mergeCell ref="B2:D2"/>
    <mergeCell ref="B3:D3"/>
    <mergeCell ref="B6:D6"/>
    <mergeCell ref="B16:D16"/>
    <mergeCell ref="B22:D22"/>
    <mergeCell ref="B29:D29"/>
    <mergeCell ref="C30:D30"/>
    <mergeCell ref="C31:D31"/>
    <mergeCell ref="C32:D32"/>
    <mergeCell ref="C33:D33"/>
    <mergeCell ref="C34:D34"/>
    <mergeCell ref="C35:D35"/>
    <mergeCell ref="C36:D3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666666"/>
    <pageSetUpPr fitToPage="false"/>
  </sheetPr>
  <dimension ref="B1:D2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34"/>
    <col collapsed="false" customWidth="true" hidden="false" outlineLevel="0" max="3" min="3" style="0" width="18"/>
    <col collapsed="false" customWidth="true" hidden="false" outlineLevel="0" max="4" min="4" style="0" width="34"/>
    <col collapsed="false" customWidth="true" hidden="false" outlineLevel="0" max="5" min="5" style="0" width="2"/>
  </cols>
  <sheetData>
    <row r="1" customFormat="false" ht="7.5" hidden="false" customHeight="true" outlineLevel="0" collapsed="false"/>
    <row r="2" customFormat="false" ht="43.5" hidden="false" customHeight="true" outlineLevel="0" collapsed="false">
      <c r="B2" s="94" t="s">
        <v>143</v>
      </c>
      <c r="C2" s="94"/>
      <c r="D2" s="94"/>
    </row>
    <row r="3" customFormat="false" ht="15.75" hidden="false" customHeight="true" outlineLevel="0" collapsed="false">
      <c r="B3" s="95" t="s">
        <v>144</v>
      </c>
      <c r="C3" s="95"/>
      <c r="D3" s="95"/>
    </row>
    <row r="4" customFormat="false" ht="7.5" hidden="false" customHeight="true" outlineLevel="0" collapsed="false"/>
    <row r="5" customFormat="false" ht="21.75" hidden="false" customHeight="true" outlineLevel="0" collapsed="false">
      <c r="B5" s="96" t="s">
        <v>145</v>
      </c>
      <c r="C5" s="96"/>
      <c r="D5" s="96"/>
    </row>
    <row r="6" customFormat="false" ht="19.5" hidden="false" customHeight="true" outlineLevel="0" collapsed="false">
      <c r="B6" s="97" t="s">
        <v>146</v>
      </c>
      <c r="C6" s="98" t="n">
        <v>7</v>
      </c>
      <c r="D6" s="99" t="s">
        <v>147</v>
      </c>
    </row>
    <row r="7" customFormat="false" ht="19.5" hidden="false" customHeight="true" outlineLevel="0" collapsed="false">
      <c r="B7" s="100" t="s">
        <v>148</v>
      </c>
      <c r="C7" s="98" t="n">
        <v>2026</v>
      </c>
      <c r="D7" s="101" t="s">
        <v>149</v>
      </c>
    </row>
    <row r="8" customFormat="false" ht="19.5" hidden="false" customHeight="true" outlineLevel="0" collapsed="false">
      <c r="B8" s="97" t="s">
        <v>150</v>
      </c>
      <c r="C8" s="98" t="s">
        <v>151</v>
      </c>
      <c r="D8" s="99" t="s">
        <v>152</v>
      </c>
    </row>
    <row r="9" customFormat="false" ht="19.5" hidden="false" customHeight="true" outlineLevel="0" collapsed="false">
      <c r="B9" s="100" t="s">
        <v>153</v>
      </c>
      <c r="C9" s="98" t="s">
        <v>154</v>
      </c>
      <c r="D9" s="101" t="s">
        <v>155</v>
      </c>
    </row>
    <row r="10" customFormat="false" ht="19.5" hidden="false" customHeight="true" outlineLevel="0" collapsed="false">
      <c r="B10" s="97" t="s">
        <v>156</v>
      </c>
      <c r="C10" s="98" t="s">
        <v>157</v>
      </c>
      <c r="D10" s="99" t="s">
        <v>158</v>
      </c>
    </row>
    <row r="11" customFormat="false" ht="7.5" hidden="false" customHeight="true" outlineLevel="0" collapsed="false"/>
    <row r="12" customFormat="false" ht="21.75" hidden="false" customHeight="true" outlineLevel="0" collapsed="false">
      <c r="B12" s="96" t="s">
        <v>159</v>
      </c>
      <c r="C12" s="96"/>
      <c r="D12" s="96"/>
    </row>
    <row r="13" customFormat="false" ht="19.5" hidden="false" customHeight="true" outlineLevel="0" collapsed="false">
      <c r="B13" s="97" t="s">
        <v>160</v>
      </c>
      <c r="C13" s="102" t="n">
        <v>0.333333333333333</v>
      </c>
      <c r="D13" s="99" t="s">
        <v>161</v>
      </c>
    </row>
    <row r="14" customFormat="false" ht="19.5" hidden="false" customHeight="true" outlineLevel="0" collapsed="false">
      <c r="B14" s="100" t="s">
        <v>162</v>
      </c>
      <c r="C14" s="98" t="n">
        <v>40</v>
      </c>
      <c r="D14" s="101" t="s">
        <v>163</v>
      </c>
    </row>
    <row r="15" customFormat="false" ht="19.5" hidden="false" customHeight="true" outlineLevel="0" collapsed="false">
      <c r="B15" s="97" t="s">
        <v>164</v>
      </c>
      <c r="C15" s="98" t="n">
        <v>28.5</v>
      </c>
      <c r="D15" s="99" t="s">
        <v>165</v>
      </c>
    </row>
    <row r="16" customFormat="false" ht="19.5" hidden="false" customHeight="true" outlineLevel="0" collapsed="false">
      <c r="B16" s="100" t="s">
        <v>166</v>
      </c>
      <c r="C16" s="98" t="n">
        <v>0.25</v>
      </c>
      <c r="D16" s="101" t="s">
        <v>167</v>
      </c>
    </row>
    <row r="17" customFormat="false" ht="7.5" hidden="false" customHeight="true" outlineLevel="0" collapsed="false"/>
    <row r="18" customFormat="false" ht="21.75" hidden="false" customHeight="true" outlineLevel="0" collapsed="false">
      <c r="B18" s="96" t="s">
        <v>168</v>
      </c>
      <c r="C18" s="96"/>
      <c r="D18" s="96"/>
    </row>
    <row r="19" customFormat="false" ht="19.5" hidden="false" customHeight="true" outlineLevel="0" collapsed="false">
      <c r="B19" s="97" t="s">
        <v>169</v>
      </c>
      <c r="C19" s="98" t="n">
        <v>30</v>
      </c>
      <c r="D19" s="99" t="s">
        <v>170</v>
      </c>
    </row>
    <row r="20" customFormat="false" ht="19.5" hidden="false" customHeight="true" outlineLevel="0" collapsed="false">
      <c r="B20" s="100" t="s">
        <v>171</v>
      </c>
      <c r="C20" s="98" t="n">
        <v>8</v>
      </c>
      <c r="D20" s="101" t="s">
        <v>172</v>
      </c>
    </row>
    <row r="21" customFormat="false" ht="19.5" hidden="false" customHeight="true" outlineLevel="0" collapsed="false">
      <c r="B21" s="97" t="s">
        <v>173</v>
      </c>
      <c r="C21" s="98" t="n">
        <v>8</v>
      </c>
      <c r="D21" s="99" t="s">
        <v>172</v>
      </c>
    </row>
    <row r="22" customFormat="false" ht="7.5" hidden="false" customHeight="true" outlineLevel="0" collapsed="false"/>
    <row r="23" customFormat="false" ht="15" hidden="false" customHeight="false" outlineLevel="0" collapsed="false">
      <c r="B23" s="103" t="s">
        <v>174</v>
      </c>
      <c r="C23" s="103"/>
      <c r="D23" s="103"/>
    </row>
  </sheetData>
  <mergeCells count="6">
    <mergeCell ref="B2:D2"/>
    <mergeCell ref="B3:D3"/>
    <mergeCell ref="B5:D5"/>
    <mergeCell ref="B12:D12"/>
    <mergeCell ref="B18:D18"/>
    <mergeCell ref="B23:D2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AAAAAA"/>
    <pageSetUpPr fitToPage="false"/>
  </sheetPr>
  <dimension ref="A2:A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>
    <row r="2" customFormat="false" ht="15" hidden="false" customHeight="false" outlineLevel="0" collapsed="false">
      <c r="A2" s="0" t="s">
        <v>50</v>
      </c>
    </row>
    <row r="3" customFormat="false" ht="15" hidden="false" customHeight="false" outlineLevel="0" collapsed="false">
      <c r="A3" s="0" t="s">
        <v>60</v>
      </c>
    </row>
    <row r="4" customFormat="false" ht="15" hidden="false" customHeight="false" outlineLevel="0" collapsed="false">
      <c r="A4" s="0" t="s">
        <v>29</v>
      </c>
    </row>
    <row r="5" customFormat="false" ht="15" hidden="false" customHeight="false" outlineLevel="0" collapsed="false">
      <c r="A5" s="0" t="s">
        <v>175</v>
      </c>
    </row>
    <row r="6" customFormat="false" ht="15" hidden="false" customHeight="false" outlineLevel="0" collapsed="false">
      <c r="A6" s="0" t="s">
        <v>176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2026-07-19T13:49:50Z</dcterms:created>
  <dc:creator>openpyxl</dc:creator>
  <dc:description/>
  <dc:language>en-US</dc:language>
  <cp:lastModifiedBy/>
  <dcterms:modified xsi:type="dcterms:W3CDTF">2026-07-19T13:49:50Z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