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tusbericht" sheetId="1" state="visible" r:id="rId3"/>
  </sheets>
  <definedNames>
    <definedName function="false" hidden="false" localSheetId="0" name="_xlnm.Print_Area" vbProcedure="false">Statusbericht!$A$1:$K$74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<sst xmlns="http://schemas.openxmlformats.org/spreadsheetml/2006/main" count="194" uniqueCount="160">
  <si>
    <t xml:space="preserve">PROJEKTSTATUSBERICHT</t>
  </si>
  <si>
    <t xml:space="preserve">Projektüberblick · Fortschrittskontrolle · Statuskommunikation an Stakeholder</t>
  </si>
  <si>
    <t xml:space="preserve">PROJEKTDATEN</t>
  </si>
  <si>
    <t xml:space="preserve">Projektname</t>
  </si>
  <si>
    <t xml:space="preserve">Einführung digitale Kollaborationsplattform</t>
  </si>
  <si>
    <t xml:space="preserve">Projektleitung</t>
  </si>
  <si>
    <t xml:space="preserve">Martina Berger</t>
  </si>
  <si>
    <t xml:space="preserve">Projektnummer</t>
  </si>
  <si>
    <t xml:space="preserve">PRJ-2026-047</t>
  </si>
  <si>
    <t xml:space="preserve">Auftraggeber</t>
  </si>
  <si>
    <t xml:space="preserve">T. Kaufmann, Bereichsleitung</t>
  </si>
  <si>
    <t xml:space="preserve">Projektphase</t>
  </si>
  <si>
    <t xml:space="preserve">Realisierung</t>
  </si>
  <si>
    <t xml:space="preserve">Berichtsersteller</t>
  </si>
  <si>
    <t xml:space="preserve">M. Berger</t>
  </si>
  <si>
    <t xml:space="preserve">Berichtszeitraum</t>
  </si>
  <si>
    <t xml:space="preserve">02.03.2026 – 06.03.2026 (KW 10)</t>
  </si>
  <si>
    <t xml:space="preserve">Version / Stand</t>
  </si>
  <si>
    <t xml:space="preserve">v08</t>
  </si>
  <si>
    <t xml:space="preserve">Berichtsstichtag</t>
  </si>
  <si>
    <t xml:space="preserve">Nächster Bericht</t>
  </si>
  <si>
    <t xml:space="preserve">GESAMTSTATUS &amp; KENNZAHLEN</t>
  </si>
  <si>
    <t xml:space="preserve">GESAMTFORTSCHRITT</t>
  </si>
  <si>
    <t xml:space="preserve">BUDGETAUSLASTUNG</t>
  </si>
  <si>
    <t xml:space="preserve">KRITISCHE AUFGABEN</t>
  </si>
  <si>
    <t xml:space="preserve">AMPEL GESAMTSTATUS</t>
  </si>
  <si>
    <t xml:space="preserve">STATUS NACH DIMENSIONEN</t>
  </si>
  <si>
    <t xml:space="preserve">Dimension</t>
  </si>
  <si>
    <t xml:space="preserve">Status</t>
  </si>
  <si>
    <t xml:space="preserve">Trend</t>
  </si>
  <si>
    <t xml:space="preserve">Kommentar</t>
  </si>
  <si>
    <t xml:space="preserve">Termine / Zeitplan</t>
  </si>
  <si>
    <t xml:space="preserve">Grün</t>
  </si>
  <si>
    <t xml:space="preserve">▲</t>
  </si>
  <si>
    <t xml:space="preserve">Alle Arbeitspakete im Plan; Puffer von 3 Tagen vorhanden.</t>
  </si>
  <si>
    <t xml:space="preserve">Budget / Kosten</t>
  </si>
  <si>
    <t xml:space="preserve">Gelb</t>
  </si>
  <si>
    <t xml:space="preserve">▬</t>
  </si>
  <si>
    <t xml:space="preserve">Sachkosten leicht über Plan, Gesamtbudget noch eingehalten.</t>
  </si>
  <si>
    <t xml:space="preserve">Leistungsumfang</t>
  </si>
  <si>
    <t xml:space="preserve">Scope stabil, keine offenen Change Requests.</t>
  </si>
  <si>
    <t xml:space="preserve">Qualität</t>
  </si>
  <si>
    <t xml:space="preserve">Testphase gestartet, bisher keine kritischen Mängel.</t>
  </si>
  <si>
    <t xml:space="preserve">Ressourcen / Team</t>
  </si>
  <si>
    <t xml:space="preserve">▼</t>
  </si>
  <si>
    <t xml:space="preserve">Engpass bei Fachbereich; zusätzliche Kapazität angefragt.</t>
  </si>
  <si>
    <t xml:space="preserve">GESAMTSTATUS (automatisch)</t>
  </si>
  <si>
    <t xml:space="preserve">Ergibt sich aus der ungünstigsten Einzelbewertung (Rot vor Gelb vor Grün).</t>
  </si>
  <si>
    <t xml:space="preserve">BUDGET · SOLL-IST-VERGLEICH</t>
  </si>
  <si>
    <t xml:space="preserve">Kostenart</t>
  </si>
  <si>
    <t xml:space="preserve">Plan (€)</t>
  </si>
  <si>
    <t xml:space="preserve">Ist (€)</t>
  </si>
  <si>
    <t xml:space="preserve">Abweichung (€)</t>
  </si>
  <si>
    <t xml:space="preserve">Auslastung</t>
  </si>
  <si>
    <t xml:space="preserve">Personalkosten (intern)</t>
  </si>
  <si>
    <t xml:space="preserve">Sach- und Materialkosten</t>
  </si>
  <si>
    <t xml:space="preserve">Externe Dienstleister / Lizenzen</t>
  </si>
  <si>
    <t xml:space="preserve">Reserve / Sonstiges</t>
  </si>
  <si>
    <t xml:space="preserve">GESAMTBUDGET</t>
  </si>
  <si>
    <t xml:space="preserve">MEILENSTEINE</t>
  </si>
  <si>
    <t xml:space="preserve">Nr.</t>
  </si>
  <si>
    <t xml:space="preserve">Meilenstein</t>
  </si>
  <si>
    <t xml:space="preserve">Plantermin</t>
  </si>
  <si>
    <t xml:space="preserve">Prognose</t>
  </si>
  <si>
    <t xml:space="preserve">Verzug (T)</t>
  </si>
  <si>
    <t xml:space="preserve">Bemerkung</t>
  </si>
  <si>
    <t xml:space="preserve">M1</t>
  </si>
  <si>
    <t xml:space="preserve">Projektstart &amp; Kick-off</t>
  </si>
  <si>
    <t xml:space="preserve">Erreicht</t>
  </si>
  <si>
    <t xml:space="preserve">Charter freigegeben</t>
  </si>
  <si>
    <t xml:space="preserve">M2</t>
  </si>
  <si>
    <t xml:space="preserve">Konzept &amp; Anforderungen abgenommen</t>
  </si>
  <si>
    <t xml:space="preserve">3 Tage Verzug durch Abstimmung</t>
  </si>
  <si>
    <t xml:space="preserve">M3</t>
  </si>
  <si>
    <t xml:space="preserve">System konfiguriert / Testumgebung</t>
  </si>
  <si>
    <t xml:space="preserve">In Arbeit</t>
  </si>
  <si>
    <t xml:space="preserve">Auf Kurs</t>
  </si>
  <si>
    <t xml:space="preserve">M4</t>
  </si>
  <si>
    <t xml:space="preserve">Pilotbetrieb abgeschlossen</t>
  </si>
  <si>
    <t xml:space="preserve">Gefährdet</t>
  </si>
  <si>
    <t xml:space="preserve">Ressourcenengpass Fachbereich</t>
  </si>
  <si>
    <t xml:space="preserve">M5</t>
  </si>
  <si>
    <t xml:space="preserve">Go-Live / Rollout</t>
  </si>
  <si>
    <t xml:space="preserve">Offen</t>
  </si>
  <si>
    <t xml:space="preserve">Abhängig von M4</t>
  </si>
  <si>
    <t xml:space="preserve">ARBEITSPAKETE / AUFGABEN</t>
  </si>
  <si>
    <t xml:space="preserve">Arbeitspaket</t>
  </si>
  <si>
    <t xml:space="preserve">Verantwortlich</t>
  </si>
  <si>
    <t xml:space="preserve">Start</t>
  </si>
  <si>
    <t xml:space="preserve">Ende</t>
  </si>
  <si>
    <t xml:space="preserve">Fortschritt</t>
  </si>
  <si>
    <t xml:space="preserve">Bem.</t>
  </si>
  <si>
    <t xml:space="preserve">1</t>
  </si>
  <si>
    <t xml:space="preserve">Anforderungsanalyse</t>
  </si>
  <si>
    <t xml:space="preserve">Erledigt</t>
  </si>
  <si>
    <t xml:space="preserve">–</t>
  </si>
  <si>
    <t xml:space="preserve">2</t>
  </si>
  <si>
    <t xml:space="preserve">Systemauswahl &amp; Vergabe</t>
  </si>
  <si>
    <t xml:space="preserve">J. Wolf</t>
  </si>
  <si>
    <t xml:space="preserve">3</t>
  </si>
  <si>
    <t xml:space="preserve">Konfiguration &amp; Setup</t>
  </si>
  <si>
    <t xml:space="preserve">S. Klein</t>
  </si>
  <si>
    <t xml:space="preserve">In Bearbeitung</t>
  </si>
  <si>
    <t xml:space="preserve">Im Plan</t>
  </si>
  <si>
    <t xml:space="preserve">4</t>
  </si>
  <si>
    <t xml:space="preserve">Datenmigration</t>
  </si>
  <si>
    <t xml:space="preserve">Abhängig AP3</t>
  </si>
  <si>
    <t xml:space="preserve">5</t>
  </si>
  <si>
    <t xml:space="preserve">Test &amp; Qualitätssicherung</t>
  </si>
  <si>
    <t xml:space="preserve">A. Roth</t>
  </si>
  <si>
    <t xml:space="preserve">Testfälle offen</t>
  </si>
  <si>
    <t xml:space="preserve">6</t>
  </si>
  <si>
    <t xml:space="preserve">Schulung &amp; Change</t>
  </si>
  <si>
    <t xml:space="preserve">P. Neumann</t>
  </si>
  <si>
    <t xml:space="preserve">Kritisch</t>
  </si>
  <si>
    <t xml:space="preserve">Kapazität fehlt</t>
  </si>
  <si>
    <t xml:space="preserve">7</t>
  </si>
  <si>
    <t xml:space="preserve">Go-Live &amp; Rollout</t>
  </si>
  <si>
    <t xml:space="preserve">RISIKEN &amp; GEGENMASSNAHMEN</t>
  </si>
  <si>
    <t xml:space="preserve">Risiko</t>
  </si>
  <si>
    <t xml:space="preserve">W (1–5)</t>
  </si>
  <si>
    <t xml:space="preserve">A (1–5)</t>
  </si>
  <si>
    <t xml:space="preserve">Wert</t>
  </si>
  <si>
    <t xml:space="preserve">Gegenmaßnahme</t>
  </si>
  <si>
    <t xml:space="preserve">R1</t>
  </si>
  <si>
    <t xml:space="preserve">Ressourcenengpass im Fachbereich</t>
  </si>
  <si>
    <t xml:space="preserve">Externe Unterstützung anfragen, Priorisierung</t>
  </si>
  <si>
    <t xml:space="preserve">R2</t>
  </si>
  <si>
    <t xml:space="preserve">Verzögerung bei der Datenmigration</t>
  </si>
  <si>
    <t xml:space="preserve">Frühzeitige Testmigration, Puffer einplanen</t>
  </si>
  <si>
    <t xml:space="preserve">R3</t>
  </si>
  <si>
    <t xml:space="preserve">Geringe Nutzerakzeptanz nach Rollout</t>
  </si>
  <si>
    <t xml:space="preserve">In Beobachtung</t>
  </si>
  <si>
    <t xml:space="preserve">Change-Kommunikation, Key-User einbinden</t>
  </si>
  <si>
    <t xml:space="preserve">R4</t>
  </si>
  <si>
    <t xml:space="preserve">Budgetüberschreitung Sachkosten</t>
  </si>
  <si>
    <t xml:space="preserve">Monatliches Kostencontrolling</t>
  </si>
  <si>
    <t xml:space="preserve">R5</t>
  </si>
  <si>
    <t xml:space="preserve">Schnittstellenprobleme Altsystem</t>
  </si>
  <si>
    <t xml:space="preserve">Geschlossen</t>
  </si>
  <si>
    <t xml:space="preserve">Kompatibilität im Test bestätigt</t>
  </si>
  <si>
    <t xml:space="preserve">NÄCHSTE SCHRITTE / OFFENE PUNKTE</t>
  </si>
  <si>
    <t xml:space="preserve">Maßnahme</t>
  </si>
  <si>
    <t xml:space="preserve">Verantwortl.</t>
  </si>
  <si>
    <t xml:space="preserve">Fällig</t>
  </si>
  <si>
    <t xml:space="preserve">Priorität</t>
  </si>
  <si>
    <t xml:space="preserve">Zusätzliche Kapazität für Schulung/Change organisieren</t>
  </si>
  <si>
    <t xml:space="preserve">Hoch</t>
  </si>
  <si>
    <t xml:space="preserve">Testfälle für Qualitätssicherung finalisieren</t>
  </si>
  <si>
    <t xml:space="preserve">Testmigration mit Realdaten durchführen</t>
  </si>
  <si>
    <t xml:space="preserve">Mittel</t>
  </si>
  <si>
    <t xml:space="preserve">Kommunikationsplan für Go-Live abstimmen</t>
  </si>
  <si>
    <t xml:space="preserve">EINSCHÄTZUNG DER PROJEKTLEITUNG</t>
  </si>
  <si>
    <t xml:space="preserve">Das Projekt liegt insgesamt im Zeitplan; die Meilensteine M1 bis M3 wurden weitgehend planmäßig erreicht. Wesentliches Risiko ist der Ressourcenengpass im Fachbereich, der den Pilotbetrieb (M4) gefährdet. Es wurde zusätzliche Kapazität angefragt; eine Entscheidung wird bis zum nächsten Berichtsstichtag erwartet. Das Budget ist eingehalten, die Sachkosten werden eng überwacht. Empfehlung: Freigabe der zusätzlichen Ressourcen, um den Go-Live-Termin zu sichern.</t>
  </si>
  <si>
    <t xml:space="preserve">LEGENDE</t>
  </si>
  <si>
    <t xml:space="preserve">Grün
Im Plan / erledigt</t>
  </si>
  <si>
    <t xml:space="preserve">Gelb
Beobachten / Abweichung</t>
  </si>
  <si>
    <t xml:space="preserve">Rot
Kritisch / Handlungsbedarf</t>
  </si>
  <si>
    <t xml:space="preserve">Risikowert = W × A
1–7 gering · 8–14 mittel · 15–25 hoch</t>
  </si>
  <si>
    <t xml:space="preserve">Blaue Schrift = Eingabefelder (anpassen) · schwarze Werte = automatisch berechnet · Ampeln und Fortschrittsbalken aktualisieren sich automatisch.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</si>
</sst>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.mm\.yyyy"/>
    <numFmt numFmtId="166" formatCode="0\ %"/>
    <numFmt numFmtId="167" formatCode="0"/>
    <numFmt numFmtId="168" formatCode="#,##0&quot; €&quot;"/>
    <numFmt numFmtId="169" formatCode="dd\.mm\.yy"/>
    <numFmt numFmtId="170" formatCode="0;\-0;\–"/>
    <numFmt numFmtId="171" formatCode="General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sz val="9.5"/>
      <color rgb="FFFFFFFF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b val="true"/>
      <sz val="9"/>
      <color rgb="FF857E71"/>
      <name val="Calibri"/>
      <family val="0"/>
      <charset val="1"/>
    </font>
    <font>
      <sz val="10"/>
      <color rgb="FF1F5AA8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b val="true"/>
      <sz val="18"/>
      <color rgb="FF8A6749"/>
      <name val="Calibri"/>
      <family val="0"/>
      <charset val="1"/>
    </font>
    <font>
      <b val="true"/>
      <sz val="16"/>
      <color rgb="FF2C3639"/>
      <name val="Calibri"/>
      <family val="0"/>
      <charset val="1"/>
    </font>
    <font>
      <b val="true"/>
      <sz val="9"/>
      <color rgb="FF2C3639"/>
      <name val="Calibri"/>
      <family val="0"/>
      <charset val="1"/>
    </font>
    <font>
      <b val="true"/>
      <sz val="9.5"/>
      <color rgb="FF2C3639"/>
      <name val="Calibri"/>
      <family val="0"/>
      <charset val="1"/>
    </font>
    <font>
      <b val="true"/>
      <sz val="11"/>
      <color rgb="FF857E71"/>
      <name val="Calibri"/>
      <family val="0"/>
      <charset val="1"/>
    </font>
    <font>
      <sz val="9"/>
      <color rgb="FF2C3639"/>
      <name val="Calibri"/>
      <family val="0"/>
      <charset val="1"/>
    </font>
    <font>
      <b val="true"/>
      <sz val="9.5"/>
      <color rgb="FFFFFFFF"/>
      <name val="Calibri"/>
      <family val="0"/>
      <charset val="1"/>
    </font>
    <font>
      <b val="true"/>
      <sz val="8.5"/>
      <color rgb="FF857E71"/>
      <name val="Calibri"/>
      <family val="0"/>
      <charset val="1"/>
    </font>
    <font>
      <sz val="9.5"/>
      <color rgb="FF2C3639"/>
      <name val="Calibri"/>
      <family val="0"/>
      <charset val="1"/>
    </font>
    <font>
      <sz val="9.5"/>
      <color rgb="FF1F5AA8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9"/>
      <color rgb="FF8A6749"/>
      <name val="Calibri"/>
      <family val="0"/>
      <charset val="1"/>
    </font>
    <font>
      <sz val="9"/>
      <color rgb="FF1F5AA8"/>
      <name val="Calibri"/>
      <family val="0"/>
      <charset val="1"/>
    </font>
    <font>
      <sz val="8.5"/>
      <color rgb="FF857E71"/>
      <name val="Calibri"/>
      <family val="0"/>
      <charset val="1"/>
    </font>
    <font>
      <b val="true"/>
      <sz val="8.5"/>
      <color rgb="FF2C3639"/>
      <name val="Calibri"/>
      <family val="0"/>
      <charset val="1"/>
    </font>
    <font>
      <sz val="8"/>
      <color rgb="FF857E71"/>
      <name val="Calibri"/>
      <family val="0"/>
      <charset val="1"/>
    </font>
    <font>
      <b val="true"/>
      <sz val="8.5"/>
      <color rgb="FF3C6E3F"/>
      <name val="Calibri"/>
      <family val="0"/>
      <charset val="1"/>
    </font>
    <font>
      <b val="true"/>
      <sz val="8.5"/>
      <color rgb="FF8A6A16"/>
      <name val="Calibri"/>
      <family val="0"/>
      <charset val="1"/>
    </font>
    <font>
      <b val="true"/>
      <sz val="8.5"/>
      <color rgb="FF9E362C"/>
      <name val="Calibri"/>
      <family val="0"/>
      <charset val="1"/>
    </font>
    <font>
      <b val="true"/>
      <sz val="8"/>
      <color rgb="FF857E71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2C3639"/>
        <bgColor rgb="FF3A4750"/>
      </patternFill>
    </fill>
    <fill>
      <patternFill patternType="solid">
        <fgColor rgb="FFA27B5C"/>
        <bgColor rgb="FF857E71"/>
      </patternFill>
    </fill>
    <fill>
      <patternFill patternType="solid">
        <fgColor rgb="FFFBFAF7"/>
        <bgColor rgb="FFFFFFFF"/>
      </patternFill>
    </fill>
    <fill>
      <patternFill patternType="solid">
        <fgColor rgb="FF3A4750"/>
        <bgColor rgb="FF2C3639"/>
      </patternFill>
    </fill>
    <fill>
      <patternFill patternType="solid">
        <fgColor rgb="FFF4F1EC"/>
        <bgColor rgb="FFFBFAF7"/>
      </patternFill>
    </fill>
    <fill>
      <patternFill patternType="solid">
        <fgColor rgb="FFEFE7DC"/>
        <bgColor rgb="FFE6E2DA"/>
      </patternFill>
    </fill>
    <fill>
      <patternFill patternType="solid">
        <fgColor rgb="FFFFFFFF"/>
        <bgColor rgb="FFFBFAF7"/>
      </patternFill>
    </fill>
    <fill>
      <patternFill patternType="solid">
        <fgColor rgb="FFD8E8CE"/>
        <bgColor rgb="FFE6E2DA"/>
      </patternFill>
    </fill>
    <fill>
      <patternFill patternType="solid">
        <fgColor rgb="FFF6E7BF"/>
        <bgColor rgb="FFEFE7DC"/>
      </patternFill>
    </fill>
    <fill>
      <patternFill patternType="solid">
        <fgColor rgb="FFF1D6D1"/>
        <bgColor rgb="FFE6E2DA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9D2C6"/>
      </bottom>
      <diagonal/>
    </border>
    <border diagonalUp="false" diagonalDown="false">
      <left style="thin">
        <color rgb="FFD9D2C6"/>
      </left>
      <right style="thin">
        <color rgb="FFD9D2C6"/>
      </right>
      <top style="thin">
        <color rgb="FFD9D2C6"/>
      </top>
      <bottom/>
      <diagonal/>
    </border>
    <border diagonalUp="false" diagonalDown="false">
      <left style="thin">
        <color rgb="FFD9D2C6"/>
      </left>
      <right style="thin">
        <color rgb="FFD9D2C6"/>
      </right>
      <top/>
      <bottom style="medium">
        <color rgb="FFA27B5C"/>
      </bottom>
      <diagonal/>
    </border>
    <border diagonalUp="false" diagonalDown="false">
      <left/>
      <right/>
      <top style="thin">
        <color rgb="FFD9D2C6"/>
      </top>
      <bottom style="medium">
        <color rgb="FFA27B5C"/>
      </bottom>
      <diagonal/>
    </border>
    <border diagonalUp="false" diagonalDown="false">
      <left/>
      <right/>
      <top/>
      <bottom style="medium">
        <color rgb="FFA27B5C"/>
      </bottom>
      <diagonal/>
    </border>
    <border diagonalUp="false" diagonalDown="false">
      <left/>
      <right/>
      <top style="medium">
        <color rgb="FFA27B5C"/>
      </top>
      <bottom/>
      <diagonal/>
    </border>
    <border diagonalUp="false" diagonalDown="false">
      <left style="thin">
        <color rgb="FFD9D2C6"/>
      </left>
      <right style="thin">
        <color rgb="FFD9D2C6"/>
      </right>
      <top style="thin">
        <color rgb="FFD9D2C6"/>
      </top>
      <bottom style="thin">
        <color rgb="FFD9D2C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5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20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8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6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1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ont>
        <name val="Calibri"/>
        <charset val="1"/>
        <family val="0"/>
        <b val="1"/>
        <color rgb="FF3C6E3F"/>
      </font>
      <fill>
        <patternFill>
          <bgColor rgb="FFD8E8CE"/>
        </patternFill>
      </fill>
    </dxf>
    <dxf>
      <font>
        <name val="Calibri"/>
        <charset val="1"/>
        <family val="0"/>
        <b val="1"/>
        <color rgb="FF8A6A16"/>
      </font>
      <fill>
        <patternFill>
          <bgColor rgb="FFF6E7BF"/>
        </patternFill>
      </fill>
    </dxf>
    <dxf>
      <font>
        <name val="Calibri"/>
        <charset val="1"/>
        <family val="0"/>
        <b val="1"/>
        <color rgb="FF9E362C"/>
      </font>
      <fill>
        <patternFill>
          <bgColor rgb="FFF1D6D1"/>
        </patternFill>
      </fill>
    </dxf>
    <dxf>
      <font>
        <name val="Calibri"/>
        <charset val="1"/>
        <family val="0"/>
        <color rgb="FF3C6E3F"/>
      </font>
      <fill>
        <patternFill>
          <bgColor rgb="FFD8E8CE"/>
        </patternFill>
      </fill>
    </dxf>
    <dxf>
      <font>
        <name val="Calibri"/>
        <charset val="1"/>
        <family val="0"/>
        <color rgb="FF8A6A16"/>
      </font>
      <fill>
        <patternFill>
          <bgColor rgb="FFF6E7BF"/>
        </patternFill>
      </fill>
    </dxf>
    <dxf>
      <font>
        <name val="Calibri"/>
        <charset val="1"/>
        <family val="0"/>
        <color rgb="FF9E362C"/>
      </font>
      <fill>
        <patternFill>
          <bgColor rgb="FFF1D6D1"/>
        </patternFill>
      </fill>
    </dxf>
    <dxf>
      <font>
        <name val="Calibri"/>
        <charset val="1"/>
        <family val="0"/>
        <color rgb="FF6B655A"/>
      </font>
      <fill>
        <patternFill>
          <bgColor rgb="FFE6E2DA"/>
        </patternFill>
      </fill>
    </dxf>
    <dxf>
      <font>
        <name val="Calibri"/>
        <charset val="1"/>
        <family val="0"/>
        <b val="1"/>
        <color rgb="FF6B655A"/>
      </font>
      <fill>
        <patternFill>
          <bgColor rgb="FFE6E2DA"/>
        </patternFill>
      </fill>
    </dxf>
    <dxf>
      <font>
        <name val="Calibri"/>
        <charset val="1"/>
        <family val="0"/>
        <b val="1"/>
        <color rgb="FF9E362C"/>
      </font>
    </dxf>
    <dxf>
      <font>
        <name val="Calibri"/>
        <charset val="1"/>
        <family val="0"/>
        <b val="1"/>
        <color rgb="FF3C6E3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6A16"/>
      <rgbColor rgb="FF800080"/>
      <rgbColor rgb="FF008080"/>
      <rgbColor rgb="FFD9D2C6"/>
      <rgbColor rgb="FF857E71"/>
      <rgbColor rgb="FF9999FF"/>
      <rgbColor rgb="FF8A6749"/>
      <rgbColor rgb="FFFBFAF7"/>
      <rgbColor rgb="FFF4F1EC"/>
      <rgbColor rgb="FF660066"/>
      <rgbColor rgb="FFFF8080"/>
      <rgbColor rgb="FF1F5AA8"/>
      <rgbColor rgb="FFE6E2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E7DC"/>
      <rgbColor rgb="FFD8E8CE"/>
      <rgbColor rgb="FFF6E7BF"/>
      <rgbColor rgb="FF99CCFF"/>
      <rgbColor rgb="FFFF99CC"/>
      <rgbColor rgb="FFCC99FF"/>
      <rgbColor rgb="FFF1D6D1"/>
      <rgbColor rgb="FF3366FF"/>
      <rgbColor rgb="FF33CCCC"/>
      <rgbColor rgb="FF99CC00"/>
      <rgbColor rgb="FFFFCC00"/>
      <rgbColor rgb="FFFF9900"/>
      <rgbColor rgb="FFFF6600"/>
      <rgbColor rgb="FF6B655A"/>
      <rgbColor rgb="FFA27B5C"/>
      <rgbColor rgb="FF003366"/>
      <rgbColor rgb="FF3C6E3F"/>
      <rgbColor rgb="FF003300"/>
      <rgbColor rgb="FF333300"/>
      <rgbColor rgb="FF9E362C"/>
      <rgbColor rgb="FF993366"/>
      <rgbColor rgb="FF3A4750"/>
      <rgbColor rgb="FF2C363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7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2"/>
    <col collapsed="false" customWidth="true" hidden="false" outlineLevel="0" max="2" min="2" style="0" width="5.51"/>
    <col collapsed="false" customWidth="true" hidden="false" outlineLevel="0" max="3" min="3" style="0" width="24"/>
    <col collapsed="false" customWidth="true" hidden="false" outlineLevel="0" max="4" min="4" style="0" width="15"/>
    <col collapsed="false" customWidth="true" hidden="false" outlineLevel="0" max="5" min="5" style="0" width="13"/>
    <col collapsed="false" customWidth="true" hidden="false" outlineLevel="0" max="7" min="6" style="0" width="12"/>
    <col collapsed="false" customWidth="true" hidden="false" outlineLevel="0" max="8" min="8" style="0" width="13"/>
    <col collapsed="false" customWidth="true" hidden="false" outlineLevel="0" max="9" min="9" style="0" width="19"/>
    <col collapsed="false" customWidth="true" hidden="false" outlineLevel="0" max="10" min="10" style="0" width="16"/>
    <col collapsed="false" customWidth="true" hidden="false" outlineLevel="0" max="11" min="11" style="0" width="2.2"/>
  </cols>
  <sheetData>
    <row r="1" customFormat="false" ht="7.5" hidden="false" customHeight="true" outlineLevel="0" collapsed="false"/>
    <row r="2" customFormat="false" ht="33.7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</row>
    <row r="4" customFormat="false" ht="6" hidden="false" customHeight="true" outlineLevel="0" collapsed="false"/>
    <row r="5" customFormat="false" ht="21" hidden="false" customHeight="true" outlineLevel="0" collapsed="false">
      <c r="B5" s="3" t="s">
        <v>2</v>
      </c>
      <c r="C5" s="3"/>
      <c r="D5" s="3"/>
      <c r="E5" s="3"/>
      <c r="F5" s="3"/>
      <c r="G5" s="3"/>
      <c r="H5" s="3"/>
      <c r="I5" s="3"/>
      <c r="J5" s="3"/>
    </row>
    <row r="6" customFormat="false" ht="16.5" hidden="false" customHeight="true" outlineLevel="0" collapsed="false">
      <c r="B6" s="4" t="s">
        <v>3</v>
      </c>
      <c r="C6" s="4"/>
      <c r="D6" s="5" t="s">
        <v>4</v>
      </c>
      <c r="E6" s="5"/>
      <c r="F6" s="5"/>
      <c r="G6" s="4" t="s">
        <v>5</v>
      </c>
      <c r="H6" s="5" t="s">
        <v>6</v>
      </c>
      <c r="I6" s="5"/>
      <c r="J6" s="5"/>
    </row>
    <row r="7" customFormat="false" ht="16.5" hidden="false" customHeight="true" outlineLevel="0" collapsed="false">
      <c r="B7" s="4" t="s">
        <v>7</v>
      </c>
      <c r="C7" s="4"/>
      <c r="D7" s="5" t="s">
        <v>8</v>
      </c>
      <c r="E7" s="5"/>
      <c r="F7" s="5"/>
      <c r="G7" s="4" t="s">
        <v>9</v>
      </c>
      <c r="H7" s="5" t="s">
        <v>10</v>
      </c>
      <c r="I7" s="5"/>
      <c r="J7" s="5"/>
    </row>
    <row r="8" customFormat="false" ht="16.5" hidden="false" customHeight="true" outlineLevel="0" collapsed="false">
      <c r="B8" s="4" t="s">
        <v>11</v>
      </c>
      <c r="C8" s="4"/>
      <c r="D8" s="5" t="s">
        <v>12</v>
      </c>
      <c r="E8" s="5"/>
      <c r="F8" s="5"/>
      <c r="G8" s="4" t="s">
        <v>13</v>
      </c>
      <c r="H8" s="5" t="s">
        <v>14</v>
      </c>
      <c r="I8" s="5"/>
      <c r="J8" s="5"/>
    </row>
    <row r="9" customFormat="false" ht="16.5" hidden="false" customHeight="true" outlineLevel="0" collapsed="false">
      <c r="B9" s="4" t="s">
        <v>15</v>
      </c>
      <c r="C9" s="4"/>
      <c r="D9" s="5" t="s">
        <v>16</v>
      </c>
      <c r="E9" s="5"/>
      <c r="F9" s="5"/>
      <c r="G9" s="4" t="s">
        <v>17</v>
      </c>
      <c r="H9" s="5" t="s">
        <v>18</v>
      </c>
      <c r="I9" s="5"/>
      <c r="J9" s="5"/>
    </row>
    <row r="10" customFormat="false" ht="16.5" hidden="false" customHeight="true" outlineLevel="0" collapsed="false">
      <c r="B10" s="4" t="s">
        <v>19</v>
      </c>
      <c r="C10" s="4"/>
      <c r="D10" s="6" t="n">
        <v>46087</v>
      </c>
      <c r="E10" s="6"/>
      <c r="F10" s="6"/>
      <c r="G10" s="4" t="s">
        <v>20</v>
      </c>
      <c r="H10" s="6" t="n">
        <v>46101</v>
      </c>
      <c r="I10" s="6"/>
      <c r="J10" s="6"/>
    </row>
    <row r="11" customFormat="false" ht="6" hidden="false" customHeight="true" outlineLevel="0" collapsed="false"/>
    <row r="12" customFormat="false" ht="21" hidden="false" customHeight="true" outlineLevel="0" collapsed="false">
      <c r="B12" s="3" t="s">
        <v>21</v>
      </c>
      <c r="C12" s="3"/>
      <c r="D12" s="3"/>
      <c r="E12" s="3"/>
      <c r="F12" s="3"/>
      <c r="G12" s="3"/>
      <c r="H12" s="3"/>
      <c r="I12" s="3"/>
      <c r="J12" s="3"/>
    </row>
    <row r="13" customFormat="false" ht="15" hidden="false" customHeight="true" outlineLevel="0" collapsed="false">
      <c r="B13" s="7" t="s">
        <v>22</v>
      </c>
      <c r="C13" s="7"/>
      <c r="D13" s="7" t="s">
        <v>23</v>
      </c>
      <c r="E13" s="7"/>
      <c r="F13" s="7" t="s">
        <v>24</v>
      </c>
      <c r="G13" s="7"/>
      <c r="H13" s="7" t="s">
        <v>25</v>
      </c>
      <c r="I13" s="7"/>
      <c r="J13" s="7"/>
    </row>
    <row r="14" customFormat="false" ht="30" hidden="false" customHeight="true" outlineLevel="0" collapsed="false">
      <c r="B14" s="8" t="n">
        <f aca="false">AVERAGE($H$43:$H$49)</f>
        <v>0.435714285714286</v>
      </c>
      <c r="C14" s="8"/>
      <c r="D14" s="8" t="n">
        <f aca="false">$I$31</f>
        <v>0.933333333333333</v>
      </c>
      <c r="E14" s="8"/>
      <c r="F14" s="9" t="n">
        <f aca="false">COUNTIF($I$43:$I$49,"Kritisch")</f>
        <v>1</v>
      </c>
      <c r="G14" s="9"/>
      <c r="H14" s="10" t="str">
        <f aca="false">$D$23</f>
        <v>Gelb</v>
      </c>
      <c r="I14" s="10"/>
      <c r="J14" s="10"/>
    </row>
    <row r="15" customFormat="false" ht="6" hidden="false" customHeight="true" outlineLevel="0" collapsed="false"/>
    <row r="16" customFormat="false" ht="21" hidden="false" customHeight="true" outlineLevel="0" collapsed="false">
      <c r="B16" s="3" t="s">
        <v>26</v>
      </c>
      <c r="C16" s="3"/>
      <c r="D16" s="3"/>
      <c r="E16" s="3"/>
      <c r="F16" s="3"/>
      <c r="G16" s="3"/>
      <c r="H16" s="3"/>
      <c r="I16" s="3"/>
      <c r="J16" s="3"/>
    </row>
    <row r="17" customFormat="false" ht="18" hidden="false" customHeight="true" outlineLevel="0" collapsed="false">
      <c r="B17" s="11" t="s">
        <v>27</v>
      </c>
      <c r="C17" s="11"/>
      <c r="D17" s="12" t="s">
        <v>28</v>
      </c>
      <c r="E17" s="12" t="s">
        <v>29</v>
      </c>
      <c r="F17" s="11" t="s">
        <v>30</v>
      </c>
      <c r="G17" s="11"/>
      <c r="H17" s="11"/>
      <c r="I17" s="11"/>
      <c r="J17" s="11"/>
    </row>
    <row r="18" customFormat="false" ht="16.5" hidden="false" customHeight="true" outlineLevel="0" collapsed="false">
      <c r="B18" s="13" t="s">
        <v>31</v>
      </c>
      <c r="C18" s="13"/>
      <c r="D18" s="14" t="s">
        <v>32</v>
      </c>
      <c r="E18" s="15" t="s">
        <v>33</v>
      </c>
      <c r="F18" s="16" t="s">
        <v>34</v>
      </c>
      <c r="G18" s="16"/>
      <c r="H18" s="16"/>
      <c r="I18" s="16"/>
      <c r="J18" s="16"/>
    </row>
    <row r="19" customFormat="false" ht="16.5" hidden="false" customHeight="true" outlineLevel="0" collapsed="false">
      <c r="B19" s="17" t="s">
        <v>35</v>
      </c>
      <c r="C19" s="17"/>
      <c r="D19" s="14" t="s">
        <v>36</v>
      </c>
      <c r="E19" s="18" t="s">
        <v>37</v>
      </c>
      <c r="F19" s="19" t="s">
        <v>38</v>
      </c>
      <c r="G19" s="19"/>
      <c r="H19" s="19"/>
      <c r="I19" s="19"/>
      <c r="J19" s="19"/>
    </row>
    <row r="20" customFormat="false" ht="16.5" hidden="false" customHeight="true" outlineLevel="0" collapsed="false">
      <c r="B20" s="13" t="s">
        <v>39</v>
      </c>
      <c r="C20" s="13"/>
      <c r="D20" s="14" t="s">
        <v>32</v>
      </c>
      <c r="E20" s="15" t="s">
        <v>33</v>
      </c>
      <c r="F20" s="16" t="s">
        <v>40</v>
      </c>
      <c r="G20" s="16"/>
      <c r="H20" s="16"/>
      <c r="I20" s="16"/>
      <c r="J20" s="16"/>
    </row>
    <row r="21" customFormat="false" ht="16.5" hidden="false" customHeight="true" outlineLevel="0" collapsed="false">
      <c r="B21" s="17" t="s">
        <v>41</v>
      </c>
      <c r="C21" s="17"/>
      <c r="D21" s="14" t="s">
        <v>32</v>
      </c>
      <c r="E21" s="18" t="s">
        <v>37</v>
      </c>
      <c r="F21" s="19" t="s">
        <v>42</v>
      </c>
      <c r="G21" s="19"/>
      <c r="H21" s="19"/>
      <c r="I21" s="19"/>
      <c r="J21" s="19"/>
    </row>
    <row r="22" customFormat="false" ht="16.5" hidden="false" customHeight="true" outlineLevel="0" collapsed="false">
      <c r="B22" s="13" t="s">
        <v>43</v>
      </c>
      <c r="C22" s="13"/>
      <c r="D22" s="14" t="s">
        <v>36</v>
      </c>
      <c r="E22" s="15" t="s">
        <v>44</v>
      </c>
      <c r="F22" s="16" t="s">
        <v>45</v>
      </c>
      <c r="G22" s="16"/>
      <c r="H22" s="16"/>
      <c r="I22" s="16"/>
      <c r="J22" s="16"/>
    </row>
    <row r="23" customFormat="false" ht="18.75" hidden="false" customHeight="true" outlineLevel="0" collapsed="false">
      <c r="B23" s="20" t="s">
        <v>46</v>
      </c>
      <c r="C23" s="20"/>
      <c r="D23" s="21" t="str">
        <f aca="false">IF(COUNTIF($D$18:$D$22,"Rot")&gt;0,"Rot",IF(COUNTIF($D$18:$D$22,"Gelb")&gt;0,"Gelb","Grün"))</f>
        <v>Gelb</v>
      </c>
      <c r="E23" s="22" t="s">
        <v>47</v>
      </c>
      <c r="F23" s="22"/>
      <c r="G23" s="22"/>
      <c r="H23" s="22"/>
      <c r="I23" s="22"/>
      <c r="J23" s="22"/>
    </row>
    <row r="24" customFormat="false" ht="6" hidden="false" customHeight="true" outlineLevel="0" collapsed="false"/>
    <row r="25" customFormat="false" ht="21" hidden="false" customHeight="true" outlineLevel="0" collapsed="false">
      <c r="B25" s="3" t="s">
        <v>48</v>
      </c>
      <c r="C25" s="3"/>
      <c r="D25" s="3"/>
      <c r="E25" s="3"/>
      <c r="F25" s="3"/>
      <c r="G25" s="3"/>
      <c r="H25" s="3"/>
      <c r="I25" s="3"/>
      <c r="J25" s="3"/>
    </row>
    <row r="26" customFormat="false" ht="18" hidden="false" customHeight="true" outlineLevel="0" collapsed="false">
      <c r="B26" s="11" t="s">
        <v>49</v>
      </c>
      <c r="C26" s="11"/>
      <c r="D26" s="11"/>
      <c r="E26" s="12" t="s">
        <v>50</v>
      </c>
      <c r="F26" s="12" t="s">
        <v>51</v>
      </c>
      <c r="G26" s="12" t="s">
        <v>52</v>
      </c>
      <c r="H26" s="12"/>
      <c r="I26" s="12" t="s">
        <v>53</v>
      </c>
      <c r="J26" s="12"/>
    </row>
    <row r="27" customFormat="false" ht="15.75" hidden="false" customHeight="true" outlineLevel="0" collapsed="false">
      <c r="B27" s="23" t="s">
        <v>54</v>
      </c>
      <c r="C27" s="23"/>
      <c r="D27" s="23"/>
      <c r="E27" s="24" t="n">
        <v>82000</v>
      </c>
      <c r="F27" s="24" t="n">
        <v>79500</v>
      </c>
      <c r="G27" s="25" t="n">
        <f aca="false">E27-F27</f>
        <v>2500</v>
      </c>
      <c r="H27" s="25"/>
      <c r="I27" s="26" t="n">
        <f aca="false">IF(E27=0,0,F27/E27)</f>
        <v>0.969512195121951</v>
      </c>
      <c r="J27" s="26"/>
    </row>
    <row r="28" customFormat="false" ht="15.75" hidden="false" customHeight="true" outlineLevel="0" collapsed="false">
      <c r="B28" s="27" t="s">
        <v>55</v>
      </c>
      <c r="C28" s="27"/>
      <c r="D28" s="27"/>
      <c r="E28" s="28" t="n">
        <v>24000</v>
      </c>
      <c r="F28" s="28" t="n">
        <v>26800</v>
      </c>
      <c r="G28" s="29" t="n">
        <f aca="false">E28-F28</f>
        <v>-2800</v>
      </c>
      <c r="H28" s="29"/>
      <c r="I28" s="30" t="n">
        <f aca="false">IF(E28=0,0,F28/E28)</f>
        <v>1.11666666666667</v>
      </c>
      <c r="J28" s="30"/>
    </row>
    <row r="29" customFormat="false" ht="15.75" hidden="false" customHeight="true" outlineLevel="0" collapsed="false">
      <c r="B29" s="23" t="s">
        <v>56</v>
      </c>
      <c r="C29" s="23"/>
      <c r="D29" s="23"/>
      <c r="E29" s="24" t="n">
        <v>38000</v>
      </c>
      <c r="F29" s="24" t="n">
        <v>35200</v>
      </c>
      <c r="G29" s="25" t="n">
        <f aca="false">E29-F29</f>
        <v>2800</v>
      </c>
      <c r="H29" s="25"/>
      <c r="I29" s="26" t="n">
        <f aca="false">IF(E29=0,0,F29/E29)</f>
        <v>0.926315789473684</v>
      </c>
      <c r="J29" s="26"/>
    </row>
    <row r="30" customFormat="false" ht="15.75" hidden="false" customHeight="true" outlineLevel="0" collapsed="false">
      <c r="B30" s="27" t="s">
        <v>57</v>
      </c>
      <c r="C30" s="27"/>
      <c r="D30" s="27"/>
      <c r="E30" s="28" t="n">
        <v>12000</v>
      </c>
      <c r="F30" s="28" t="n">
        <v>4100</v>
      </c>
      <c r="G30" s="29" t="n">
        <f aca="false">E30-F30</f>
        <v>7900</v>
      </c>
      <c r="H30" s="29"/>
      <c r="I30" s="30" t="n">
        <f aca="false">IF(E30=0,0,F30/E30)</f>
        <v>0.341666666666667</v>
      </c>
      <c r="J30" s="30"/>
    </row>
    <row r="31" customFormat="false" ht="18" hidden="false" customHeight="true" outlineLevel="0" collapsed="false">
      <c r="B31" s="31" t="s">
        <v>58</v>
      </c>
      <c r="C31" s="31"/>
      <c r="D31" s="31"/>
      <c r="E31" s="32" t="n">
        <f aca="false">SUM(E27:E30)</f>
        <v>156000</v>
      </c>
      <c r="F31" s="32" t="n">
        <f aca="false">SUM(F27:F30)</f>
        <v>145600</v>
      </c>
      <c r="G31" s="32" t="n">
        <f aca="false">E31-F31</f>
        <v>10400</v>
      </c>
      <c r="H31" s="32"/>
      <c r="I31" s="33" t="n">
        <f aca="false">IF(E31=0,0,F31/E31)</f>
        <v>0.933333333333333</v>
      </c>
      <c r="J31" s="33"/>
    </row>
    <row r="32" customFormat="false" ht="6" hidden="false" customHeight="true" outlineLevel="0" collapsed="false"/>
    <row r="33" customFormat="false" ht="21" hidden="false" customHeight="true" outlineLevel="0" collapsed="false">
      <c r="B33" s="3" t="s">
        <v>59</v>
      </c>
      <c r="C33" s="3"/>
      <c r="D33" s="3"/>
      <c r="E33" s="3"/>
      <c r="F33" s="3"/>
      <c r="G33" s="3"/>
      <c r="H33" s="3"/>
      <c r="I33" s="3"/>
      <c r="J33" s="3"/>
    </row>
    <row r="34" customFormat="false" ht="18" hidden="false" customHeight="true" outlineLevel="0" collapsed="false">
      <c r="B34" s="12" t="s">
        <v>60</v>
      </c>
      <c r="C34" s="11" t="s">
        <v>61</v>
      </c>
      <c r="D34" s="11"/>
      <c r="E34" s="12" t="s">
        <v>62</v>
      </c>
      <c r="F34" s="12" t="s">
        <v>63</v>
      </c>
      <c r="G34" s="12" t="s">
        <v>28</v>
      </c>
      <c r="H34" s="12" t="s">
        <v>64</v>
      </c>
      <c r="I34" s="11" t="s">
        <v>65</v>
      </c>
      <c r="J34" s="11"/>
    </row>
    <row r="35" customFormat="false" ht="15.75" hidden="false" customHeight="true" outlineLevel="0" collapsed="false">
      <c r="B35" s="34" t="s">
        <v>66</v>
      </c>
      <c r="C35" s="35" t="s">
        <v>67</v>
      </c>
      <c r="D35" s="35"/>
      <c r="E35" s="36" t="n">
        <v>46034</v>
      </c>
      <c r="F35" s="36" t="n">
        <v>46034</v>
      </c>
      <c r="G35" s="37" t="s">
        <v>68</v>
      </c>
      <c r="H35" s="38" t="n">
        <f aca="false">F35-E35</f>
        <v>0</v>
      </c>
      <c r="I35" s="39" t="s">
        <v>69</v>
      </c>
      <c r="J35" s="39"/>
    </row>
    <row r="36" customFormat="false" ht="15.75" hidden="false" customHeight="true" outlineLevel="0" collapsed="false">
      <c r="B36" s="40" t="s">
        <v>70</v>
      </c>
      <c r="C36" s="41" t="s">
        <v>71</v>
      </c>
      <c r="D36" s="41"/>
      <c r="E36" s="42" t="n">
        <v>46059</v>
      </c>
      <c r="F36" s="42" t="n">
        <v>46062</v>
      </c>
      <c r="G36" s="37" t="s">
        <v>68</v>
      </c>
      <c r="H36" s="43" t="n">
        <f aca="false">F36-E36</f>
        <v>3</v>
      </c>
      <c r="I36" s="44" t="s">
        <v>72</v>
      </c>
      <c r="J36" s="44"/>
    </row>
    <row r="37" customFormat="false" ht="15.75" hidden="false" customHeight="true" outlineLevel="0" collapsed="false">
      <c r="B37" s="34" t="s">
        <v>73</v>
      </c>
      <c r="C37" s="35" t="s">
        <v>74</v>
      </c>
      <c r="D37" s="35"/>
      <c r="E37" s="36" t="n">
        <v>46094</v>
      </c>
      <c r="F37" s="36" t="n">
        <v>46094</v>
      </c>
      <c r="G37" s="37" t="s">
        <v>75</v>
      </c>
      <c r="H37" s="38" t="n">
        <f aca="false">F37-E37</f>
        <v>0</v>
      </c>
      <c r="I37" s="39" t="s">
        <v>76</v>
      </c>
      <c r="J37" s="39"/>
    </row>
    <row r="38" customFormat="false" ht="15.75" hidden="false" customHeight="true" outlineLevel="0" collapsed="false">
      <c r="B38" s="40" t="s">
        <v>77</v>
      </c>
      <c r="C38" s="41" t="s">
        <v>78</v>
      </c>
      <c r="D38" s="41"/>
      <c r="E38" s="42" t="n">
        <v>46129</v>
      </c>
      <c r="F38" s="42" t="n">
        <v>46136</v>
      </c>
      <c r="G38" s="37" t="s">
        <v>79</v>
      </c>
      <c r="H38" s="43" t="n">
        <f aca="false">F38-E38</f>
        <v>7</v>
      </c>
      <c r="I38" s="44" t="s">
        <v>80</v>
      </c>
      <c r="J38" s="44"/>
    </row>
    <row r="39" customFormat="false" ht="15.75" hidden="false" customHeight="true" outlineLevel="0" collapsed="false">
      <c r="B39" s="34" t="s">
        <v>81</v>
      </c>
      <c r="C39" s="35" t="s">
        <v>82</v>
      </c>
      <c r="D39" s="35"/>
      <c r="E39" s="36" t="n">
        <v>46171</v>
      </c>
      <c r="F39" s="36" t="n">
        <v>46171</v>
      </c>
      <c r="G39" s="37" t="s">
        <v>83</v>
      </c>
      <c r="H39" s="38" t="n">
        <f aca="false">F39-E39</f>
        <v>0</v>
      </c>
      <c r="I39" s="39" t="s">
        <v>84</v>
      </c>
      <c r="J39" s="39"/>
    </row>
    <row r="40" customFormat="false" ht="6" hidden="false" customHeight="true" outlineLevel="0" collapsed="false"/>
    <row r="41" customFormat="false" ht="21" hidden="false" customHeight="true" outlineLevel="0" collapsed="false">
      <c r="B41" s="3" t="s">
        <v>85</v>
      </c>
      <c r="C41" s="3"/>
      <c r="D41" s="3"/>
      <c r="E41" s="3"/>
      <c r="F41" s="3"/>
      <c r="G41" s="3"/>
      <c r="H41" s="3"/>
      <c r="I41" s="3"/>
      <c r="J41" s="3"/>
    </row>
    <row r="42" customFormat="false" ht="18" hidden="false" customHeight="true" outlineLevel="0" collapsed="false">
      <c r="B42" s="12" t="s">
        <v>60</v>
      </c>
      <c r="C42" s="11" t="s">
        <v>86</v>
      </c>
      <c r="D42" s="11"/>
      <c r="E42" s="12" t="s">
        <v>87</v>
      </c>
      <c r="F42" s="12" t="s">
        <v>88</v>
      </c>
      <c r="G42" s="12" t="s">
        <v>89</v>
      </c>
      <c r="H42" s="12" t="s">
        <v>90</v>
      </c>
      <c r="I42" s="12" t="s">
        <v>28</v>
      </c>
      <c r="J42" s="12" t="s">
        <v>91</v>
      </c>
    </row>
    <row r="43" customFormat="false" ht="15.75" hidden="false" customHeight="true" outlineLevel="0" collapsed="false">
      <c r="B43" s="34" t="s">
        <v>92</v>
      </c>
      <c r="C43" s="35" t="s">
        <v>93</v>
      </c>
      <c r="D43" s="35"/>
      <c r="E43" s="45" t="s">
        <v>14</v>
      </c>
      <c r="F43" s="36" t="n">
        <v>46035</v>
      </c>
      <c r="G43" s="36" t="n">
        <v>46053</v>
      </c>
      <c r="H43" s="46" t="n">
        <v>1</v>
      </c>
      <c r="I43" s="47" t="s">
        <v>94</v>
      </c>
      <c r="J43" s="48" t="s">
        <v>95</v>
      </c>
    </row>
    <row r="44" customFormat="false" ht="15.75" hidden="false" customHeight="true" outlineLevel="0" collapsed="false">
      <c r="B44" s="40" t="s">
        <v>96</v>
      </c>
      <c r="C44" s="41" t="s">
        <v>97</v>
      </c>
      <c r="D44" s="41"/>
      <c r="E44" s="49" t="s">
        <v>98</v>
      </c>
      <c r="F44" s="42" t="n">
        <v>46056</v>
      </c>
      <c r="G44" s="42" t="n">
        <v>46073</v>
      </c>
      <c r="H44" s="50" t="n">
        <v>1</v>
      </c>
      <c r="I44" s="47" t="s">
        <v>94</v>
      </c>
      <c r="J44" s="51" t="s">
        <v>95</v>
      </c>
    </row>
    <row r="45" customFormat="false" ht="15.75" hidden="false" customHeight="true" outlineLevel="0" collapsed="false">
      <c r="B45" s="34" t="s">
        <v>99</v>
      </c>
      <c r="C45" s="35" t="s">
        <v>100</v>
      </c>
      <c r="D45" s="35"/>
      <c r="E45" s="45" t="s">
        <v>101</v>
      </c>
      <c r="F45" s="36" t="n">
        <v>46076</v>
      </c>
      <c r="G45" s="36" t="n">
        <v>46101</v>
      </c>
      <c r="H45" s="46" t="n">
        <v>0.65</v>
      </c>
      <c r="I45" s="47" t="s">
        <v>102</v>
      </c>
      <c r="J45" s="48" t="s">
        <v>103</v>
      </c>
    </row>
    <row r="46" customFormat="false" ht="15.75" hidden="false" customHeight="true" outlineLevel="0" collapsed="false">
      <c r="B46" s="40" t="s">
        <v>104</v>
      </c>
      <c r="C46" s="41" t="s">
        <v>105</v>
      </c>
      <c r="D46" s="41"/>
      <c r="E46" s="49" t="s">
        <v>101</v>
      </c>
      <c r="F46" s="42" t="n">
        <v>46090</v>
      </c>
      <c r="G46" s="42" t="n">
        <v>46115</v>
      </c>
      <c r="H46" s="50" t="n">
        <v>0.3</v>
      </c>
      <c r="I46" s="47" t="s">
        <v>102</v>
      </c>
      <c r="J46" s="51" t="s">
        <v>106</v>
      </c>
    </row>
    <row r="47" customFormat="false" ht="15.75" hidden="false" customHeight="true" outlineLevel="0" collapsed="false">
      <c r="B47" s="34" t="s">
        <v>107</v>
      </c>
      <c r="C47" s="35" t="s">
        <v>108</v>
      </c>
      <c r="D47" s="35"/>
      <c r="E47" s="45" t="s">
        <v>109</v>
      </c>
      <c r="F47" s="36" t="n">
        <v>46104</v>
      </c>
      <c r="G47" s="36" t="n">
        <v>46129</v>
      </c>
      <c r="H47" s="46" t="n">
        <v>0.1</v>
      </c>
      <c r="I47" s="47" t="s">
        <v>102</v>
      </c>
      <c r="J47" s="48" t="s">
        <v>110</v>
      </c>
    </row>
    <row r="48" customFormat="false" ht="15.75" hidden="false" customHeight="true" outlineLevel="0" collapsed="false">
      <c r="B48" s="40" t="s">
        <v>111</v>
      </c>
      <c r="C48" s="41" t="s">
        <v>112</v>
      </c>
      <c r="D48" s="41"/>
      <c r="E48" s="49" t="s">
        <v>113</v>
      </c>
      <c r="F48" s="42" t="n">
        <v>46118</v>
      </c>
      <c r="G48" s="42" t="n">
        <v>46142</v>
      </c>
      <c r="H48" s="50" t="n">
        <v>0</v>
      </c>
      <c r="I48" s="47" t="s">
        <v>114</v>
      </c>
      <c r="J48" s="51" t="s">
        <v>115</v>
      </c>
    </row>
    <row r="49" customFormat="false" ht="15.75" hidden="false" customHeight="true" outlineLevel="0" collapsed="false">
      <c r="B49" s="34" t="s">
        <v>116</v>
      </c>
      <c r="C49" s="35" t="s">
        <v>117</v>
      </c>
      <c r="D49" s="35"/>
      <c r="E49" s="45" t="s">
        <v>14</v>
      </c>
      <c r="F49" s="36" t="n">
        <v>46146</v>
      </c>
      <c r="G49" s="36" t="n">
        <v>46171</v>
      </c>
      <c r="H49" s="46" t="n">
        <v>0</v>
      </c>
      <c r="I49" s="47" t="s">
        <v>83</v>
      </c>
      <c r="J49" s="48" t="s">
        <v>95</v>
      </c>
    </row>
    <row r="50" customFormat="false" ht="6" hidden="false" customHeight="true" outlineLevel="0" collapsed="false"/>
    <row r="51" customFormat="false" ht="21" hidden="false" customHeight="true" outlineLevel="0" collapsed="false">
      <c r="B51" s="3" t="s">
        <v>118</v>
      </c>
      <c r="C51" s="3"/>
      <c r="D51" s="3"/>
      <c r="E51" s="3"/>
      <c r="F51" s="3"/>
      <c r="G51" s="3"/>
      <c r="H51" s="3"/>
      <c r="I51" s="3"/>
      <c r="J51" s="3"/>
    </row>
    <row r="52" customFormat="false" ht="18" hidden="false" customHeight="true" outlineLevel="0" collapsed="false">
      <c r="B52" s="12" t="s">
        <v>60</v>
      </c>
      <c r="C52" s="11" t="s">
        <v>119</v>
      </c>
      <c r="D52" s="11"/>
      <c r="E52" s="12" t="s">
        <v>120</v>
      </c>
      <c r="F52" s="12" t="s">
        <v>121</v>
      </c>
      <c r="G52" s="12" t="s">
        <v>122</v>
      </c>
      <c r="H52" s="12" t="s">
        <v>28</v>
      </c>
      <c r="I52" s="11" t="s">
        <v>123</v>
      </c>
      <c r="J52" s="11"/>
    </row>
    <row r="53" customFormat="false" ht="15.75" hidden="false" customHeight="true" outlineLevel="0" collapsed="false">
      <c r="B53" s="34" t="s">
        <v>124</v>
      </c>
      <c r="C53" s="35" t="s">
        <v>125</v>
      </c>
      <c r="D53" s="35"/>
      <c r="E53" s="52" t="n">
        <v>4</v>
      </c>
      <c r="F53" s="52" t="n">
        <v>4</v>
      </c>
      <c r="G53" s="53" t="n">
        <f aca="false">E53*F53</f>
        <v>16</v>
      </c>
      <c r="H53" s="54" t="s">
        <v>83</v>
      </c>
      <c r="I53" s="39" t="s">
        <v>126</v>
      </c>
      <c r="J53" s="39"/>
    </row>
    <row r="54" customFormat="false" ht="15.75" hidden="false" customHeight="true" outlineLevel="0" collapsed="false">
      <c r="B54" s="40" t="s">
        <v>127</v>
      </c>
      <c r="C54" s="41" t="s">
        <v>128</v>
      </c>
      <c r="D54" s="41"/>
      <c r="E54" s="55" t="n">
        <v>3</v>
      </c>
      <c r="F54" s="55" t="n">
        <v>4</v>
      </c>
      <c r="G54" s="53" t="n">
        <f aca="false">E54*F54</f>
        <v>12</v>
      </c>
      <c r="H54" s="56" t="s">
        <v>83</v>
      </c>
      <c r="I54" s="44" t="s">
        <v>129</v>
      </c>
      <c r="J54" s="44"/>
    </row>
    <row r="55" customFormat="false" ht="15.75" hidden="false" customHeight="true" outlineLevel="0" collapsed="false">
      <c r="B55" s="34" t="s">
        <v>130</v>
      </c>
      <c r="C55" s="35" t="s">
        <v>131</v>
      </c>
      <c r="D55" s="35"/>
      <c r="E55" s="52" t="n">
        <v>3</v>
      </c>
      <c r="F55" s="52" t="n">
        <v>3</v>
      </c>
      <c r="G55" s="53" t="n">
        <f aca="false">E55*F55</f>
        <v>9</v>
      </c>
      <c r="H55" s="54" t="s">
        <v>132</v>
      </c>
      <c r="I55" s="39" t="s">
        <v>133</v>
      </c>
      <c r="J55" s="39"/>
    </row>
    <row r="56" customFormat="false" ht="15.75" hidden="false" customHeight="true" outlineLevel="0" collapsed="false">
      <c r="B56" s="40" t="s">
        <v>134</v>
      </c>
      <c r="C56" s="41" t="s">
        <v>135</v>
      </c>
      <c r="D56" s="41"/>
      <c r="E56" s="55" t="n">
        <v>2</v>
      </c>
      <c r="F56" s="55" t="n">
        <v>3</v>
      </c>
      <c r="G56" s="53" t="n">
        <f aca="false">E56*F56</f>
        <v>6</v>
      </c>
      <c r="H56" s="56" t="s">
        <v>132</v>
      </c>
      <c r="I56" s="44" t="s">
        <v>136</v>
      </c>
      <c r="J56" s="44"/>
    </row>
    <row r="57" customFormat="false" ht="15.75" hidden="false" customHeight="true" outlineLevel="0" collapsed="false">
      <c r="B57" s="34" t="s">
        <v>137</v>
      </c>
      <c r="C57" s="35" t="s">
        <v>138</v>
      </c>
      <c r="D57" s="35"/>
      <c r="E57" s="52" t="n">
        <v>2</v>
      </c>
      <c r="F57" s="52" t="n">
        <v>4</v>
      </c>
      <c r="G57" s="53" t="n">
        <f aca="false">E57*F57</f>
        <v>8</v>
      </c>
      <c r="H57" s="54" t="s">
        <v>139</v>
      </c>
      <c r="I57" s="39" t="s">
        <v>140</v>
      </c>
      <c r="J57" s="39"/>
    </row>
    <row r="58" customFormat="false" ht="6" hidden="false" customHeight="true" outlineLevel="0" collapsed="false"/>
    <row r="59" customFormat="false" ht="21" hidden="false" customHeight="true" outlineLevel="0" collapsed="false">
      <c r="B59" s="3" t="s">
        <v>141</v>
      </c>
      <c r="C59" s="3"/>
      <c r="D59" s="3"/>
      <c r="E59" s="3"/>
      <c r="F59" s="3"/>
      <c r="G59" s="3"/>
      <c r="H59" s="3"/>
      <c r="I59" s="3"/>
      <c r="J59" s="3"/>
    </row>
    <row r="60" customFormat="false" ht="18" hidden="false" customHeight="true" outlineLevel="0" collapsed="false">
      <c r="B60" s="12" t="s">
        <v>60</v>
      </c>
      <c r="C60" s="11" t="s">
        <v>142</v>
      </c>
      <c r="D60" s="11"/>
      <c r="E60" s="11"/>
      <c r="F60" s="11"/>
      <c r="G60" s="12" t="s">
        <v>143</v>
      </c>
      <c r="H60" s="12" t="s">
        <v>144</v>
      </c>
      <c r="I60" s="12" t="s">
        <v>145</v>
      </c>
      <c r="J60" s="12"/>
    </row>
    <row r="61" customFormat="false" ht="15.75" hidden="false" customHeight="true" outlineLevel="0" collapsed="false">
      <c r="B61" s="34" t="s">
        <v>92</v>
      </c>
      <c r="C61" s="35" t="s">
        <v>146</v>
      </c>
      <c r="D61" s="35"/>
      <c r="E61" s="35"/>
      <c r="F61" s="35"/>
      <c r="G61" s="45" t="s">
        <v>14</v>
      </c>
      <c r="H61" s="36" t="n">
        <v>46094</v>
      </c>
      <c r="I61" s="37" t="s">
        <v>147</v>
      </c>
      <c r="J61" s="37"/>
    </row>
    <row r="62" customFormat="false" ht="15.75" hidden="false" customHeight="true" outlineLevel="0" collapsed="false">
      <c r="B62" s="40" t="s">
        <v>96</v>
      </c>
      <c r="C62" s="41" t="s">
        <v>148</v>
      </c>
      <c r="D62" s="41"/>
      <c r="E62" s="41"/>
      <c r="F62" s="41"/>
      <c r="G62" s="49" t="s">
        <v>109</v>
      </c>
      <c r="H62" s="42" t="n">
        <v>46099</v>
      </c>
      <c r="I62" s="37" t="s">
        <v>147</v>
      </c>
      <c r="J62" s="37"/>
    </row>
    <row r="63" customFormat="false" ht="15.75" hidden="false" customHeight="true" outlineLevel="0" collapsed="false">
      <c r="B63" s="34" t="s">
        <v>99</v>
      </c>
      <c r="C63" s="35" t="s">
        <v>149</v>
      </c>
      <c r="D63" s="35"/>
      <c r="E63" s="35"/>
      <c r="F63" s="35"/>
      <c r="G63" s="45" t="s">
        <v>101</v>
      </c>
      <c r="H63" s="36" t="n">
        <v>46101</v>
      </c>
      <c r="I63" s="37" t="s">
        <v>150</v>
      </c>
      <c r="J63" s="37"/>
    </row>
    <row r="64" customFormat="false" ht="15.75" hidden="false" customHeight="true" outlineLevel="0" collapsed="false">
      <c r="B64" s="40" t="s">
        <v>104</v>
      </c>
      <c r="C64" s="41" t="s">
        <v>151</v>
      </c>
      <c r="D64" s="41"/>
      <c r="E64" s="41"/>
      <c r="F64" s="41"/>
      <c r="G64" s="49" t="s">
        <v>113</v>
      </c>
      <c r="H64" s="42" t="n">
        <v>46108</v>
      </c>
      <c r="I64" s="37" t="s">
        <v>150</v>
      </c>
      <c r="J64" s="37"/>
    </row>
    <row r="65" customFormat="false" ht="6" hidden="false" customHeight="true" outlineLevel="0" collapsed="false"/>
    <row r="66" customFormat="false" ht="21" hidden="false" customHeight="true" outlineLevel="0" collapsed="false">
      <c r="B66" s="3" t="s">
        <v>152</v>
      </c>
      <c r="C66" s="3"/>
      <c r="D66" s="3"/>
      <c r="E66" s="3"/>
      <c r="F66" s="3"/>
      <c r="G66" s="3"/>
      <c r="H66" s="3"/>
      <c r="I66" s="3"/>
      <c r="J66" s="3"/>
    </row>
    <row r="67" customFormat="false" ht="15.75" hidden="false" customHeight="true" outlineLevel="0" collapsed="false">
      <c r="B67" s="57" t="s">
        <v>153</v>
      </c>
      <c r="C67" s="57"/>
      <c r="D67" s="57"/>
      <c r="E67" s="57"/>
      <c r="F67" s="57"/>
      <c r="G67" s="57"/>
      <c r="H67" s="57"/>
      <c r="I67" s="57"/>
      <c r="J67" s="57"/>
    </row>
    <row r="68" customFormat="false" ht="15.75" hidden="false" customHeight="true" outlineLevel="0" collapsed="false">
      <c r="B68" s="57"/>
      <c r="C68" s="57"/>
      <c r="D68" s="57"/>
      <c r="E68" s="57"/>
      <c r="F68" s="57"/>
      <c r="G68" s="57"/>
      <c r="H68" s="57"/>
      <c r="I68" s="57"/>
      <c r="J68" s="57"/>
    </row>
    <row r="69" customFormat="false" ht="15.75" hidden="false" customHeight="true" outlineLevel="0" collapsed="false">
      <c r="B69" s="57"/>
      <c r="C69" s="57"/>
      <c r="D69" s="57"/>
      <c r="E69" s="57"/>
      <c r="F69" s="57"/>
      <c r="G69" s="57"/>
      <c r="H69" s="57"/>
      <c r="I69" s="57"/>
      <c r="J69" s="57"/>
    </row>
    <row r="70" customFormat="false" ht="6" hidden="false" customHeight="true" outlineLevel="0" collapsed="false"/>
    <row r="71" customFormat="false" ht="21" hidden="false" customHeight="true" outlineLevel="0" collapsed="false">
      <c r="B71" s="3" t="s">
        <v>154</v>
      </c>
      <c r="C71" s="3"/>
      <c r="D71" s="3"/>
      <c r="E71" s="3"/>
      <c r="F71" s="3"/>
      <c r="G71" s="3"/>
      <c r="H71" s="3"/>
      <c r="I71" s="3"/>
      <c r="J71" s="3"/>
    </row>
    <row r="72" customFormat="false" ht="33.75" hidden="false" customHeight="true" outlineLevel="0" collapsed="false">
      <c r="B72" s="58" t="s">
        <v>155</v>
      </c>
      <c r="C72" s="58"/>
      <c r="D72" s="59" t="s">
        <v>156</v>
      </c>
      <c r="E72" s="59"/>
      <c r="F72" s="60" t="s">
        <v>157</v>
      </c>
      <c r="G72" s="60"/>
      <c r="H72" s="61" t="s">
        <v>158</v>
      </c>
      <c r="I72" s="61"/>
      <c r="J72" s="61"/>
    </row>
    <row r="73" customFormat="false" ht="13.5" hidden="false" customHeight="true" outlineLevel="0" collapsed="false">
      <c r="B73" s="62" t="s">
        <v>159</v>
      </c>
      <c r="C73" s="62"/>
      <c r="D73" s="62"/>
      <c r="E73" s="62"/>
      <c r="F73" s="62"/>
      <c r="G73" s="62"/>
      <c r="H73" s="62"/>
      <c r="I73" s="62"/>
      <c r="J73" s="62"/>
    </row>
  </sheetData>
  <mergeCells count="115">
    <mergeCell ref="B2:J2"/>
    <mergeCell ref="B3:J3"/>
    <mergeCell ref="B5:J5"/>
    <mergeCell ref="B6:C6"/>
    <mergeCell ref="D6:F6"/>
    <mergeCell ref="H6:J6"/>
    <mergeCell ref="B7:C7"/>
    <mergeCell ref="D7:F7"/>
    <mergeCell ref="H7:J7"/>
    <mergeCell ref="B8:C8"/>
    <mergeCell ref="D8:F8"/>
    <mergeCell ref="H8:J8"/>
    <mergeCell ref="B9:C9"/>
    <mergeCell ref="D9:F9"/>
    <mergeCell ref="H9:J9"/>
    <mergeCell ref="B10:C10"/>
    <mergeCell ref="D10:F10"/>
    <mergeCell ref="H10:J10"/>
    <mergeCell ref="B12:J12"/>
    <mergeCell ref="B13:C13"/>
    <mergeCell ref="D13:E13"/>
    <mergeCell ref="F13:G13"/>
    <mergeCell ref="H13:J13"/>
    <mergeCell ref="B14:C14"/>
    <mergeCell ref="D14:E14"/>
    <mergeCell ref="F14:G14"/>
    <mergeCell ref="H14:J14"/>
    <mergeCell ref="B16:J16"/>
    <mergeCell ref="B17:C17"/>
    <mergeCell ref="F17:J17"/>
    <mergeCell ref="B18:C18"/>
    <mergeCell ref="F18:J18"/>
    <mergeCell ref="B19:C19"/>
    <mergeCell ref="F19:J19"/>
    <mergeCell ref="B20:C20"/>
    <mergeCell ref="F20:J20"/>
    <mergeCell ref="B21:C21"/>
    <mergeCell ref="F21:J21"/>
    <mergeCell ref="B22:C22"/>
    <mergeCell ref="F22:J22"/>
    <mergeCell ref="B23:C23"/>
    <mergeCell ref="E23:J23"/>
    <mergeCell ref="B25:J25"/>
    <mergeCell ref="B26:D26"/>
    <mergeCell ref="G26:H26"/>
    <mergeCell ref="I26:J26"/>
    <mergeCell ref="B27:D27"/>
    <mergeCell ref="G27:H27"/>
    <mergeCell ref="I27:J27"/>
    <mergeCell ref="B28:D28"/>
    <mergeCell ref="G28:H28"/>
    <mergeCell ref="I28:J28"/>
    <mergeCell ref="B29:D29"/>
    <mergeCell ref="G29:H29"/>
    <mergeCell ref="I29:J29"/>
    <mergeCell ref="B30:D30"/>
    <mergeCell ref="G30:H30"/>
    <mergeCell ref="I30:J30"/>
    <mergeCell ref="B31:D31"/>
    <mergeCell ref="G31:H31"/>
    <mergeCell ref="I31:J31"/>
    <mergeCell ref="B33:J33"/>
    <mergeCell ref="C34:D34"/>
    <mergeCell ref="I34:J34"/>
    <mergeCell ref="C35:D35"/>
    <mergeCell ref="I35:J35"/>
    <mergeCell ref="C36:D36"/>
    <mergeCell ref="I36:J36"/>
    <mergeCell ref="C37:D37"/>
    <mergeCell ref="I37:J37"/>
    <mergeCell ref="C38:D38"/>
    <mergeCell ref="I38:J38"/>
    <mergeCell ref="C39:D39"/>
    <mergeCell ref="I39:J39"/>
    <mergeCell ref="B41:J41"/>
    <mergeCell ref="C42:D42"/>
    <mergeCell ref="C43:D43"/>
    <mergeCell ref="C44:D44"/>
    <mergeCell ref="C45:D45"/>
    <mergeCell ref="C46:D46"/>
    <mergeCell ref="C47:D47"/>
    <mergeCell ref="C48:D48"/>
    <mergeCell ref="C49:D49"/>
    <mergeCell ref="B51:J51"/>
    <mergeCell ref="C52:D52"/>
    <mergeCell ref="I52:J52"/>
    <mergeCell ref="C53:D53"/>
    <mergeCell ref="I53:J53"/>
    <mergeCell ref="C54:D54"/>
    <mergeCell ref="I54:J54"/>
    <mergeCell ref="C55:D55"/>
    <mergeCell ref="I55:J55"/>
    <mergeCell ref="C56:D56"/>
    <mergeCell ref="I56:J56"/>
    <mergeCell ref="C57:D57"/>
    <mergeCell ref="I57:J57"/>
    <mergeCell ref="B59:J59"/>
    <mergeCell ref="C60:F60"/>
    <mergeCell ref="I60:J60"/>
    <mergeCell ref="C61:F61"/>
    <mergeCell ref="I61:J61"/>
    <mergeCell ref="C62:F62"/>
    <mergeCell ref="I62:J62"/>
    <mergeCell ref="C63:F63"/>
    <mergeCell ref="I63:J63"/>
    <mergeCell ref="C64:F64"/>
    <mergeCell ref="I64:J64"/>
    <mergeCell ref="B66:J66"/>
    <mergeCell ref="B67:J69"/>
    <mergeCell ref="B71:J71"/>
    <mergeCell ref="B72:C72"/>
    <mergeCell ref="D72:E72"/>
    <mergeCell ref="F72:G72"/>
    <mergeCell ref="H72:J72"/>
    <mergeCell ref="B73:J73"/>
  </mergeCells>
  <conditionalFormatting sqref="D18:D22">
    <cfRule type="cellIs" priority="2" operator="equal" aboveAverage="0" equalAverage="0" bottom="0" percent="0" rank="0" text="" dxfId="0">
      <formula>"Grün"</formula>
    </cfRule>
    <cfRule type="cellIs" priority="3" operator="equal" aboveAverage="0" equalAverage="0" bottom="0" percent="0" rank="0" text="" dxfId="1">
      <formula>"Gelb"</formula>
    </cfRule>
    <cfRule type="cellIs" priority="4" operator="equal" aboveAverage="0" equalAverage="0" bottom="0" percent="0" rank="0" text="" dxfId="2">
      <formula>"Rot"</formula>
    </cfRule>
  </conditionalFormatting>
  <conditionalFormatting sqref="D23">
    <cfRule type="cellIs" priority="5" operator="equal" aboveAverage="0" equalAverage="0" bottom="0" percent="0" rank="0" text="" dxfId="0">
      <formula>"Grün"</formula>
    </cfRule>
    <cfRule type="cellIs" priority="6" operator="equal" aboveAverage="0" equalAverage="0" bottom="0" percent="0" rank="0" text="" dxfId="1">
      <formula>"Gelb"</formula>
    </cfRule>
    <cfRule type="cellIs" priority="7" operator="equal" aboveAverage="0" equalAverage="0" bottom="0" percent="0" rank="0" text="" dxfId="2">
      <formula>"Rot"</formula>
    </cfRule>
  </conditionalFormatting>
  <conditionalFormatting sqref="H14">
    <cfRule type="cellIs" priority="8" operator="equal" aboveAverage="0" equalAverage="0" bottom="0" percent="0" rank="0" text="" dxfId="0">
      <formula>"Grün"</formula>
    </cfRule>
    <cfRule type="cellIs" priority="9" operator="equal" aboveAverage="0" equalAverage="0" bottom="0" percent="0" rank="0" text="" dxfId="1">
      <formula>"Gelb"</formula>
    </cfRule>
    <cfRule type="cellIs" priority="10" operator="equal" aboveAverage="0" equalAverage="0" bottom="0" percent="0" rank="0" text="" dxfId="2">
      <formula>"Rot"</formula>
    </cfRule>
  </conditionalFormatting>
  <conditionalFormatting sqref="G35:G39">
    <cfRule type="cellIs" priority="11" operator="equal" aboveAverage="0" equalAverage="0" bottom="0" percent="0" rank="0" text="" dxfId="3">
      <formula>"Erreicht"</formula>
    </cfRule>
    <cfRule type="cellIs" priority="12" operator="equal" aboveAverage="0" equalAverage="0" bottom="0" percent="0" rank="0" text="" dxfId="4">
      <formula>"In Arbeit"</formula>
    </cfRule>
    <cfRule type="cellIs" priority="13" operator="equal" aboveAverage="0" equalAverage="0" bottom="0" percent="0" rank="0" text="" dxfId="5">
      <formula>"Gefährdet"</formula>
    </cfRule>
    <cfRule type="cellIs" priority="14" operator="equal" aboveAverage="0" equalAverage="0" bottom="0" percent="0" rank="0" text="" dxfId="5">
      <formula>"Verschoben"</formula>
    </cfRule>
    <cfRule type="cellIs" priority="15" operator="equal" aboveAverage="0" equalAverage="0" bottom="0" percent="0" rank="0" text="" dxfId="6">
      <formula>"Offen"</formula>
    </cfRule>
  </conditionalFormatting>
  <conditionalFormatting sqref="I43:I49">
    <cfRule type="cellIs" priority="16" operator="equal" aboveAverage="0" equalAverage="0" bottom="0" percent="0" rank="0" text="" dxfId="0">
      <formula>"Erledigt"</formula>
    </cfRule>
    <cfRule type="cellIs" priority="17" operator="equal" aboveAverage="0" equalAverage="0" bottom="0" percent="0" rank="0" text="" dxfId="1">
      <formula>"In Bearbeitung"</formula>
    </cfRule>
    <cfRule type="cellIs" priority="18" operator="equal" aboveAverage="0" equalAverage="0" bottom="0" percent="0" rank="0" text="" dxfId="2">
      <formula>"Kritisch"</formula>
    </cfRule>
    <cfRule type="cellIs" priority="19" operator="equal" aboveAverage="0" equalAverage="0" bottom="0" percent="0" rank="0" text="" dxfId="2">
      <formula>"Pausiert"</formula>
    </cfRule>
    <cfRule type="cellIs" priority="20" operator="equal" aboveAverage="0" equalAverage="0" bottom="0" percent="0" rank="0" text="" dxfId="7">
      <formula>"Offen"</formula>
    </cfRule>
  </conditionalFormatting>
  <conditionalFormatting sqref="H43:H49">
    <cfRule type="dataBar" priority="21">
      <dataBar showValue="1" minLength="10" maxLength="90">
        <cfvo type="num" val="0"/>
        <cfvo type="num" val="1"/>
        <color rgb="FFA27B5C"/>
      </dataBar>
      <extLst>
        <ext xmlns:x14="http://schemas.microsoft.com/office/spreadsheetml/2009/9/main" uri="{B025F937-C7B1-47D3-B67F-A62EFF666E3E}">
          <x14:id>{24B1B082-D25B-478B-BF54-6D1F6418D9B9}</x14:id>
        </ext>
      </extLst>
    </cfRule>
  </conditionalFormatting>
  <conditionalFormatting sqref="H53:H57">
    <cfRule type="cellIs" priority="22" operator="equal" aboveAverage="0" equalAverage="0" bottom="0" percent="0" rank="0" text="" dxfId="0">
      <formula>"Geschlossen"</formula>
    </cfRule>
    <cfRule type="cellIs" priority="23" operator="equal" aboveAverage="0" equalAverage="0" bottom="0" percent="0" rank="0" text="" dxfId="1">
      <formula>"In Beobachtung"</formula>
    </cfRule>
    <cfRule type="cellIs" priority="24" operator="equal" aboveAverage="0" equalAverage="0" bottom="0" percent="0" rank="0" text="" dxfId="2">
      <formula>"Offen"</formula>
    </cfRule>
  </conditionalFormatting>
  <conditionalFormatting sqref="G53:G57">
    <cfRule type="cellIs" priority="25" operator="greaterThanOrEqual" aboveAverage="0" equalAverage="0" bottom="0" percent="0" rank="0" text="" dxfId="2">
      <formula>15</formula>
    </cfRule>
    <cfRule type="cellIs" priority="26" operator="between" aboveAverage="0" equalAverage="0" bottom="0" percent="0" rank="0" text="" dxfId="1">
      <formula>8</formula>
      <formula>14</formula>
    </cfRule>
    <cfRule type="cellIs" priority="27" operator="lessThan" aboveAverage="0" equalAverage="0" bottom="0" percent="0" rank="0" text="" dxfId="0">
      <formula>8</formula>
    </cfRule>
  </conditionalFormatting>
  <conditionalFormatting sqref="G27">
    <cfRule type="cellIs" priority="28" operator="lessThan" aboveAverage="0" equalAverage="0" bottom="0" percent="0" rank="0" text="" dxfId="8">
      <formula>0</formula>
    </cfRule>
    <cfRule type="cellIs" priority="29" operator="greaterThanOrEqual" aboveAverage="0" equalAverage="0" bottom="0" percent="0" rank="0" text="" dxfId="9">
      <formula>0</formula>
    </cfRule>
  </conditionalFormatting>
  <conditionalFormatting sqref="G28">
    <cfRule type="cellIs" priority="30" operator="lessThan" aboveAverage="0" equalAverage="0" bottom="0" percent="0" rank="0" text="" dxfId="8">
      <formula>0</formula>
    </cfRule>
    <cfRule type="cellIs" priority="31" operator="greaterThanOrEqual" aboveAverage="0" equalAverage="0" bottom="0" percent="0" rank="0" text="" dxfId="9">
      <formula>0</formula>
    </cfRule>
  </conditionalFormatting>
  <conditionalFormatting sqref="G29">
    <cfRule type="cellIs" priority="32" operator="lessThan" aboveAverage="0" equalAverage="0" bottom="0" percent="0" rank="0" text="" dxfId="8">
      <formula>0</formula>
    </cfRule>
    <cfRule type="cellIs" priority="33" operator="greaterThanOrEqual" aboveAverage="0" equalAverage="0" bottom="0" percent="0" rank="0" text="" dxfId="9">
      <formula>0</formula>
    </cfRule>
  </conditionalFormatting>
  <conditionalFormatting sqref="G30">
    <cfRule type="cellIs" priority="34" operator="lessThan" aboveAverage="0" equalAverage="0" bottom="0" percent="0" rank="0" text="" dxfId="8">
      <formula>0</formula>
    </cfRule>
    <cfRule type="cellIs" priority="35" operator="greaterThanOrEqual" aboveAverage="0" equalAverage="0" bottom="0" percent="0" rank="0" text="" dxfId="9">
      <formula>0</formula>
    </cfRule>
  </conditionalFormatting>
  <conditionalFormatting sqref="G31">
    <cfRule type="cellIs" priority="36" operator="lessThan" aboveAverage="0" equalAverage="0" bottom="0" percent="0" rank="0" text="" dxfId="8">
      <formula>0</formula>
    </cfRule>
    <cfRule type="cellIs" priority="37" operator="greaterThanOrEqual" aboveAverage="0" equalAverage="0" bottom="0" percent="0" rank="0" text="" dxfId="9">
      <formula>0</formula>
    </cfRule>
  </conditionalFormatting>
  <conditionalFormatting sqref="I27:I31">
    <cfRule type="cellIs" priority="38" operator="greaterThan" aboveAverage="0" equalAverage="0" bottom="0" percent="0" rank="0" text="" dxfId="2">
      <formula>1</formula>
    </cfRule>
  </conditionalFormatting>
  <conditionalFormatting sqref="H35:H39">
    <cfRule type="cellIs" priority="39" operator="greaterThan" aboveAverage="0" equalAverage="0" bottom="0" percent="0" rank="0" text="" dxfId="8">
      <formula>0</formula>
    </cfRule>
  </conditionalFormatting>
  <conditionalFormatting sqref="I61:I64">
    <cfRule type="cellIs" priority="40" operator="equal" aboveAverage="0" equalAverage="0" bottom="0" percent="0" rank="0" text="" dxfId="2">
      <formula>"Hoch"</formula>
    </cfRule>
    <cfRule type="cellIs" priority="41" operator="equal" aboveAverage="0" equalAverage="0" bottom="0" percent="0" rank="0" text="" dxfId="1">
      <formula>"Mittel"</formula>
    </cfRule>
    <cfRule type="cellIs" priority="42" operator="equal" aboveAverage="0" equalAverage="0" bottom="0" percent="0" rank="0" text="" dxfId="0">
      <formula>"Niedrig"</formula>
    </cfRule>
  </conditionalFormatting>
  <dataValidations count="6">
    <dataValidation allowBlank="true" errorStyle="stop" operator="between" showDropDown="false" showErrorMessage="false" showInputMessage="false" sqref="D18:D22" type="list">
      <formula1>"Grün,Gelb,Rot"</formula1>
      <formula2>0</formula2>
    </dataValidation>
    <dataValidation allowBlank="true" errorStyle="stop" operator="between" showDropDown="false" showErrorMessage="false" showInputMessage="false" sqref="E18:E22" type="list">
      <formula1>"▲,▬,▼"</formula1>
      <formula2>0</formula2>
    </dataValidation>
    <dataValidation allowBlank="true" errorStyle="stop" operator="between" showDropDown="false" showErrorMessage="false" showInputMessage="false" sqref="G35:G39" type="list">
      <formula1>"Offen,In Arbeit,Erreicht,Gefährdet,Verschoben"</formula1>
      <formula2>0</formula2>
    </dataValidation>
    <dataValidation allowBlank="true" errorStyle="stop" operator="between" showDropDown="false" showErrorMessage="false" showInputMessage="false" sqref="I43:I49" type="list">
      <formula1>"Offen,In Bearbeitung,Erledigt,Kritisch,Pausiert"</formula1>
      <formula2>0</formula2>
    </dataValidation>
    <dataValidation allowBlank="true" errorStyle="stop" operator="between" showDropDown="false" showErrorMessage="false" showInputMessage="false" sqref="H53:H57" type="list">
      <formula1>"Offen,In Beobachtung,Geschlossen"</formula1>
      <formula2>0</formula2>
    </dataValidation>
    <dataValidation allowBlank="true" errorStyle="stop" operator="between" showDropDown="false" showErrorMessage="false" showInputMessage="false" sqref="I61:I64" type="list">
      <formula1>"Hoch,Mittel,Niedrig"</formula1>
      <formula2>0</formula2>
    </dataValidation>
  </dataValidation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B1B082-D25B-478B-BF54-6D1F6418D9B9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A27B5C"/>
              <x14:axisColor rgb="FF000000"/>
            </x14:dataBar>
          </x14:cfRule>
          <xm:sqref>H43:H49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2026-07-05T17:08:51Z</dcterms:created>
  <dc:creator>openpyxl</dc:creator>
  <dc:description/>
  <dc:language>en-US</dc:language>
  <cp:lastModifiedBy/>
  <dcterms:modified xsi:type="dcterms:W3CDTF">2026-07-05T17:08:51Z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