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erapport" sheetId="1" state="visible" r:id="rId3"/>
    <sheet name="Sheet" sheetId="2" state="visible" r:id="rId4"/>
    <sheet name="Stammdaten" sheetId="3" state="visible" r:id="rId5"/>
  </sheets>
  <definedNames>
    <definedName function="false" hidden="false" localSheetId="0" name="_xlnm.Print_Area" vbProcedure="false">Regierapport!$A$1:$K$50</definedName>
    <definedName function="false" hidden="false" name="Einheiten" vbProcedure="false">Stammdaten!$F$6:$F$14</definedName>
    <definedName function="false" hidden="false" name="Mitarbeiter" vbProcedure="false">Stammdaten!$B$6:$B$10</definedName>
    <definedName function="false" hidden="false" name="PersonalTab" vbProcedure="false">Stammdaten!$B$6:$D$10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<sst xmlns="http://schemas.openxmlformats.org/spreadsheetml/2006/main" count="100" uniqueCount="76">
  <si>
    <t xml:space="preserve">REGIERAPPORT</t>
  </si>
  <si>
    <t xml:space="preserve">Rapport über Regiearbeiten – Arbeitszeit, Material und Spesen</t>
  </si>
  <si>
    <t xml:space="preserve">Legende:  blaue Werte = Eingabe   ·   schwarze Werte = automatisch berechnet (Ansätze aus »Stammdaten«)</t>
  </si>
  <si>
    <t xml:space="preserve">Firma</t>
  </si>
  <si>
    <t xml:space="preserve">Muster Haustechnik AG</t>
  </si>
  <si>
    <t xml:space="preserve">Rapport-Nr.</t>
  </si>
  <si>
    <t xml:space="preserve">RR-2026-128</t>
  </si>
  <si>
    <t xml:space="preserve">Kunde / Auftraggeber</t>
  </si>
  <si>
    <t xml:space="preserve">Verwaltung Seeblick AG</t>
  </si>
  <si>
    <t xml:space="preserve">Datum</t>
  </si>
  <si>
    <t xml:space="preserve">Objekt / Ausführungsort</t>
  </si>
  <si>
    <t xml:space="preserve">Liegenschaft Rosenweg 8, 8006 Musterhausen</t>
  </si>
  <si>
    <t xml:space="preserve">Auftrags-Nr.</t>
  </si>
  <si>
    <t xml:space="preserve">A-2026-0441</t>
  </si>
  <si>
    <t xml:space="preserve">Auftrag / Arbeitsbeschrieb</t>
  </si>
  <si>
    <t xml:space="preserve">Reparatur- und Montagearbeiten (Regie)</t>
  </si>
  <si>
    <t xml:space="preserve">Monteur / Ausführende(r)</t>
  </si>
  <si>
    <t xml:space="preserve">R. Brunner</t>
  </si>
  <si>
    <t xml:space="preserve">1  ·  ARBEITSZEIT / STUNDEN</t>
  </si>
  <si>
    <t xml:space="preserve">Pos</t>
  </si>
  <si>
    <t xml:space="preserve">Mitarbeiter</t>
  </si>
  <si>
    <t xml:space="preserve">Tätigkeit</t>
  </si>
  <si>
    <t xml:space="preserve">Ankunft</t>
  </si>
  <si>
    <t xml:space="preserve">Abfahrt</t>
  </si>
  <si>
    <t xml:space="preserve">Pause
(h)</t>
  </si>
  <si>
    <t xml:space="preserve">Std.</t>
  </si>
  <si>
    <t xml:space="preserve">Ansatz
CHF/h</t>
  </si>
  <si>
    <t xml:space="preserve">Betrag CHF</t>
  </si>
  <si>
    <t xml:space="preserve">Demontage bestehende Anlage</t>
  </si>
  <si>
    <t xml:space="preserve">Montage Ersatzteil &amp; Funktionskontrolle</t>
  </si>
  <si>
    <t xml:space="preserve">L. Frei</t>
  </si>
  <si>
    <t xml:space="preserve">Mithilfe Montage</t>
  </si>
  <si>
    <t xml:space="preserve">Total Arbeit   (Total Std.)</t>
  </si>
  <si>
    <t xml:space="preserve">2  ·  MATERIAL</t>
  </si>
  <si>
    <t xml:space="preserve">Bezeichnung</t>
  </si>
  <si>
    <t xml:space="preserve">Menge</t>
  </si>
  <si>
    <t xml:space="preserve">Einheit</t>
  </si>
  <si>
    <t xml:space="preserve">Ansatz
CHF</t>
  </si>
  <si>
    <t xml:space="preserve">Befestigungsmaterial (Pauschale)</t>
  </si>
  <si>
    <t xml:space="preserve">Pausch.</t>
  </si>
  <si>
    <t xml:space="preserve">Verbindungsmaterial</t>
  </si>
  <si>
    <t xml:space="preserve">Stk</t>
  </si>
  <si>
    <t xml:space="preserve">Dichtungsmaterial</t>
  </si>
  <si>
    <t xml:space="preserve">m</t>
  </si>
  <si>
    <t xml:space="preserve">Total Material</t>
  </si>
  <si>
    <t xml:space="preserve">3  ·  SPESEN / FAHRKOSTEN</t>
  </si>
  <si>
    <t xml:space="preserve">Anfahrt / Fahrspesen</t>
  </si>
  <si>
    <t xml:space="preserve">km</t>
  </si>
  <si>
    <t xml:space="preserve">Kleinmaterial-Pauschale</t>
  </si>
  <si>
    <t xml:space="preserve">Total Spesen</t>
  </si>
  <si>
    <t xml:space="preserve">ZUSAMMENZUG</t>
  </si>
  <si>
    <t xml:space="preserve">Total Arbeit</t>
  </si>
  <si>
    <t xml:space="preserve">Zwischentotal (exkl. MWST)</t>
  </si>
  <si>
    <t xml:space="preserve">MWST</t>
  </si>
  <si>
    <t xml:space="preserve">Total inkl. MWST</t>
  </si>
  <si>
    <t xml:space="preserve">BEMERKUNGEN</t>
  </si>
  <si>
    <t xml:space="preserve">Regiearbeiten gemäss Anweisung vor Ort ausgeführt. Zusätzliche Position ausserhalb des Pauschalauftrags. Arbeiten vom Kunden abgenommen.</t>
  </si>
  <si>
    <t xml:space="preserve">Ort / Datum · Unterschrift Kunde (mit Firmenstempel)</t>
  </si>
  <si>
    <t xml:space="preserve">Ort / Datum · Unterschrift Ausführende(r)</t>
  </si>
  <si>
    <t xml:space="preserve">STAMMDATEN · ANSÄTZE UND LISTEN</t>
  </si>
  <si>
    <t xml:space="preserve">Einmalig pflegen – speist Auswahllisten und Ansatz-Automatik im Regierapport.</t>
  </si>
  <si>
    <t xml:space="preserve">Personal / Ansätze</t>
  </si>
  <si>
    <t xml:space="preserve">Einheiten</t>
  </si>
  <si>
    <t xml:space="preserve">Funktion</t>
  </si>
  <si>
    <t xml:space="preserve">CHF / h</t>
  </si>
  <si>
    <t xml:space="preserve">Monteur</t>
  </si>
  <si>
    <t xml:space="preserve">S. Meier</t>
  </si>
  <si>
    <t xml:space="preserve">P. Kaufmann</t>
  </si>
  <si>
    <t xml:space="preserve">Vorarbeiter</t>
  </si>
  <si>
    <t xml:space="preserve">T. Widmer</t>
  </si>
  <si>
    <t xml:space="preserve">Hilfskraft</t>
  </si>
  <si>
    <t xml:space="preserve">m²</t>
  </si>
  <si>
    <t xml:space="preserve">Lernender</t>
  </si>
  <si>
    <t xml:space="preserve">kg</t>
  </si>
  <si>
    <t xml:space="preserve">l</t>
  </si>
  <si>
    <t xml:space="preserve">Set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</si>
</sst>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.mm\.yyyy"/>
    <numFmt numFmtId="166" formatCode="General"/>
    <numFmt numFmtId="167" formatCode="hh:mm"/>
    <numFmt numFmtId="168" formatCode="0.00"/>
    <numFmt numFmtId="169" formatCode="&quot;CHF &quot;#,##0.00"/>
    <numFmt numFmtId="170" formatCode="#,##0.##"/>
    <numFmt numFmtId="171" formatCode="0.0&quot; %&quot;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i val="true"/>
      <sz val="9"/>
      <color rgb="FF5F6A72"/>
      <name val="Calibri"/>
      <family val="0"/>
      <charset val="1"/>
    </font>
    <font>
      <b val="true"/>
      <sz val="9"/>
      <color rgb="FF5F6A72"/>
      <name val="Calibri"/>
      <family val="0"/>
      <charset val="1"/>
    </font>
    <font>
      <sz val="10"/>
      <color rgb="FF1155CC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10"/>
      <color rgb="FF5F6A72"/>
      <name val="Calibri"/>
      <family val="0"/>
      <charset val="1"/>
    </font>
    <font>
      <sz val="10"/>
      <color rgb="FF232323"/>
      <name val="Calibri"/>
      <family val="0"/>
      <charset val="1"/>
    </font>
    <font>
      <b val="true"/>
      <sz val="10"/>
      <color rgb="FF2E3A45"/>
      <name val="Calibri"/>
      <family val="0"/>
      <charset val="1"/>
    </font>
    <font>
      <b val="true"/>
      <sz val="10"/>
      <color rgb="FF232323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2E3A45"/>
        <bgColor rgb="FF41505B"/>
      </patternFill>
    </fill>
    <fill>
      <patternFill patternType="solid">
        <fgColor rgb="FF41505B"/>
        <bgColor rgb="FF2E3A45"/>
      </patternFill>
    </fill>
    <fill>
      <patternFill patternType="solid">
        <fgColor rgb="FFF3F0EB"/>
        <bgColor rgb="FFF5F3EF"/>
      </patternFill>
    </fill>
    <fill>
      <patternFill patternType="solid">
        <fgColor rgb="FFB4761F"/>
        <bgColor rgb="FF808080"/>
      </patternFill>
    </fill>
    <fill>
      <patternFill patternType="solid">
        <fgColor rgb="FFF5F3EF"/>
        <bgColor rgb="FFF3F0EB"/>
      </patternFill>
    </fill>
    <fill>
      <patternFill patternType="solid">
        <fgColor rgb="FFFFFFFF"/>
        <bgColor rgb="FFF5F3EF"/>
      </patternFill>
    </fill>
    <fill>
      <patternFill patternType="solid">
        <fgColor rgb="FFEFE7D6"/>
        <bgColor rgb="FFF3F0EB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>
        <color rgb="FF2E3A45"/>
      </left>
      <right style="thin">
        <color rgb="FF2E3A45"/>
      </right>
      <top style="thin">
        <color rgb="FF2E3A45"/>
      </top>
      <bottom style="thin">
        <color rgb="FF2E3A45"/>
      </bottom>
      <diagonal/>
    </border>
    <border diagonalUp="false" diagonalDown="false">
      <left style="thin">
        <color rgb="FF41505B"/>
      </left>
      <right style="thin">
        <color rgb="FF41505B"/>
      </right>
      <top style="thin">
        <color rgb="FF41505B"/>
      </top>
      <bottom style="thin">
        <color rgb="FF41505B"/>
      </bottom>
      <diagonal/>
    </border>
    <border diagonalUp="false" diagonalDown="false">
      <left/>
      <right/>
      <top/>
      <bottom style="thin">
        <color rgb="FFDCD6CC"/>
      </bottom>
      <diagonal/>
    </border>
    <border diagonalUp="false" diagonalDown="false">
      <left style="thin">
        <color rgb="FFB4761F"/>
      </left>
      <right style="thin">
        <color rgb="FFB4761F"/>
      </right>
      <top style="thin">
        <color rgb="FFB4761F"/>
      </top>
      <bottom style="thin">
        <color rgb="FFB4761F"/>
      </bottom>
      <diagonal/>
    </border>
    <border diagonalUp="false" diagonalDown="false">
      <left style="thin">
        <color rgb="FF2E3A45"/>
      </left>
      <right/>
      <top style="thin">
        <color rgb="FF2E3A45"/>
      </top>
      <bottom style="thin">
        <color rgb="FF2E3A45"/>
      </bottom>
      <diagonal/>
    </border>
    <border diagonalUp="false" diagonalDown="false">
      <left/>
      <right/>
      <top style="thin">
        <color rgb="FF2E3A45"/>
      </top>
      <bottom style="thin">
        <color rgb="FF2E3A45"/>
      </bottom>
      <diagonal/>
    </border>
    <border diagonalUp="false" diagonalDown="false">
      <left/>
      <right style="thin">
        <color rgb="FF2E3A45"/>
      </right>
      <top style="thin">
        <color rgb="FF2E3A45"/>
      </top>
      <bottom style="thin">
        <color rgb="FF2E3A45"/>
      </bottom>
      <diagonal/>
    </border>
    <border diagonalUp="false" diagonalDown="false">
      <left style="thin">
        <color rgb="FFDCD6CC"/>
      </left>
      <right style="thin">
        <color rgb="FFDCD6CC"/>
      </right>
      <top/>
      <bottom style="thin">
        <color rgb="FFDCD6CC"/>
      </bottom>
      <diagonal/>
    </border>
    <border diagonalUp="false" diagonalDown="false">
      <left style="thin">
        <color rgb="FFDCD6CC"/>
      </left>
      <right/>
      <top style="thin">
        <color rgb="FFDCD6CC"/>
      </top>
      <bottom style="thin">
        <color rgb="FFDCD6CC"/>
      </bottom>
      <diagonal/>
    </border>
    <border diagonalUp="false" diagonalDown="false">
      <left/>
      <right/>
      <top style="thin">
        <color rgb="FFDCD6CC"/>
      </top>
      <bottom style="thin">
        <color rgb="FFDCD6CC"/>
      </bottom>
      <diagonal/>
    </border>
    <border diagonalUp="false" diagonalDown="false">
      <left/>
      <right style="thin">
        <color rgb="FFDCD6CC"/>
      </right>
      <top style="thin">
        <color rgb="FFDCD6CC"/>
      </top>
      <bottom style="thin">
        <color rgb="FFDCD6CC"/>
      </bottom>
      <diagonal/>
    </border>
    <border diagonalUp="false" diagonalDown="false">
      <left style="thin">
        <color rgb="FFDCD6CC"/>
      </left>
      <right style="thin">
        <color rgb="FFDCD6CC"/>
      </right>
      <top style="thin">
        <color rgb="FFDCD6CC"/>
      </top>
      <bottom style="thin">
        <color rgb="FFDCD6CC"/>
      </bottom>
      <diagonal/>
    </border>
    <border diagonalUp="false" diagonalDown="false">
      <left/>
      <right/>
      <top style="thin">
        <color rgb="FF41505B"/>
      </top>
      <bottom/>
      <diagonal/>
    </border>
    <border diagonalUp="false" diagonalDown="false">
      <left style="thin">
        <color rgb="FFDCD6CC"/>
      </left>
      <right/>
      <top style="thin">
        <color rgb="FFDCD6CC"/>
      </top>
      <bottom/>
      <diagonal/>
    </border>
    <border diagonalUp="false" diagonalDown="false">
      <left/>
      <right/>
      <top style="thin">
        <color rgb="FFDCD6CC"/>
      </top>
      <bottom/>
      <diagonal/>
    </border>
    <border diagonalUp="false" diagonalDown="false">
      <left/>
      <right style="thin">
        <color rgb="FFDCD6CC"/>
      </right>
      <top style="thin">
        <color rgb="FFDCD6CC"/>
      </top>
      <bottom/>
      <diagonal/>
    </border>
    <border diagonalUp="false" diagonalDown="false">
      <left style="thin">
        <color rgb="FFDCD6CC"/>
      </left>
      <right style="thin">
        <color rgb="FFDCD6CC"/>
      </right>
      <top style="thin">
        <color rgb="FFDCD6CC"/>
      </top>
      <bottom/>
      <diagonal/>
    </border>
    <border diagonalUp="false" diagonalDown="false">
      <left style="thin">
        <color rgb="FFDCD6CC"/>
      </left>
      <right/>
      <top/>
      <bottom/>
      <diagonal/>
    </border>
    <border diagonalUp="false" diagonalDown="false">
      <left/>
      <right style="thin">
        <color rgb="FFDCD6CC"/>
      </right>
      <top/>
      <bottom/>
      <diagonal/>
    </border>
    <border diagonalUp="false" diagonalDown="false">
      <left style="thin">
        <color rgb="FFDCD6CC"/>
      </left>
      <right style="thin">
        <color rgb="FFDCD6CC"/>
      </right>
      <top/>
      <bottom/>
      <diagonal/>
    </border>
    <border diagonalUp="false" diagonalDown="false">
      <left style="thin">
        <color rgb="FFDCD6CC"/>
      </left>
      <right/>
      <top/>
      <bottom style="thin">
        <color rgb="FFDCD6CC"/>
      </bottom>
      <diagonal/>
    </border>
    <border diagonalUp="false" diagonalDown="false">
      <left/>
      <right style="thin">
        <color rgb="FFDCD6CC"/>
      </right>
      <top/>
      <bottom style="thin">
        <color rgb="FFDCD6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8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6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0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8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7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8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2" fillId="8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8" borderId="1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0" fontId="8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6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0" fontId="8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7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7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7" borderId="1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7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13" fillId="7" borderId="1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8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1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4" borderId="1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7" fillId="0" borderId="1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1" fillId="0" borderId="1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0" borderId="2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2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1" fillId="0" borderId="2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0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4761F"/>
      <rgbColor rgb="FF800080"/>
      <rgbColor rgb="FF008080"/>
      <rgbColor rgb="FFC0C0C0"/>
      <rgbColor rgb="FF808080"/>
      <rgbColor rgb="FF9999FF"/>
      <rgbColor rgb="FF993366"/>
      <rgbColor rgb="FFF5F3EF"/>
      <rgbColor rgb="FFF3F0EB"/>
      <rgbColor rgb="FF660066"/>
      <rgbColor rgb="FFFF8080"/>
      <rgbColor rgb="FF1155CC"/>
      <rgbColor rgb="FFDCD6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FE7D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6A72"/>
      <rgbColor rgb="FF969696"/>
      <rgbColor rgb="FF003366"/>
      <rgbColor rgb="FF339966"/>
      <rgbColor rgb="FF003300"/>
      <rgbColor rgb="FF232323"/>
      <rgbColor rgb="FF993300"/>
      <rgbColor rgb="FF993366"/>
      <rgbColor rgb="FF41505B"/>
      <rgbColor rgb="FF2E3A4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4.5"/>
    <col collapsed="false" customWidth="true" hidden="false" outlineLevel="0" max="3" min="3" style="0" width="11"/>
    <col collapsed="false" customWidth="true" hidden="false" outlineLevel="0" max="4" min="4" style="0" width="16"/>
    <col collapsed="false" customWidth="true" hidden="false" outlineLevel="0" max="5" min="5" style="0" width="19"/>
    <col collapsed="false" customWidth="true" hidden="false" outlineLevel="0" max="7" min="6" style="0" width="9"/>
    <col collapsed="false" customWidth="true" hidden="false" outlineLevel="0" max="8" min="8" style="0" width="8.5"/>
    <col collapsed="false" customWidth="true" hidden="false" outlineLevel="0" max="9" min="9" style="0" width="9"/>
    <col collapsed="false" customWidth="true" hidden="false" outlineLevel="0" max="10" min="10" style="0" width="12"/>
    <col collapsed="false" customWidth="true" hidden="false" outlineLevel="0" max="11" min="11" style="0" width="13"/>
  </cols>
  <sheetData>
    <row r="2" customFormat="false" ht="33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</row>
    <row r="4" customFormat="false" ht="15" hidden="false" customHeight="true" outlineLevel="0" collapsed="false">
      <c r="B4" s="3" t="s">
        <v>2</v>
      </c>
      <c r="C4" s="3"/>
      <c r="D4" s="3"/>
      <c r="E4" s="3"/>
      <c r="F4" s="3"/>
      <c r="G4" s="3"/>
      <c r="H4" s="3"/>
      <c r="I4" s="3"/>
      <c r="J4" s="3"/>
      <c r="K4" s="3"/>
    </row>
    <row r="5" customFormat="false" ht="6" hidden="false" customHeight="true" outlineLevel="0" collapsed="false"/>
    <row r="6" customFormat="false" ht="18.75" hidden="false" customHeight="true" outlineLevel="0" collapsed="false">
      <c r="B6" s="4" t="s">
        <v>3</v>
      </c>
      <c r="C6" s="4"/>
      <c r="D6" s="5" t="s">
        <v>4</v>
      </c>
      <c r="E6" s="5"/>
      <c r="F6" s="5"/>
      <c r="G6" s="4" t="s">
        <v>5</v>
      </c>
      <c r="H6" s="4"/>
      <c r="I6" s="5" t="s">
        <v>6</v>
      </c>
      <c r="J6" s="5"/>
      <c r="K6" s="5"/>
    </row>
    <row r="7" customFormat="false" ht="18.75" hidden="false" customHeight="true" outlineLevel="0" collapsed="false">
      <c r="B7" s="4" t="s">
        <v>7</v>
      </c>
      <c r="C7" s="4"/>
      <c r="D7" s="5" t="s">
        <v>8</v>
      </c>
      <c r="E7" s="5"/>
      <c r="F7" s="5"/>
      <c r="G7" s="4" t="s">
        <v>9</v>
      </c>
      <c r="H7" s="4"/>
      <c r="I7" s="6" t="n">
        <v>46209</v>
      </c>
      <c r="J7" s="6"/>
      <c r="K7" s="6"/>
    </row>
    <row r="8" customFormat="false" ht="18.75" hidden="false" customHeight="true" outlineLevel="0" collapsed="false">
      <c r="B8" s="4" t="s">
        <v>10</v>
      </c>
      <c r="C8" s="4"/>
      <c r="D8" s="5" t="s">
        <v>11</v>
      </c>
      <c r="E8" s="5"/>
      <c r="F8" s="5"/>
      <c r="G8" s="4" t="s">
        <v>12</v>
      </c>
      <c r="H8" s="4"/>
      <c r="I8" s="5" t="s">
        <v>13</v>
      </c>
      <c r="J8" s="5"/>
      <c r="K8" s="5"/>
    </row>
    <row r="9" customFormat="false" ht="18.75" hidden="false" customHeight="true" outlineLevel="0" collapsed="false">
      <c r="B9" s="4" t="s">
        <v>14</v>
      </c>
      <c r="C9" s="4"/>
      <c r="D9" s="5" t="s">
        <v>15</v>
      </c>
      <c r="E9" s="5"/>
      <c r="F9" s="5"/>
      <c r="G9" s="4" t="s">
        <v>16</v>
      </c>
      <c r="H9" s="4"/>
      <c r="I9" s="5" t="s">
        <v>17</v>
      </c>
      <c r="J9" s="5"/>
      <c r="K9" s="5"/>
    </row>
    <row r="10" customFormat="false" ht="6" hidden="false" customHeight="true" outlineLevel="0" collapsed="false"/>
    <row r="11" customFormat="false" ht="19.5" hidden="false" customHeight="true" outlineLevel="0" collapsed="false">
      <c r="B11" s="7" t="s">
        <v>18</v>
      </c>
      <c r="C11" s="7"/>
      <c r="D11" s="7"/>
      <c r="E11" s="7"/>
      <c r="F11" s="7"/>
      <c r="G11" s="7"/>
      <c r="H11" s="7"/>
      <c r="I11" s="7"/>
      <c r="J11" s="7"/>
      <c r="K11" s="7"/>
    </row>
    <row r="12" customFormat="false" ht="25.5" hidden="false" customHeight="true" outlineLevel="0" collapsed="false">
      <c r="B12" s="8" t="s">
        <v>19</v>
      </c>
      <c r="C12" s="9" t="s">
        <v>9</v>
      </c>
      <c r="D12" s="10" t="s">
        <v>20</v>
      </c>
      <c r="E12" s="10" t="s">
        <v>21</v>
      </c>
      <c r="F12" s="9" t="s">
        <v>22</v>
      </c>
      <c r="G12" s="9" t="s">
        <v>23</v>
      </c>
      <c r="H12" s="11" t="s">
        <v>24</v>
      </c>
      <c r="I12" s="9" t="s">
        <v>25</v>
      </c>
      <c r="J12" s="11" t="s">
        <v>26</v>
      </c>
      <c r="K12" s="12" t="s">
        <v>27</v>
      </c>
    </row>
    <row r="13" customFormat="false" ht="16.5" hidden="false" customHeight="true" outlineLevel="0" collapsed="false">
      <c r="B13" s="13" t="n">
        <f aca="false">IF($D13="","",COUNTA($D$13:$D13))</f>
        <v>1</v>
      </c>
      <c r="C13" s="14" t="n">
        <v>46209</v>
      </c>
      <c r="D13" s="15" t="s">
        <v>17</v>
      </c>
      <c r="E13" s="15" t="s">
        <v>28</v>
      </c>
      <c r="F13" s="16" t="n">
        <v>0.3125</v>
      </c>
      <c r="G13" s="16" t="n">
        <v>0.5</v>
      </c>
      <c r="H13" s="17" t="n">
        <v>0.5</v>
      </c>
      <c r="I13" s="18" t="n">
        <f aca="false">IF(OR($F13="",$G13=""),"",($G13-$F13)*24-$H13)</f>
        <v>4</v>
      </c>
      <c r="J13" s="19" t="n">
        <f aca="false">IFERROR(VLOOKUP($D13,PersonalTab,3,FALSE()),"")</f>
        <v>95</v>
      </c>
      <c r="K13" s="19" t="n">
        <f aca="false">IF(OR($I13="",$J13=""),"",$I13*$J13)</f>
        <v>380</v>
      </c>
    </row>
    <row r="14" customFormat="false" ht="16.5" hidden="false" customHeight="true" outlineLevel="0" collapsed="false">
      <c r="B14" s="20" t="n">
        <f aca="false">IF($D14="","",COUNTA($D$13:$D14))</f>
        <v>2</v>
      </c>
      <c r="C14" s="21" t="n">
        <v>46209</v>
      </c>
      <c r="D14" s="22" t="s">
        <v>17</v>
      </c>
      <c r="E14" s="22" t="s">
        <v>29</v>
      </c>
      <c r="F14" s="23" t="n">
        <v>0.541666666666667</v>
      </c>
      <c r="G14" s="23" t="n">
        <v>0.71875</v>
      </c>
      <c r="H14" s="24" t="n">
        <v>0.25</v>
      </c>
      <c r="I14" s="25" t="n">
        <f aca="false">IF(OR($F14="",$G14=""),"",($G14-$F14)*24-$H14)</f>
        <v>4</v>
      </c>
      <c r="J14" s="26" t="n">
        <f aca="false">IFERROR(VLOOKUP($D14,PersonalTab,3,FALSE()),"")</f>
        <v>95</v>
      </c>
      <c r="K14" s="26" t="n">
        <f aca="false">IF(OR($I14="",$J14=""),"",$I14*$J14)</f>
        <v>380</v>
      </c>
    </row>
    <row r="15" customFormat="false" ht="16.5" hidden="false" customHeight="true" outlineLevel="0" collapsed="false">
      <c r="B15" s="13" t="n">
        <f aca="false">IF($D15="","",COUNTA($D$13:$D15))</f>
        <v>3</v>
      </c>
      <c r="C15" s="14" t="n">
        <v>46209</v>
      </c>
      <c r="D15" s="15" t="s">
        <v>30</v>
      </c>
      <c r="E15" s="15" t="s">
        <v>31</v>
      </c>
      <c r="F15" s="16" t="n">
        <v>0.541666666666667</v>
      </c>
      <c r="G15" s="16" t="n">
        <v>0.71875</v>
      </c>
      <c r="H15" s="17" t="n">
        <v>0.25</v>
      </c>
      <c r="I15" s="18" t="n">
        <f aca="false">IF(OR($F15="",$G15=""),"",($G15-$F15)*24-$H15)</f>
        <v>4</v>
      </c>
      <c r="J15" s="19" t="n">
        <f aca="false">IFERROR(VLOOKUP($D15,PersonalTab,3,FALSE()),"")</f>
        <v>55</v>
      </c>
      <c r="K15" s="19" t="n">
        <f aca="false">IF(OR($I15="",$J15=""),"",$I15*$J15)</f>
        <v>220</v>
      </c>
    </row>
    <row r="16" customFormat="false" ht="16.5" hidden="false" customHeight="true" outlineLevel="0" collapsed="false">
      <c r="B16" s="20" t="str">
        <f aca="false">IF($D16="","",COUNTA($D$13:$D16))</f>
        <v/>
      </c>
      <c r="C16" s="21"/>
      <c r="D16" s="22"/>
      <c r="E16" s="22"/>
      <c r="F16" s="23"/>
      <c r="G16" s="23"/>
      <c r="H16" s="24"/>
      <c r="I16" s="25" t="str">
        <f aca="false">IF(OR($F16="",$G16=""),"",($G16-$F16)*24-$H16)</f>
        <v/>
      </c>
      <c r="J16" s="26" t="str">
        <f aca="false">IFERROR(VLOOKUP($D16,PersonalTab,3,FALSE()),"")</f>
        <v/>
      </c>
      <c r="K16" s="26" t="str">
        <f aca="false">IF(OR($I16="",$J16=""),"",$I16*$J16)</f>
        <v/>
      </c>
    </row>
    <row r="17" customFormat="false" ht="16.5" hidden="false" customHeight="true" outlineLevel="0" collapsed="false">
      <c r="B17" s="13" t="str">
        <f aca="false">IF($D17="","",COUNTA($D$13:$D17))</f>
        <v/>
      </c>
      <c r="C17" s="14"/>
      <c r="D17" s="15"/>
      <c r="E17" s="15"/>
      <c r="F17" s="16"/>
      <c r="G17" s="16"/>
      <c r="H17" s="17"/>
      <c r="I17" s="18" t="str">
        <f aca="false">IF(OR($F17="",$G17=""),"",($G17-$F17)*24-$H17)</f>
        <v/>
      </c>
      <c r="J17" s="19" t="str">
        <f aca="false">IFERROR(VLOOKUP($D17,PersonalTab,3,FALSE()),"")</f>
        <v/>
      </c>
      <c r="K17" s="19" t="str">
        <f aca="false">IF(OR($I17="",$J17=""),"",$I17*$J17)</f>
        <v/>
      </c>
    </row>
    <row r="18" customFormat="false" ht="16.5" hidden="false" customHeight="true" outlineLevel="0" collapsed="false">
      <c r="B18" s="20" t="str">
        <f aca="false">IF($D18="","",COUNTA($D$13:$D18))</f>
        <v/>
      </c>
      <c r="C18" s="21"/>
      <c r="D18" s="22"/>
      <c r="E18" s="22"/>
      <c r="F18" s="23"/>
      <c r="G18" s="23"/>
      <c r="H18" s="24"/>
      <c r="I18" s="25" t="str">
        <f aca="false">IF(OR($F18="",$G18=""),"",($G18-$F18)*24-$H18)</f>
        <v/>
      </c>
      <c r="J18" s="26" t="str">
        <f aca="false">IFERROR(VLOOKUP($D18,PersonalTab,3,FALSE()),"")</f>
        <v/>
      </c>
      <c r="K18" s="26" t="str">
        <f aca="false">IF(OR($I18="",$J18=""),"",$I18*$J18)</f>
        <v/>
      </c>
    </row>
    <row r="19" customFormat="false" ht="18.75" hidden="false" customHeight="true" outlineLevel="0" collapsed="false">
      <c r="B19" s="27" t="s">
        <v>32</v>
      </c>
      <c r="C19" s="27"/>
      <c r="D19" s="27"/>
      <c r="E19" s="27"/>
      <c r="F19" s="27"/>
      <c r="G19" s="27"/>
      <c r="H19" s="27"/>
      <c r="I19" s="28" t="n">
        <f aca="false">SUM(I13:I18)</f>
        <v>12</v>
      </c>
      <c r="J19" s="29"/>
      <c r="K19" s="30" t="n">
        <f aca="false">SUM(K13:K18)</f>
        <v>980</v>
      </c>
    </row>
    <row r="21" customFormat="false" ht="19.5" hidden="false" customHeight="true" outlineLevel="0" collapsed="false">
      <c r="B21" s="7" t="s">
        <v>33</v>
      </c>
      <c r="C21" s="7"/>
      <c r="D21" s="7"/>
      <c r="E21" s="7"/>
      <c r="F21" s="7"/>
      <c r="G21" s="7"/>
      <c r="H21" s="7"/>
      <c r="I21" s="7"/>
      <c r="J21" s="7"/>
      <c r="K21" s="7"/>
    </row>
    <row r="22" customFormat="false" ht="25.5" hidden="false" customHeight="true" outlineLevel="0" collapsed="false">
      <c r="B22" s="8" t="s">
        <v>19</v>
      </c>
      <c r="C22" s="10" t="s">
        <v>34</v>
      </c>
      <c r="D22" s="10"/>
      <c r="E22" s="10"/>
      <c r="F22" s="10"/>
      <c r="G22" s="10"/>
      <c r="H22" s="9" t="s">
        <v>35</v>
      </c>
      <c r="I22" s="9" t="s">
        <v>36</v>
      </c>
      <c r="J22" s="11" t="s">
        <v>37</v>
      </c>
      <c r="K22" s="12" t="s">
        <v>27</v>
      </c>
    </row>
    <row r="23" customFormat="false" ht="16.5" hidden="false" customHeight="true" outlineLevel="0" collapsed="false">
      <c r="B23" s="13" t="n">
        <f aca="false">IF($C23="","",COUNTA($C$23:$C23))</f>
        <v>1</v>
      </c>
      <c r="C23" s="15" t="s">
        <v>38</v>
      </c>
      <c r="D23" s="15"/>
      <c r="E23" s="15"/>
      <c r="F23" s="15"/>
      <c r="G23" s="15"/>
      <c r="H23" s="31" t="n">
        <v>1</v>
      </c>
      <c r="I23" s="32" t="s">
        <v>39</v>
      </c>
      <c r="J23" s="33" t="n">
        <v>18</v>
      </c>
      <c r="K23" s="19" t="n">
        <f aca="false">IF(OR($H23="",$J23=""),"",$H23*$J23)</f>
        <v>18</v>
      </c>
    </row>
    <row r="24" customFormat="false" ht="16.5" hidden="false" customHeight="true" outlineLevel="0" collapsed="false">
      <c r="B24" s="20" t="n">
        <f aca="false">IF($C24="","",COUNTA($C$23:$C24))</f>
        <v>2</v>
      </c>
      <c r="C24" s="22" t="s">
        <v>40</v>
      </c>
      <c r="D24" s="22"/>
      <c r="E24" s="22"/>
      <c r="F24" s="22"/>
      <c r="G24" s="22"/>
      <c r="H24" s="34" t="n">
        <v>12</v>
      </c>
      <c r="I24" s="35" t="s">
        <v>41</v>
      </c>
      <c r="J24" s="36" t="n">
        <v>1.9</v>
      </c>
      <c r="K24" s="26" t="n">
        <f aca="false">IF(OR($H24="",$J24=""),"",$H24*$J24)</f>
        <v>22.8</v>
      </c>
    </row>
    <row r="25" customFormat="false" ht="16.5" hidden="false" customHeight="true" outlineLevel="0" collapsed="false">
      <c r="B25" s="13" t="n">
        <f aca="false">IF($C25="","",COUNTA($C$23:$C25))</f>
        <v>3</v>
      </c>
      <c r="C25" s="15" t="s">
        <v>42</v>
      </c>
      <c r="D25" s="15"/>
      <c r="E25" s="15"/>
      <c r="F25" s="15"/>
      <c r="G25" s="15"/>
      <c r="H25" s="31" t="n">
        <v>4</v>
      </c>
      <c r="I25" s="32" t="s">
        <v>43</v>
      </c>
      <c r="J25" s="33" t="n">
        <v>3.2</v>
      </c>
      <c r="K25" s="19" t="n">
        <f aca="false">IF(OR($H25="",$J25=""),"",$H25*$J25)</f>
        <v>12.8</v>
      </c>
    </row>
    <row r="26" customFormat="false" ht="16.5" hidden="false" customHeight="true" outlineLevel="0" collapsed="false">
      <c r="B26" s="20" t="str">
        <f aca="false">IF($C26="","",COUNTA($C$23:$C26))</f>
        <v/>
      </c>
      <c r="C26" s="22"/>
      <c r="D26" s="22"/>
      <c r="E26" s="22"/>
      <c r="F26" s="22"/>
      <c r="G26" s="22"/>
      <c r="H26" s="34"/>
      <c r="I26" s="35"/>
      <c r="J26" s="36"/>
      <c r="K26" s="26" t="str">
        <f aca="false">IF(OR($H26="",$J26=""),"",$H26*$J26)</f>
        <v/>
      </c>
    </row>
    <row r="27" customFormat="false" ht="16.5" hidden="false" customHeight="true" outlineLevel="0" collapsed="false">
      <c r="B27" s="13" t="str">
        <f aca="false">IF($C27="","",COUNTA($C$23:$C27))</f>
        <v/>
      </c>
      <c r="C27" s="15"/>
      <c r="D27" s="15"/>
      <c r="E27" s="15"/>
      <c r="F27" s="15"/>
      <c r="G27" s="15"/>
      <c r="H27" s="31"/>
      <c r="I27" s="32"/>
      <c r="J27" s="33"/>
      <c r="K27" s="19" t="str">
        <f aca="false">IF(OR($H27="",$J27=""),"",$H27*$J27)</f>
        <v/>
      </c>
    </row>
    <row r="28" customFormat="false" ht="18.75" hidden="false" customHeight="true" outlineLevel="0" collapsed="false">
      <c r="B28" s="27" t="s">
        <v>44</v>
      </c>
      <c r="C28" s="27"/>
      <c r="D28" s="27"/>
      <c r="E28" s="27"/>
      <c r="F28" s="27"/>
      <c r="G28" s="27"/>
      <c r="H28" s="27"/>
      <c r="I28" s="27"/>
      <c r="J28" s="29"/>
      <c r="K28" s="30" t="n">
        <f aca="false">SUM(K23:K27)</f>
        <v>53.6</v>
      </c>
    </row>
    <row r="30" customFormat="false" ht="19.5" hidden="false" customHeight="true" outlineLevel="0" collapsed="false">
      <c r="B30" s="7" t="s">
        <v>45</v>
      </c>
      <c r="C30" s="7"/>
      <c r="D30" s="7"/>
      <c r="E30" s="7"/>
      <c r="F30" s="7"/>
      <c r="G30" s="7"/>
      <c r="H30" s="7"/>
      <c r="I30" s="7"/>
      <c r="J30" s="7"/>
      <c r="K30" s="7"/>
    </row>
    <row r="31" customFormat="false" ht="25.5" hidden="false" customHeight="true" outlineLevel="0" collapsed="false">
      <c r="B31" s="8" t="s">
        <v>19</v>
      </c>
      <c r="C31" s="10" t="s">
        <v>34</v>
      </c>
      <c r="D31" s="10"/>
      <c r="E31" s="10"/>
      <c r="F31" s="10"/>
      <c r="G31" s="10"/>
      <c r="H31" s="9" t="s">
        <v>35</v>
      </c>
      <c r="I31" s="9" t="s">
        <v>36</v>
      </c>
      <c r="J31" s="11" t="s">
        <v>37</v>
      </c>
      <c r="K31" s="12" t="s">
        <v>27</v>
      </c>
    </row>
    <row r="32" customFormat="false" ht="16.5" hidden="false" customHeight="true" outlineLevel="0" collapsed="false">
      <c r="B32" s="20" t="n">
        <f aca="false">IF($C32="","",COUNTA($C$32:$C32))</f>
        <v>1</v>
      </c>
      <c r="C32" s="22" t="s">
        <v>46</v>
      </c>
      <c r="D32" s="22"/>
      <c r="E32" s="22"/>
      <c r="F32" s="22"/>
      <c r="G32" s="22"/>
      <c r="H32" s="34" t="n">
        <v>34</v>
      </c>
      <c r="I32" s="35" t="s">
        <v>47</v>
      </c>
      <c r="J32" s="36" t="n">
        <v>0.75</v>
      </c>
      <c r="K32" s="26" t="n">
        <f aca="false">IF(OR($H32="",$J32=""),"",$H32*$J32)</f>
        <v>25.5</v>
      </c>
    </row>
    <row r="33" customFormat="false" ht="16.5" hidden="false" customHeight="true" outlineLevel="0" collapsed="false">
      <c r="B33" s="13" t="n">
        <f aca="false">IF($C33="","",COUNTA($C$32:$C33))</f>
        <v>2</v>
      </c>
      <c r="C33" s="15" t="s">
        <v>48</v>
      </c>
      <c r="D33" s="15"/>
      <c r="E33" s="15"/>
      <c r="F33" s="15"/>
      <c r="G33" s="15"/>
      <c r="H33" s="31" t="n">
        <v>1</v>
      </c>
      <c r="I33" s="32" t="s">
        <v>39</v>
      </c>
      <c r="J33" s="33" t="n">
        <v>15</v>
      </c>
      <c r="K33" s="19" t="n">
        <f aca="false">IF(OR($H33="",$J33=""),"",$H33*$J33)</f>
        <v>15</v>
      </c>
    </row>
    <row r="34" customFormat="false" ht="16.5" hidden="false" customHeight="true" outlineLevel="0" collapsed="false">
      <c r="B34" s="20" t="str">
        <f aca="false">IF($C34="","",COUNTA($C$32:$C34))</f>
        <v/>
      </c>
      <c r="C34" s="22"/>
      <c r="D34" s="22"/>
      <c r="E34" s="22"/>
      <c r="F34" s="22"/>
      <c r="G34" s="22"/>
      <c r="H34" s="34"/>
      <c r="I34" s="35"/>
      <c r="J34" s="36"/>
      <c r="K34" s="26" t="str">
        <f aca="false">IF(OR($H34="",$J34=""),"",$H34*$J34)</f>
        <v/>
      </c>
    </row>
    <row r="35" customFormat="false" ht="18.75" hidden="false" customHeight="true" outlineLevel="0" collapsed="false">
      <c r="B35" s="27" t="s">
        <v>49</v>
      </c>
      <c r="C35" s="27"/>
      <c r="D35" s="27"/>
      <c r="E35" s="27"/>
      <c r="F35" s="27"/>
      <c r="G35" s="27"/>
      <c r="H35" s="27"/>
      <c r="I35" s="27"/>
      <c r="J35" s="29"/>
      <c r="K35" s="30" t="n">
        <f aca="false">SUM(K32:K34)</f>
        <v>40.5</v>
      </c>
    </row>
    <row r="37" customFormat="false" ht="19.5" hidden="false" customHeight="true" outlineLevel="0" collapsed="false">
      <c r="B37" s="7" t="s">
        <v>50</v>
      </c>
      <c r="C37" s="7"/>
      <c r="D37" s="7"/>
      <c r="E37" s="7"/>
      <c r="F37" s="7"/>
      <c r="G37" s="7"/>
      <c r="H37" s="7"/>
      <c r="I37" s="7"/>
      <c r="J37" s="7"/>
      <c r="K37" s="7"/>
    </row>
    <row r="38" customFormat="false" ht="18" hidden="false" customHeight="true" outlineLevel="0" collapsed="false">
      <c r="B38" s="37" t="s">
        <v>51</v>
      </c>
      <c r="C38" s="37"/>
      <c r="D38" s="37"/>
      <c r="E38" s="37"/>
      <c r="F38" s="37"/>
      <c r="G38" s="37"/>
      <c r="H38" s="37"/>
      <c r="I38" s="37"/>
      <c r="J38" s="38"/>
      <c r="K38" s="39" t="n">
        <f aca="false">K19</f>
        <v>980</v>
      </c>
    </row>
    <row r="39" customFormat="false" ht="18" hidden="false" customHeight="true" outlineLevel="0" collapsed="false">
      <c r="B39" s="37" t="s">
        <v>44</v>
      </c>
      <c r="C39" s="37"/>
      <c r="D39" s="37"/>
      <c r="E39" s="37"/>
      <c r="F39" s="37"/>
      <c r="G39" s="37"/>
      <c r="H39" s="37"/>
      <c r="I39" s="37"/>
      <c r="J39" s="38"/>
      <c r="K39" s="39" t="n">
        <f aca="false">K28</f>
        <v>53.6</v>
      </c>
    </row>
    <row r="40" customFormat="false" ht="18" hidden="false" customHeight="true" outlineLevel="0" collapsed="false">
      <c r="B40" s="37" t="s">
        <v>49</v>
      </c>
      <c r="C40" s="37"/>
      <c r="D40" s="37"/>
      <c r="E40" s="37"/>
      <c r="F40" s="37"/>
      <c r="G40" s="37"/>
      <c r="H40" s="37"/>
      <c r="I40" s="37"/>
      <c r="J40" s="38"/>
      <c r="K40" s="39" t="n">
        <f aca="false">K35</f>
        <v>40.5</v>
      </c>
    </row>
    <row r="41" customFormat="false" ht="18" hidden="false" customHeight="true" outlineLevel="0" collapsed="false">
      <c r="B41" s="40" t="s">
        <v>52</v>
      </c>
      <c r="C41" s="40"/>
      <c r="D41" s="40"/>
      <c r="E41" s="40"/>
      <c r="F41" s="40"/>
      <c r="G41" s="40"/>
      <c r="H41" s="40"/>
      <c r="I41" s="40"/>
      <c r="J41" s="38"/>
      <c r="K41" s="41" t="n">
        <f aca="false">K38+K39+K40</f>
        <v>1074.1</v>
      </c>
    </row>
    <row r="42" customFormat="false" ht="18" hidden="false" customHeight="true" outlineLevel="0" collapsed="false">
      <c r="B42" s="37" t="s">
        <v>53</v>
      </c>
      <c r="C42" s="37"/>
      <c r="D42" s="37"/>
      <c r="E42" s="37"/>
      <c r="F42" s="37"/>
      <c r="G42" s="37"/>
      <c r="H42" s="37"/>
      <c r="I42" s="37"/>
      <c r="J42" s="42" t="n">
        <v>0.081</v>
      </c>
      <c r="K42" s="39" t="n">
        <f aca="false">K41*J42</f>
        <v>87.0021</v>
      </c>
    </row>
    <row r="43" customFormat="false" ht="24" hidden="false" customHeight="true" outlineLevel="0" collapsed="false">
      <c r="B43" s="43" t="s">
        <v>54</v>
      </c>
      <c r="C43" s="43"/>
      <c r="D43" s="43"/>
      <c r="E43" s="43"/>
      <c r="F43" s="43"/>
      <c r="G43" s="43"/>
      <c r="H43" s="43"/>
      <c r="I43" s="43"/>
      <c r="J43" s="44"/>
      <c r="K43" s="45" t="n">
        <f aca="false">K41+K42</f>
        <v>1161.1021</v>
      </c>
    </row>
    <row r="45" customFormat="false" ht="19.5" hidden="false" customHeight="true" outlineLevel="0" collapsed="false">
      <c r="B45" s="7" t="s">
        <v>55</v>
      </c>
      <c r="C45" s="7"/>
      <c r="D45" s="7"/>
      <c r="E45" s="7"/>
      <c r="F45" s="7"/>
      <c r="G45" s="7"/>
      <c r="H45" s="7"/>
      <c r="I45" s="7"/>
      <c r="J45" s="7"/>
      <c r="K45" s="7"/>
    </row>
    <row r="46" customFormat="false" ht="18" hidden="false" customHeight="true" outlineLevel="0" collapsed="false">
      <c r="B46" s="46" t="s">
        <v>56</v>
      </c>
      <c r="C46" s="46"/>
      <c r="D46" s="46"/>
      <c r="E46" s="46"/>
      <c r="F46" s="46"/>
      <c r="G46" s="46"/>
      <c r="H46" s="46"/>
      <c r="I46" s="46"/>
      <c r="J46" s="46"/>
      <c r="K46" s="46"/>
    </row>
    <row r="47" customFormat="false" ht="18" hidden="false" customHeight="true" outlineLevel="0" collapsed="false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customFormat="false" ht="18" hidden="false" customHeight="true" outlineLevel="0" collapsed="false">
      <c r="B48" s="46"/>
      <c r="C48" s="46"/>
      <c r="D48" s="46"/>
      <c r="E48" s="46"/>
      <c r="F48" s="46"/>
      <c r="G48" s="46"/>
      <c r="H48" s="46"/>
      <c r="I48" s="46"/>
      <c r="J48" s="46"/>
      <c r="K48" s="46"/>
    </row>
    <row r="50" customFormat="false" ht="42" hidden="false" customHeight="true" outlineLevel="0" collapsed="false">
      <c r="B50" s="47" t="s">
        <v>57</v>
      </c>
      <c r="C50" s="47"/>
      <c r="D50" s="47"/>
      <c r="E50" s="47"/>
      <c r="H50" s="47" t="s">
        <v>58</v>
      </c>
      <c r="I50" s="47"/>
      <c r="J50" s="47"/>
      <c r="K50" s="47"/>
    </row>
  </sheetData>
  <mergeCells count="46">
    <mergeCell ref="B2:K2"/>
    <mergeCell ref="B3:K3"/>
    <mergeCell ref="B4:K4"/>
    <mergeCell ref="B6:C6"/>
    <mergeCell ref="D6:F6"/>
    <mergeCell ref="G6:H6"/>
    <mergeCell ref="I6:K6"/>
    <mergeCell ref="B7:C7"/>
    <mergeCell ref="D7:F7"/>
    <mergeCell ref="G7:H7"/>
    <mergeCell ref="I7:K7"/>
    <mergeCell ref="B8:C8"/>
    <mergeCell ref="D8:F8"/>
    <mergeCell ref="G8:H8"/>
    <mergeCell ref="I8:K8"/>
    <mergeCell ref="B9:C9"/>
    <mergeCell ref="D9:F9"/>
    <mergeCell ref="G9:H9"/>
    <mergeCell ref="I9:K9"/>
    <mergeCell ref="B11:K11"/>
    <mergeCell ref="B19:H19"/>
    <mergeCell ref="B21:K21"/>
    <mergeCell ref="C22:G22"/>
    <mergeCell ref="C23:G23"/>
    <mergeCell ref="C24:G24"/>
    <mergeCell ref="C25:G25"/>
    <mergeCell ref="C26:G26"/>
    <mergeCell ref="C27:G27"/>
    <mergeCell ref="B28:I28"/>
    <mergeCell ref="B30:K30"/>
    <mergeCell ref="C31:G31"/>
    <mergeCell ref="C32:G32"/>
    <mergeCell ref="C33:G33"/>
    <mergeCell ref="C34:G34"/>
    <mergeCell ref="B35:I35"/>
    <mergeCell ref="B37:K37"/>
    <mergeCell ref="B38:I38"/>
    <mergeCell ref="B39:I39"/>
    <mergeCell ref="B40:I40"/>
    <mergeCell ref="B41:I41"/>
    <mergeCell ref="B42:I42"/>
    <mergeCell ref="B43:I43"/>
    <mergeCell ref="B45:K45"/>
    <mergeCell ref="B46:K48"/>
    <mergeCell ref="B50:E50"/>
    <mergeCell ref="H50:K50"/>
  </mergeCells>
  <dataValidations count="2">
    <dataValidation allowBlank="true" errorStyle="stop" operator="between" showDropDown="false" showErrorMessage="false" showInputMessage="false" sqref="D13:D18" type="list">
      <formula1>Mitarbeiter</formula1>
      <formula2>0</formula2>
    </dataValidation>
    <dataValidation allowBlank="true" errorStyle="stop" operator="between" showDropDown="false" showErrorMessage="false" showInputMessage="false" sqref="I23:I27 I32:I34" type="list">
      <formula1>Einheiten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20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3"/>
    <col collapsed="false" customWidth="true" hidden="false" outlineLevel="0" max="6" min="6" style="0" width="14"/>
  </cols>
  <sheetData>
    <row r="2" customFormat="false" ht="25.5" hidden="false" customHeight="true" outlineLevel="0" collapsed="false">
      <c r="B2" s="48" t="s">
        <v>59</v>
      </c>
      <c r="C2" s="48"/>
      <c r="D2" s="48"/>
      <c r="E2" s="48"/>
      <c r="F2" s="48"/>
    </row>
    <row r="3" customFormat="false" ht="15" hidden="false" customHeight="false" outlineLevel="0" collapsed="false">
      <c r="B3" s="3" t="s">
        <v>60</v>
      </c>
      <c r="C3" s="3"/>
      <c r="D3" s="3"/>
      <c r="E3" s="3"/>
      <c r="F3" s="3"/>
    </row>
    <row r="4" customFormat="false" ht="15" hidden="false" customHeight="false" outlineLevel="0" collapsed="false">
      <c r="B4" s="49" t="s">
        <v>61</v>
      </c>
      <c r="C4" s="49"/>
      <c r="D4" s="49"/>
      <c r="F4" s="49" t="s">
        <v>62</v>
      </c>
    </row>
    <row r="5" customFormat="false" ht="15" hidden="false" customHeight="false" outlineLevel="0" collapsed="false">
      <c r="B5" s="50" t="s">
        <v>20</v>
      </c>
      <c r="C5" s="51" t="s">
        <v>63</v>
      </c>
      <c r="D5" s="52" t="s">
        <v>64</v>
      </c>
      <c r="F5" s="53" t="s">
        <v>36</v>
      </c>
    </row>
    <row r="6" customFormat="false" ht="15" hidden="false" customHeight="false" outlineLevel="0" collapsed="false">
      <c r="B6" s="54" t="s">
        <v>17</v>
      </c>
      <c r="C6" s="55" t="s">
        <v>65</v>
      </c>
      <c r="D6" s="56" t="n">
        <v>95</v>
      </c>
      <c r="F6" s="57" t="s">
        <v>25</v>
      </c>
    </row>
    <row r="7" customFormat="false" ht="15" hidden="false" customHeight="false" outlineLevel="0" collapsed="false">
      <c r="B7" s="54" t="s">
        <v>66</v>
      </c>
      <c r="C7" s="55" t="s">
        <v>65</v>
      </c>
      <c r="D7" s="56" t="n">
        <v>95</v>
      </c>
      <c r="F7" s="57" t="s">
        <v>41</v>
      </c>
    </row>
    <row r="8" customFormat="false" ht="15" hidden="false" customHeight="false" outlineLevel="0" collapsed="false">
      <c r="B8" s="54" t="s">
        <v>67</v>
      </c>
      <c r="C8" s="55" t="s">
        <v>68</v>
      </c>
      <c r="D8" s="56" t="n">
        <v>110</v>
      </c>
      <c r="F8" s="57" t="s">
        <v>43</v>
      </c>
    </row>
    <row r="9" customFormat="false" ht="15" hidden="false" customHeight="false" outlineLevel="0" collapsed="false">
      <c r="B9" s="54" t="s">
        <v>69</v>
      </c>
      <c r="C9" s="55" t="s">
        <v>70</v>
      </c>
      <c r="D9" s="56" t="n">
        <v>72</v>
      </c>
      <c r="F9" s="57" t="s">
        <v>71</v>
      </c>
    </row>
    <row r="10" customFormat="false" ht="15" hidden="false" customHeight="false" outlineLevel="0" collapsed="false">
      <c r="B10" s="58" t="s">
        <v>30</v>
      </c>
      <c r="C10" s="59" t="s">
        <v>72</v>
      </c>
      <c r="D10" s="60" t="n">
        <v>55</v>
      </c>
      <c r="F10" s="57" t="s">
        <v>73</v>
      </c>
    </row>
    <row r="11" customFormat="false" ht="15" hidden="false" customHeight="false" outlineLevel="0" collapsed="false">
      <c r="F11" s="57" t="s">
        <v>74</v>
      </c>
    </row>
    <row r="12" customFormat="false" ht="15" hidden="false" customHeight="false" outlineLevel="0" collapsed="false">
      <c r="F12" s="57" t="s">
        <v>75</v>
      </c>
    </row>
    <row r="13" customFormat="false" ht="15" hidden="false" customHeight="false" outlineLevel="0" collapsed="false">
      <c r="F13" s="57" t="s">
        <v>47</v>
      </c>
    </row>
    <row r="14" customFormat="false" ht="15" hidden="false" customHeight="false" outlineLevel="0" collapsed="false">
      <c r="F14" s="61" t="s">
        <v>39</v>
      </c>
    </row>
  </sheetData>
  <mergeCells count="3">
    <mergeCell ref="B2:F2"/>
    <mergeCell ref="B3:F3"/>
    <mergeCell ref="B4:D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2026-07-10T06:40:24Z</dcterms:created>
  <dc:creator>openpyxl</dc:creator>
  <dc:description/>
  <dc:language>en-US</dc:language>
  <cp:lastModifiedBy/>
  <dcterms:modified xsi:type="dcterms:W3CDTF">2026-07-10T06:40:24Z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