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giebericht" sheetId="1" state="visible" r:id="rId3"/>
    <sheet name="Sheet" sheetId="2" state="visible" r:id="rId4"/>
    <sheet name="Stammdaten" sheetId="3" state="visible" r:id="rId5"/>
  </sheets>
  <definedNames>
    <definedName function="false" hidden="false" localSheetId="0" name="_xlnm.Print_Area" vbProcedure="false">Regiebericht!$A$1:$H$58</definedName>
    <definedName function="false" hidden="false" name="Einheiten" vbProcedure="false">Stammdaten!$E$6:$E$14</definedName>
    <definedName function="false" hidden="false" name="Geraete" vbProcedure="false">Stammdaten!$H$6:$H$13</definedName>
    <definedName function="false" hidden="false" name="GeraeteTab" vbProcedure="false">Stammdaten!$H$6:$J$13</definedName>
    <definedName function="false" hidden="false" name="LohnTab" vbProcedure="false">Stammdaten!$B$6:$C$11</definedName>
    <definedName function="false" hidden="false" name="Qualifikationen" vbProcedure="false">Stammdaten!$B$6:$B$11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<sst xmlns="http://schemas.openxmlformats.org/spreadsheetml/2006/main" count="121" uniqueCount="87">
  <si>
    <t xml:space="preserve">REGIEBERICHT</t>
  </si>
  <si>
    <t xml:space="preserve">Nachweis über Regie- und Stundenlohnarbeiten (Zusatzleistungen)</t>
  </si>
  <si>
    <t xml:space="preserve">Legende:  blaue Werte = Eingabe   ·   schwarze Werte = automatisch berechnet (Sätze aus »Stammdaten«)</t>
  </si>
  <si>
    <t xml:space="preserve">Auftragnehmer</t>
  </si>
  <si>
    <t xml:space="preserve">Steinweg Bau GmbH</t>
  </si>
  <si>
    <t xml:space="preserve">Bericht-Nr.</t>
  </si>
  <si>
    <t xml:space="preserve">RB-2026-047</t>
  </si>
  <si>
    <t xml:space="preserve">Auftraggeber</t>
  </si>
  <si>
    <t xml:space="preserve">Lindqvist Immobilien GmbH</t>
  </si>
  <si>
    <t xml:space="preserve">Datum</t>
  </si>
  <si>
    <t xml:space="preserve">Bauvorhaben</t>
  </si>
  <si>
    <t xml:space="preserve">Neubau Bürogebäude, Baufeld 3</t>
  </si>
  <si>
    <t xml:space="preserve">Wochentag</t>
  </si>
  <si>
    <t xml:space="preserve">Baustelle / Ort</t>
  </si>
  <si>
    <t xml:space="preserve">Hafenstraße 12, 26123 Musterstadt</t>
  </si>
  <si>
    <t xml:space="preserve">Wetter</t>
  </si>
  <si>
    <t xml:space="preserve">heiter, 21 °C</t>
  </si>
  <si>
    <t xml:space="preserve">Regie-/Auftrags-Nr.</t>
  </si>
  <si>
    <t xml:space="preserve">RA-2026-0113</t>
  </si>
  <si>
    <t xml:space="preserve">Bauleiter</t>
  </si>
  <si>
    <t xml:space="preserve">M. Hartwig</t>
  </si>
  <si>
    <t xml:space="preserve">1  ·  LOHN- / ARBEITSSTUNDEN</t>
  </si>
  <si>
    <t xml:space="preserve">Pos</t>
  </si>
  <si>
    <t xml:space="preserve">Name / Mitarbeiter</t>
  </si>
  <si>
    <t xml:space="preserve">Qualifikation</t>
  </si>
  <si>
    <t xml:space="preserve">Stunden</t>
  </si>
  <si>
    <t xml:space="preserve">€ / Std.</t>
  </si>
  <si>
    <t xml:space="preserve">Betrag €</t>
  </si>
  <si>
    <t xml:space="preserve">Thomas Berger</t>
  </si>
  <si>
    <t xml:space="preserve">Polier</t>
  </si>
  <si>
    <t xml:space="preserve">Michael Krause</t>
  </si>
  <si>
    <t xml:space="preserve">Facharbeiter</t>
  </si>
  <si>
    <t xml:space="preserve">Andrej Novak</t>
  </si>
  <si>
    <t xml:space="preserve">Stefan Wolf</t>
  </si>
  <si>
    <t xml:space="preserve">Fachhelfer</t>
  </si>
  <si>
    <t xml:space="preserve">Emre Yılmaz</t>
  </si>
  <si>
    <t xml:space="preserve">Helfer</t>
  </si>
  <si>
    <t xml:space="preserve">Summe Lohn</t>
  </si>
  <si>
    <t xml:space="preserve">2  ·  MATERIAL</t>
  </si>
  <si>
    <t xml:space="preserve">Material / Bezeichnung</t>
  </si>
  <si>
    <t xml:space="preserve">Menge</t>
  </si>
  <si>
    <t xml:space="preserve">Einheit</t>
  </si>
  <si>
    <t xml:space="preserve">€ / Einheit</t>
  </si>
  <si>
    <t xml:space="preserve">Beton C25/30</t>
  </si>
  <si>
    <t xml:space="preserve">m³</t>
  </si>
  <si>
    <t xml:space="preserve">Betonstahl BSt 500</t>
  </si>
  <si>
    <t xml:space="preserve">kg</t>
  </si>
  <si>
    <t xml:space="preserve">Schalungsplatten</t>
  </si>
  <si>
    <t xml:space="preserve">m²</t>
  </si>
  <si>
    <t xml:space="preserve">Kies 0/32</t>
  </si>
  <si>
    <t xml:space="preserve">t</t>
  </si>
  <si>
    <t xml:space="preserve">Summe Material</t>
  </si>
  <si>
    <t xml:space="preserve">3  ·  GERÄTE / MASCHINEN</t>
  </si>
  <si>
    <t xml:space="preserve">Gerät / Maschine</t>
  </si>
  <si>
    <t xml:space="preserve">Minibagger 3,5 t</t>
  </si>
  <si>
    <t xml:space="preserve">Rüttelplatte</t>
  </si>
  <si>
    <t xml:space="preserve">Stromerzeuger</t>
  </si>
  <si>
    <t xml:space="preserve">Summe Geräte</t>
  </si>
  <si>
    <t xml:space="preserve">ZUSAMMENSTELLUNG</t>
  </si>
  <si>
    <t xml:space="preserve">Zwischensumme (netto)</t>
  </si>
  <si>
    <t xml:space="preserve">Zuschlag Gemeinkosten</t>
  </si>
  <si>
    <t xml:space="preserve">Nettosumme</t>
  </si>
  <si>
    <t xml:space="preserve">zzgl. MwSt.</t>
  </si>
  <si>
    <t xml:space="preserve">Gesamtbetrag (brutto)</t>
  </si>
  <si>
    <t xml:space="preserve">AUSGEFÜHRTE ARBEITEN / BEMERKUNGEN</t>
  </si>
  <si>
    <t xml:space="preserve">Aushub und Fundamentergänzung an Achse C/4 gemäß Anweisung der Bauleitung vom 06.07.2026. Zusätzliche Bewehrung eingebaut, Schalung gestellt und Beton eingebracht. Leistung außerhalb des Pauschalvertrags.</t>
  </si>
  <si>
    <t xml:space="preserve">Datum, Unterschrift Auftragnehmer</t>
  </si>
  <si>
    <t xml:space="preserve">Datum, Unterschrift Auftraggeber / Bauleitung</t>
  </si>
  <si>
    <t xml:space="preserve">STAMMDATEN · SÄTZE UND LISTEN</t>
  </si>
  <si>
    <t xml:space="preserve">Hier einmalig pflegen – die Werte speisen die Auswahllisten und Preis-Automatik im Regiebericht.</t>
  </si>
  <si>
    <t xml:space="preserve">Lohnsätze</t>
  </si>
  <si>
    <t xml:space="preserve">Einheiten</t>
  </si>
  <si>
    <t xml:space="preserve">Gerätesätze</t>
  </si>
  <si>
    <t xml:space="preserve">Std.</t>
  </si>
  <si>
    <t xml:space="preserve">Vorarbeiter</t>
  </si>
  <si>
    <t xml:space="preserve">Stk</t>
  </si>
  <si>
    <t xml:space="preserve">Radlader</t>
  </si>
  <si>
    <t xml:space="preserve">m</t>
  </si>
  <si>
    <t xml:space="preserve">Kompressor</t>
  </si>
  <si>
    <t xml:space="preserve">Auszubildender</t>
  </si>
  <si>
    <t xml:space="preserve">Kernbohrgerät</t>
  </si>
  <si>
    <t xml:space="preserve">Anhänger 3,5 t</t>
  </si>
  <si>
    <t xml:space="preserve">Tag</t>
  </si>
  <si>
    <t xml:space="preserve">l</t>
  </si>
  <si>
    <t xml:space="preserve">Bauzaun (10 m)</t>
  </si>
  <si>
    <t xml:space="preserve">Woche</t>
  </si>
  <si>
    <t xml:space="preserve">Pauschal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</si>
</sst>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\.mm\.yyyy"/>
    <numFmt numFmtId="166" formatCode="General"/>
    <numFmt numFmtId="167" formatCode="#,##0.0"/>
    <numFmt numFmtId="168" formatCode="#,##0.00&quot; €&quot;"/>
    <numFmt numFmtId="169" formatCode="#,##0.##"/>
    <numFmt numFmtId="170" formatCode="0\ %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FFFFFF"/>
      <name val="Calibri"/>
      <family val="0"/>
      <charset val="1"/>
    </font>
    <font>
      <sz val="10.5"/>
      <color rgb="FFFFFFFF"/>
      <name val="Calibri"/>
      <family val="0"/>
      <charset val="1"/>
    </font>
    <font>
      <i val="true"/>
      <sz val="9"/>
      <color rgb="FF5A6B75"/>
      <name val="Calibri"/>
      <family val="0"/>
      <charset val="1"/>
    </font>
    <font>
      <b val="true"/>
      <sz val="9"/>
      <color rgb="FF5A6B75"/>
      <name val="Calibri"/>
      <family val="0"/>
      <charset val="1"/>
    </font>
    <font>
      <sz val="10"/>
      <color rgb="FF1155CC"/>
      <name val="Calibri"/>
      <family val="0"/>
      <charset val="1"/>
    </font>
    <font>
      <b val="true"/>
      <sz val="10"/>
      <color rgb="FF1B1B1B"/>
      <name val="Calibri"/>
      <family val="0"/>
      <charset val="1"/>
    </font>
    <font>
      <b val="true"/>
      <sz val="10.5"/>
      <color rgb="FFFFFFFF"/>
      <name val="Calibri"/>
      <family val="0"/>
      <charset val="1"/>
    </font>
    <font>
      <b val="true"/>
      <sz val="9.5"/>
      <color rgb="FFFFFFFF"/>
      <name val="Calibri"/>
      <family val="0"/>
      <charset val="1"/>
    </font>
    <font>
      <sz val="9"/>
      <color rgb="FF1B1B1B"/>
      <name val="Calibri"/>
      <family val="0"/>
      <charset val="1"/>
    </font>
    <font>
      <sz val="10"/>
      <color rgb="FF1B1B1B"/>
      <name val="Calibri"/>
      <family val="0"/>
      <charset val="1"/>
    </font>
    <font>
      <b val="true"/>
      <sz val="10"/>
      <color rgb="FF1F3A4D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b val="true"/>
      <sz val="12"/>
      <color rgb="FFFFFFFF"/>
      <name val="Calibri"/>
      <family val="0"/>
      <charset val="1"/>
    </font>
    <font>
      <b val="true"/>
      <sz val="13"/>
      <color rgb="FFFFFFFF"/>
      <name val="Calibri"/>
      <family val="0"/>
      <charset val="1"/>
    </font>
    <font>
      <b val="true"/>
      <sz val="10"/>
      <color rgb="FFFFFFFF"/>
      <name val="Calibri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1F3A4D"/>
        <bgColor rgb="FF003366"/>
      </patternFill>
    </fill>
    <fill>
      <patternFill patternType="solid">
        <fgColor rgb="FF2C5468"/>
        <bgColor rgb="FF1F5C5D"/>
      </patternFill>
    </fill>
    <fill>
      <patternFill patternType="solid">
        <fgColor rgb="FFF1F6F8"/>
        <bgColor rgb="FFF4F7F9"/>
      </patternFill>
    </fill>
    <fill>
      <patternFill patternType="solid">
        <fgColor rgb="FFF4F7F9"/>
        <bgColor rgb="FFF1F6F8"/>
      </patternFill>
    </fill>
    <fill>
      <patternFill patternType="solid">
        <fgColor rgb="FFFFFFFF"/>
        <bgColor rgb="FFF4F7F9"/>
      </patternFill>
    </fill>
    <fill>
      <patternFill patternType="solid">
        <fgColor rgb="FFE4EEF0"/>
        <bgColor rgb="FFF1F6F8"/>
      </patternFill>
    </fill>
    <fill>
      <patternFill patternType="solid">
        <fgColor rgb="FF1F5C5D"/>
        <bgColor rgb="FF2C5468"/>
      </patternFill>
    </fill>
  </fills>
  <borders count="21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D5DCE0"/>
      </bottom>
      <diagonal/>
    </border>
    <border diagonalUp="false" diagonalDown="false">
      <left style="thin">
        <color rgb="FF2C5468"/>
      </left>
      <right style="thin">
        <color rgb="FF2C5468"/>
      </right>
      <top style="thin">
        <color rgb="FF2C5468"/>
      </top>
      <bottom style="thin">
        <color rgb="FF2C5468"/>
      </bottom>
      <diagonal/>
    </border>
    <border diagonalUp="false" diagonalDown="false">
      <left style="thin">
        <color rgb="FF1F3A4D"/>
      </left>
      <right/>
      <top style="thin">
        <color rgb="FF1F3A4D"/>
      </top>
      <bottom style="thin">
        <color rgb="FF1F3A4D"/>
      </bottom>
      <diagonal/>
    </border>
    <border diagonalUp="false" diagonalDown="false">
      <left/>
      <right/>
      <top style="thin">
        <color rgb="FF1F3A4D"/>
      </top>
      <bottom style="thin">
        <color rgb="FF1F3A4D"/>
      </bottom>
      <diagonal/>
    </border>
    <border diagonalUp="false" diagonalDown="false">
      <left/>
      <right style="thin">
        <color rgb="FF1F3A4D"/>
      </right>
      <top style="thin">
        <color rgb="FF1F3A4D"/>
      </top>
      <bottom style="thin">
        <color rgb="FF1F3A4D"/>
      </bottom>
      <diagonal/>
    </border>
    <border diagonalUp="false" diagonalDown="false">
      <left style="thin">
        <color rgb="FFD5DCE0"/>
      </left>
      <right style="thin">
        <color rgb="FFD5DCE0"/>
      </right>
      <top/>
      <bottom style="thin">
        <color rgb="FFD5DCE0"/>
      </bottom>
      <diagonal/>
    </border>
    <border diagonalUp="false" diagonalDown="false">
      <left style="thin">
        <color rgb="FFD5DCE0"/>
      </left>
      <right/>
      <top style="thin">
        <color rgb="FFD5DCE0"/>
      </top>
      <bottom style="thin">
        <color rgb="FFD5DCE0"/>
      </bottom>
      <diagonal/>
    </border>
    <border diagonalUp="false" diagonalDown="false">
      <left/>
      <right style="thin">
        <color rgb="FFD5DCE0"/>
      </right>
      <top style="thin">
        <color rgb="FFD5DCE0"/>
      </top>
      <bottom style="thin">
        <color rgb="FFD5DCE0"/>
      </bottom>
      <diagonal/>
    </border>
    <border diagonalUp="false" diagonalDown="false">
      <left/>
      <right/>
      <top style="thin">
        <color rgb="FFD5DCE0"/>
      </top>
      <bottom style="thin">
        <color rgb="FFD5DCE0"/>
      </bottom>
      <diagonal/>
    </border>
    <border diagonalUp="false" diagonalDown="false">
      <left style="thin">
        <color rgb="FFD5DCE0"/>
      </left>
      <right style="thin">
        <color rgb="FFD5DCE0"/>
      </right>
      <top style="thin">
        <color rgb="FFD5DCE0"/>
      </top>
      <bottom style="thin">
        <color rgb="FFD5DCE0"/>
      </bottom>
      <diagonal/>
    </border>
    <border diagonalUp="false" diagonalDown="false">
      <left/>
      <right/>
      <top style="thin">
        <color rgb="FF2C5468"/>
      </top>
      <bottom/>
      <diagonal/>
    </border>
    <border diagonalUp="false" diagonalDown="false">
      <left style="thin">
        <color rgb="FFD5DCE0"/>
      </left>
      <right/>
      <top style="thin">
        <color rgb="FFD5DCE0"/>
      </top>
      <bottom/>
      <diagonal/>
    </border>
    <border diagonalUp="false" diagonalDown="false">
      <left/>
      <right style="thin">
        <color rgb="FFD5DCE0"/>
      </right>
      <top style="thin">
        <color rgb="FFD5DCE0"/>
      </top>
      <bottom/>
      <diagonal/>
    </border>
    <border diagonalUp="false" diagonalDown="false">
      <left style="thin">
        <color rgb="FFD5DCE0"/>
      </left>
      <right style="thin">
        <color rgb="FFD5DCE0"/>
      </right>
      <top style="thin">
        <color rgb="FFD5DCE0"/>
      </top>
      <bottom/>
      <diagonal/>
    </border>
    <border diagonalUp="false" diagonalDown="false">
      <left/>
      <right/>
      <top style="thin">
        <color rgb="FFD5DCE0"/>
      </top>
      <bottom/>
      <diagonal/>
    </border>
    <border diagonalUp="false" diagonalDown="false">
      <left style="thin">
        <color rgb="FFD5DCE0"/>
      </left>
      <right/>
      <top/>
      <bottom/>
      <diagonal/>
    </border>
    <border diagonalUp="false" diagonalDown="false">
      <left/>
      <right style="thin">
        <color rgb="FFD5DCE0"/>
      </right>
      <top/>
      <bottom/>
      <diagonal/>
    </border>
    <border diagonalUp="false" diagonalDown="false">
      <left style="thin">
        <color rgb="FFD5DCE0"/>
      </left>
      <right style="thin">
        <color rgb="FFD5DCE0"/>
      </right>
      <top/>
      <bottom/>
      <diagonal/>
    </border>
    <border diagonalUp="false" diagonalDown="false">
      <left style="thin">
        <color rgb="FFD5DCE0"/>
      </left>
      <right/>
      <top/>
      <bottom style="thin">
        <color rgb="FFD5DCE0"/>
      </bottom>
      <diagonal/>
    </border>
    <border diagonalUp="false" diagonalDown="false">
      <left/>
      <right style="thin">
        <color rgb="FFD5DCE0"/>
      </right>
      <top/>
      <bottom style="thin">
        <color rgb="FFD5DCE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0" borderId="0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center" textRotation="0" wrapText="false" indent="1" shrinkToFit="false"/>
      <protection locked="true" hidden="false"/>
    </xf>
    <xf numFmtId="165" fontId="8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3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1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1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6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3" fillId="5" borderId="6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6" fontId="12" fillId="6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6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6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6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3" fillId="6" borderId="6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4" fillId="7" borderId="7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8" fontId="14" fillId="7" borderId="8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9" fontId="8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8" fillId="5" borderId="6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9" fontId="8" fillId="6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8" fillId="6" borderId="6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3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6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6" borderId="7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0" fillId="6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6" borderId="8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4" fillId="6" borderId="7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8" fontId="9" fillId="6" borderId="8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70" fontId="8" fillId="6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8" borderId="7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0" fillId="8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8" borderId="8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8" fillId="4" borderId="10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7" fillId="0" borderId="1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7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8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3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3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3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3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8" fontId="13" fillId="0" borderId="17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3" fillId="0" borderId="18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9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8" fontId="13" fillId="0" borderId="20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6" xfId="0" applyFont="true" applyBorder="true" applyAlignment="true" applyProtection="false">
      <alignment horizontal="left" vertical="center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F5C5D"/>
      <rgbColor rgb="FFC0C0C0"/>
      <rgbColor rgb="FF808080"/>
      <rgbColor rgb="FF9999FF"/>
      <rgbColor rgb="FF993366"/>
      <rgbColor rgb="FFF4F7F9"/>
      <rgbColor rgb="FFE4EEF0"/>
      <rgbColor rgb="FF660066"/>
      <rgbColor rgb="FFFF8080"/>
      <rgbColor rgb="FF1155CC"/>
      <rgbColor rgb="FFD5DC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1F6F8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A6B75"/>
      <rgbColor rgb="FF969696"/>
      <rgbColor rgb="FF003366"/>
      <rgbColor rgb="FF339966"/>
      <rgbColor rgb="FF003300"/>
      <rgbColor rgb="FF1B1B1B"/>
      <rgbColor rgb="FF993300"/>
      <rgbColor rgb="FF993366"/>
      <rgbColor rgb="FF2C5468"/>
      <rgbColor rgb="FF1F3A4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H5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.5"/>
    <col collapsed="false" customWidth="true" hidden="false" outlineLevel="0" max="2" min="2" style="0" width="5"/>
    <col collapsed="false" customWidth="true" hidden="false" outlineLevel="0" max="3" min="3" style="0" width="22"/>
    <col collapsed="false" customWidth="true" hidden="false" outlineLevel="0" max="4" min="4" style="0" width="16"/>
    <col collapsed="false" customWidth="true" hidden="false" outlineLevel="0" max="6" min="5" style="0" width="10"/>
    <col collapsed="false" customWidth="true" hidden="false" outlineLevel="0" max="7" min="7" style="0" width="14"/>
    <col collapsed="false" customWidth="true" hidden="false" outlineLevel="0" max="8" min="8" style="0" width="15"/>
  </cols>
  <sheetData>
    <row r="2" customFormat="false" ht="33.75" hidden="false" customHeight="true" outlineLevel="0" collapsed="false">
      <c r="B2" s="1" t="s">
        <v>0</v>
      </c>
      <c r="C2" s="1"/>
      <c r="D2" s="1"/>
      <c r="E2" s="1"/>
      <c r="F2" s="1"/>
      <c r="G2" s="1"/>
      <c r="H2" s="1"/>
    </row>
    <row r="3" customFormat="false" ht="18" hidden="false" customHeight="true" outlineLevel="0" collapsed="false">
      <c r="B3" s="2" t="s">
        <v>1</v>
      </c>
      <c r="C3" s="2"/>
      <c r="D3" s="2"/>
      <c r="E3" s="2"/>
      <c r="F3" s="2"/>
      <c r="G3" s="2"/>
      <c r="H3" s="2"/>
    </row>
    <row r="4" customFormat="false" ht="15" hidden="false" customHeight="true" outlineLevel="0" collapsed="false">
      <c r="B4" s="3" t="s">
        <v>2</v>
      </c>
      <c r="C4" s="3"/>
      <c r="D4" s="3"/>
      <c r="E4" s="3"/>
      <c r="F4" s="3"/>
      <c r="G4" s="3"/>
      <c r="H4" s="3"/>
    </row>
    <row r="5" customFormat="false" ht="6" hidden="false" customHeight="true" outlineLevel="0" collapsed="false"/>
    <row r="6" customFormat="false" ht="18.75" hidden="false" customHeight="true" outlineLevel="0" collapsed="false">
      <c r="B6" s="4" t="s">
        <v>3</v>
      </c>
      <c r="C6" s="4"/>
      <c r="D6" s="5" t="s">
        <v>4</v>
      </c>
      <c r="E6" s="5"/>
      <c r="F6" s="6" t="s">
        <v>5</v>
      </c>
      <c r="G6" s="5" t="s">
        <v>6</v>
      </c>
      <c r="H6" s="5"/>
    </row>
    <row r="7" customFormat="false" ht="18.75" hidden="false" customHeight="true" outlineLevel="0" collapsed="false">
      <c r="B7" s="4" t="s">
        <v>7</v>
      </c>
      <c r="C7" s="4"/>
      <c r="D7" s="5" t="s">
        <v>8</v>
      </c>
      <c r="E7" s="5"/>
      <c r="F7" s="6" t="s">
        <v>9</v>
      </c>
      <c r="G7" s="7" t="n">
        <v>46209</v>
      </c>
      <c r="H7" s="7"/>
    </row>
    <row r="8" customFormat="false" ht="18.75" hidden="false" customHeight="true" outlineLevel="0" collapsed="false">
      <c r="B8" s="4" t="s">
        <v>10</v>
      </c>
      <c r="C8" s="4"/>
      <c r="D8" s="5" t="s">
        <v>11</v>
      </c>
      <c r="E8" s="5"/>
      <c r="F8" s="6" t="s">
        <v>12</v>
      </c>
      <c r="G8" s="8" t="str">
        <f aca="false">IF($G$7="","",CHOOSE(WEEKDAY($G$7,2),"Montag","Dienstag","Mittwoch","Donnerstag","Freitag","Samstag","Sonntag"))</f>
        <v>Montag</v>
      </c>
      <c r="H8" s="8"/>
    </row>
    <row r="9" customFormat="false" ht="18.75" hidden="false" customHeight="true" outlineLevel="0" collapsed="false">
      <c r="B9" s="4" t="s">
        <v>13</v>
      </c>
      <c r="C9" s="4"/>
      <c r="D9" s="5" t="s">
        <v>14</v>
      </c>
      <c r="E9" s="5"/>
      <c r="F9" s="6" t="s">
        <v>15</v>
      </c>
      <c r="G9" s="5" t="s">
        <v>16</v>
      </c>
      <c r="H9" s="5"/>
    </row>
    <row r="10" customFormat="false" ht="18.75" hidden="false" customHeight="true" outlineLevel="0" collapsed="false">
      <c r="B10" s="4" t="s">
        <v>17</v>
      </c>
      <c r="C10" s="4"/>
      <c r="D10" s="5" t="s">
        <v>18</v>
      </c>
      <c r="E10" s="5"/>
      <c r="F10" s="6" t="s">
        <v>19</v>
      </c>
      <c r="G10" s="5" t="s">
        <v>20</v>
      </c>
      <c r="H10" s="5"/>
    </row>
    <row r="11" customFormat="false" ht="6" hidden="false" customHeight="true" outlineLevel="0" collapsed="false"/>
    <row r="13" customFormat="false" ht="19.5" hidden="false" customHeight="true" outlineLevel="0" collapsed="false">
      <c r="B13" s="9" t="s">
        <v>21</v>
      </c>
      <c r="C13" s="9"/>
      <c r="D13" s="9"/>
      <c r="E13" s="9"/>
      <c r="F13" s="9"/>
      <c r="G13" s="9"/>
      <c r="H13" s="9"/>
    </row>
    <row r="14" customFormat="false" ht="25.5" hidden="false" customHeight="true" outlineLevel="0" collapsed="false">
      <c r="B14" s="10" t="s">
        <v>22</v>
      </c>
      <c r="C14" s="11" t="s">
        <v>23</v>
      </c>
      <c r="D14" s="12" t="s">
        <v>24</v>
      </c>
      <c r="E14" s="12" t="s">
        <v>25</v>
      </c>
      <c r="F14" s="12"/>
      <c r="G14" s="12" t="s">
        <v>26</v>
      </c>
      <c r="H14" s="13" t="s">
        <v>27</v>
      </c>
    </row>
    <row r="15" customFormat="false" ht="16.5" hidden="false" customHeight="true" outlineLevel="0" collapsed="false">
      <c r="B15" s="14" t="n">
        <f aca="false">IF($C15="","",COUNTA($C$15:$C15))</f>
        <v>1</v>
      </c>
      <c r="C15" s="15" t="s">
        <v>28</v>
      </c>
      <c r="D15" s="16" t="s">
        <v>29</v>
      </c>
      <c r="E15" s="17" t="n">
        <v>6.5</v>
      </c>
      <c r="F15" s="17"/>
      <c r="G15" s="18" t="n">
        <f aca="false">IFERROR(VLOOKUP($D15,LohnTab,2,FALSE()),"")</f>
        <v>68</v>
      </c>
      <c r="H15" s="18" t="n">
        <f aca="false">IF(OR($E15="",$G15=""),"",$E15*$G15)</f>
        <v>442</v>
      </c>
    </row>
    <row r="16" customFormat="false" ht="16.5" hidden="false" customHeight="true" outlineLevel="0" collapsed="false">
      <c r="B16" s="19" t="n">
        <f aca="false">IF($C16="","",COUNTA($C$15:$C16))</f>
        <v>2</v>
      </c>
      <c r="C16" s="20" t="s">
        <v>30</v>
      </c>
      <c r="D16" s="21" t="s">
        <v>31</v>
      </c>
      <c r="E16" s="22" t="n">
        <v>8</v>
      </c>
      <c r="F16" s="22"/>
      <c r="G16" s="23" t="n">
        <f aca="false">IFERROR(VLOOKUP($D16,LohnTab,2,FALSE()),"")</f>
        <v>56</v>
      </c>
      <c r="H16" s="23" t="n">
        <f aca="false">IF(OR($E16="",$G16=""),"",$E16*$G16)</f>
        <v>448</v>
      </c>
    </row>
    <row r="17" customFormat="false" ht="16.5" hidden="false" customHeight="true" outlineLevel="0" collapsed="false">
      <c r="B17" s="14" t="n">
        <f aca="false">IF($C17="","",COUNTA($C$15:$C17))</f>
        <v>3</v>
      </c>
      <c r="C17" s="15" t="s">
        <v>32</v>
      </c>
      <c r="D17" s="16" t="s">
        <v>31</v>
      </c>
      <c r="E17" s="17" t="n">
        <v>8</v>
      </c>
      <c r="F17" s="17"/>
      <c r="G17" s="18" t="n">
        <f aca="false">IFERROR(VLOOKUP($D17,LohnTab,2,FALSE()),"")</f>
        <v>56</v>
      </c>
      <c r="H17" s="18" t="n">
        <f aca="false">IF(OR($E17="",$G17=""),"",$E17*$G17)</f>
        <v>448</v>
      </c>
    </row>
    <row r="18" customFormat="false" ht="16.5" hidden="false" customHeight="true" outlineLevel="0" collapsed="false">
      <c r="B18" s="19" t="n">
        <f aca="false">IF($C18="","",COUNTA($C$15:$C18))</f>
        <v>4</v>
      </c>
      <c r="C18" s="20" t="s">
        <v>33</v>
      </c>
      <c r="D18" s="21" t="s">
        <v>34</v>
      </c>
      <c r="E18" s="22" t="n">
        <v>8</v>
      </c>
      <c r="F18" s="22"/>
      <c r="G18" s="23" t="n">
        <f aca="false">IFERROR(VLOOKUP($D18,LohnTab,2,FALSE()),"")</f>
        <v>48</v>
      </c>
      <c r="H18" s="23" t="n">
        <f aca="false">IF(OR($E18="",$G18=""),"",$E18*$G18)</f>
        <v>384</v>
      </c>
    </row>
    <row r="19" customFormat="false" ht="16.5" hidden="false" customHeight="true" outlineLevel="0" collapsed="false">
      <c r="B19" s="14" t="n">
        <f aca="false">IF($C19="","",COUNTA($C$15:$C19))</f>
        <v>5</v>
      </c>
      <c r="C19" s="15" t="s">
        <v>35</v>
      </c>
      <c r="D19" s="16" t="s">
        <v>36</v>
      </c>
      <c r="E19" s="17" t="n">
        <v>7.5</v>
      </c>
      <c r="F19" s="17"/>
      <c r="G19" s="18" t="n">
        <f aca="false">IFERROR(VLOOKUP($D19,LohnTab,2,FALSE()),"")</f>
        <v>42</v>
      </c>
      <c r="H19" s="18" t="n">
        <f aca="false">IF(OR($E19="",$G19=""),"",$E19*$G19)</f>
        <v>315</v>
      </c>
    </row>
    <row r="20" customFormat="false" ht="16.5" hidden="false" customHeight="true" outlineLevel="0" collapsed="false">
      <c r="B20" s="19" t="str">
        <f aca="false">IF($C20="","",COUNTA($C$15:$C20))</f>
        <v/>
      </c>
      <c r="C20" s="20"/>
      <c r="D20" s="21"/>
      <c r="E20" s="22"/>
      <c r="F20" s="22"/>
      <c r="G20" s="23" t="str">
        <f aca="false">IFERROR(VLOOKUP($D20,LohnTab,2,FALSE()),"")</f>
        <v/>
      </c>
      <c r="H20" s="23" t="str">
        <f aca="false">IF(OR($E20="",$G20=""),"",$E20*$G20)</f>
        <v/>
      </c>
    </row>
    <row r="21" customFormat="false" ht="18.75" hidden="false" customHeight="true" outlineLevel="0" collapsed="false">
      <c r="B21" s="24" t="s">
        <v>37</v>
      </c>
      <c r="C21" s="24"/>
      <c r="D21" s="24"/>
      <c r="E21" s="24"/>
      <c r="F21" s="24"/>
      <c r="G21" s="24"/>
      <c r="H21" s="25" t="n">
        <f aca="false">SUM(H15:H20)</f>
        <v>2037</v>
      </c>
    </row>
    <row r="23" customFormat="false" ht="19.5" hidden="false" customHeight="true" outlineLevel="0" collapsed="false">
      <c r="B23" s="9" t="s">
        <v>38</v>
      </c>
      <c r="C23" s="9"/>
      <c r="D23" s="9"/>
      <c r="E23" s="9"/>
      <c r="F23" s="9"/>
      <c r="G23" s="9"/>
      <c r="H23" s="9"/>
    </row>
    <row r="24" customFormat="false" ht="25.5" hidden="false" customHeight="true" outlineLevel="0" collapsed="false">
      <c r="B24" s="10" t="s">
        <v>22</v>
      </c>
      <c r="C24" s="11" t="s">
        <v>39</v>
      </c>
      <c r="D24" s="11"/>
      <c r="E24" s="12" t="s">
        <v>40</v>
      </c>
      <c r="F24" s="12" t="s">
        <v>41</v>
      </c>
      <c r="G24" s="12" t="s">
        <v>42</v>
      </c>
      <c r="H24" s="13" t="s">
        <v>27</v>
      </c>
    </row>
    <row r="25" customFormat="false" ht="16.5" hidden="false" customHeight="true" outlineLevel="0" collapsed="false">
      <c r="B25" s="14" t="n">
        <f aca="false">IF($C25="","",COUNTA($C$25:$C25))</f>
        <v>1</v>
      </c>
      <c r="C25" s="15" t="s">
        <v>43</v>
      </c>
      <c r="D25" s="15"/>
      <c r="E25" s="26" t="n">
        <v>4</v>
      </c>
      <c r="F25" s="16" t="s">
        <v>44</v>
      </c>
      <c r="G25" s="27" t="n">
        <v>118</v>
      </c>
      <c r="H25" s="18" t="n">
        <f aca="false">IF(OR($E25="",$G25=""),"",$E25*$G25)</f>
        <v>472</v>
      </c>
    </row>
    <row r="26" customFormat="false" ht="16.5" hidden="false" customHeight="true" outlineLevel="0" collapsed="false">
      <c r="B26" s="19" t="n">
        <f aca="false">IF($C26="","",COUNTA($C$25:$C26))</f>
        <v>2</v>
      </c>
      <c r="C26" s="20" t="s">
        <v>45</v>
      </c>
      <c r="D26" s="20"/>
      <c r="E26" s="28" t="n">
        <v>320</v>
      </c>
      <c r="F26" s="21" t="s">
        <v>46</v>
      </c>
      <c r="G26" s="29" t="n">
        <v>1.45</v>
      </c>
      <c r="H26" s="23" t="n">
        <f aca="false">IF(OR($E26="",$G26=""),"",$E26*$G26)</f>
        <v>464</v>
      </c>
    </row>
    <row r="27" customFormat="false" ht="16.5" hidden="false" customHeight="true" outlineLevel="0" collapsed="false">
      <c r="B27" s="14" t="n">
        <f aca="false">IF($C27="","",COUNTA($C$25:$C27))</f>
        <v>3</v>
      </c>
      <c r="C27" s="15" t="s">
        <v>47</v>
      </c>
      <c r="D27" s="15"/>
      <c r="E27" s="26" t="n">
        <v>12</v>
      </c>
      <c r="F27" s="16" t="s">
        <v>48</v>
      </c>
      <c r="G27" s="27" t="n">
        <v>24.5</v>
      </c>
      <c r="H27" s="18" t="n">
        <f aca="false">IF(OR($E27="",$G27=""),"",$E27*$G27)</f>
        <v>294</v>
      </c>
    </row>
    <row r="28" customFormat="false" ht="16.5" hidden="false" customHeight="true" outlineLevel="0" collapsed="false">
      <c r="B28" s="19" t="n">
        <f aca="false">IF($C28="","",COUNTA($C$25:$C28))</f>
        <v>4</v>
      </c>
      <c r="C28" s="20" t="s">
        <v>49</v>
      </c>
      <c r="D28" s="20"/>
      <c r="E28" s="28" t="n">
        <v>6</v>
      </c>
      <c r="F28" s="21" t="s">
        <v>50</v>
      </c>
      <c r="G28" s="29" t="n">
        <v>28</v>
      </c>
      <c r="H28" s="23" t="n">
        <f aca="false">IF(OR($E28="",$G28=""),"",$E28*$G28)</f>
        <v>168</v>
      </c>
    </row>
    <row r="29" customFormat="false" ht="16.5" hidden="false" customHeight="true" outlineLevel="0" collapsed="false">
      <c r="B29" s="14" t="str">
        <f aca="false">IF($C29="","",COUNTA($C$25:$C29))</f>
        <v/>
      </c>
      <c r="C29" s="15"/>
      <c r="D29" s="15"/>
      <c r="E29" s="26"/>
      <c r="F29" s="16"/>
      <c r="G29" s="27"/>
      <c r="H29" s="18" t="str">
        <f aca="false">IF(OR($E29="",$G29=""),"",$E29*$G29)</f>
        <v/>
      </c>
    </row>
    <row r="30" customFormat="false" ht="16.5" hidden="false" customHeight="true" outlineLevel="0" collapsed="false">
      <c r="B30" s="19" t="str">
        <f aca="false">IF($C30="","",COUNTA($C$25:$C30))</f>
        <v/>
      </c>
      <c r="C30" s="20"/>
      <c r="D30" s="20"/>
      <c r="E30" s="28"/>
      <c r="F30" s="21"/>
      <c r="G30" s="29"/>
      <c r="H30" s="23" t="str">
        <f aca="false">IF(OR($E30="",$G30=""),"",$E30*$G30)</f>
        <v/>
      </c>
    </row>
    <row r="31" customFormat="false" ht="18.75" hidden="false" customHeight="true" outlineLevel="0" collapsed="false">
      <c r="B31" s="24" t="s">
        <v>51</v>
      </c>
      <c r="C31" s="24"/>
      <c r="D31" s="24"/>
      <c r="E31" s="24"/>
      <c r="F31" s="24"/>
      <c r="G31" s="24"/>
      <c r="H31" s="25" t="n">
        <f aca="false">SUM(H25:H30)</f>
        <v>1398</v>
      </c>
    </row>
    <row r="33" customFormat="false" ht="19.5" hidden="false" customHeight="true" outlineLevel="0" collapsed="false">
      <c r="B33" s="9" t="s">
        <v>52</v>
      </c>
      <c r="C33" s="9"/>
      <c r="D33" s="9"/>
      <c r="E33" s="9"/>
      <c r="F33" s="9"/>
      <c r="G33" s="9"/>
      <c r="H33" s="9"/>
    </row>
    <row r="34" customFormat="false" ht="25.5" hidden="false" customHeight="true" outlineLevel="0" collapsed="false">
      <c r="B34" s="10" t="s">
        <v>22</v>
      </c>
      <c r="C34" s="11" t="s">
        <v>53</v>
      </c>
      <c r="D34" s="11"/>
      <c r="E34" s="12" t="s">
        <v>40</v>
      </c>
      <c r="F34" s="12" t="s">
        <v>41</v>
      </c>
      <c r="G34" s="12" t="s">
        <v>42</v>
      </c>
      <c r="H34" s="13" t="s">
        <v>27</v>
      </c>
    </row>
    <row r="35" customFormat="false" ht="16.5" hidden="false" customHeight="true" outlineLevel="0" collapsed="false">
      <c r="B35" s="14" t="n">
        <f aca="false">IF($C35="","",COUNTA($C$35:$C35))</f>
        <v>1</v>
      </c>
      <c r="C35" s="15" t="s">
        <v>54</v>
      </c>
      <c r="D35" s="15"/>
      <c r="E35" s="26" t="n">
        <v>6</v>
      </c>
      <c r="F35" s="30" t="str">
        <f aca="false">IFERROR(VLOOKUP($C35,GeraeteTab,2,FALSE()),"")</f>
        <v>Std.</v>
      </c>
      <c r="G35" s="18" t="n">
        <f aca="false">IFERROR(VLOOKUP($C35,GeraeteTab,3,FALSE()),"")</f>
        <v>45</v>
      </c>
      <c r="H35" s="18" t="n">
        <f aca="false">IF(OR($E35="",$G35=""),"",$E35*$G35)</f>
        <v>270</v>
      </c>
    </row>
    <row r="36" customFormat="false" ht="16.5" hidden="false" customHeight="true" outlineLevel="0" collapsed="false">
      <c r="B36" s="19" t="n">
        <f aca="false">IF($C36="","",COUNTA($C$35:$C36))</f>
        <v>2</v>
      </c>
      <c r="C36" s="20" t="s">
        <v>55</v>
      </c>
      <c r="D36" s="20"/>
      <c r="E36" s="28" t="n">
        <v>4</v>
      </c>
      <c r="F36" s="31" t="str">
        <f aca="false">IFERROR(VLOOKUP($C36,GeraeteTab,2,FALSE()),"")</f>
        <v>Std.</v>
      </c>
      <c r="G36" s="23" t="n">
        <f aca="false">IFERROR(VLOOKUP($C36,GeraeteTab,3,FALSE()),"")</f>
        <v>12</v>
      </c>
      <c r="H36" s="23" t="n">
        <f aca="false">IF(OR($E36="",$G36=""),"",$E36*$G36)</f>
        <v>48</v>
      </c>
    </row>
    <row r="37" customFormat="false" ht="16.5" hidden="false" customHeight="true" outlineLevel="0" collapsed="false">
      <c r="B37" s="14" t="n">
        <f aca="false">IF($C37="","",COUNTA($C$35:$C37))</f>
        <v>3</v>
      </c>
      <c r="C37" s="15" t="s">
        <v>56</v>
      </c>
      <c r="D37" s="15"/>
      <c r="E37" s="26" t="n">
        <v>6</v>
      </c>
      <c r="F37" s="30" t="str">
        <f aca="false">IFERROR(VLOOKUP($C37,GeraeteTab,2,FALSE()),"")</f>
        <v>Std.</v>
      </c>
      <c r="G37" s="18" t="n">
        <f aca="false">IFERROR(VLOOKUP($C37,GeraeteTab,3,FALSE()),"")</f>
        <v>9</v>
      </c>
      <c r="H37" s="18" t="n">
        <f aca="false">IF(OR($E37="",$G37=""),"",$E37*$G37)</f>
        <v>54</v>
      </c>
    </row>
    <row r="38" customFormat="false" ht="16.5" hidden="false" customHeight="true" outlineLevel="0" collapsed="false">
      <c r="B38" s="19" t="str">
        <f aca="false">IF($C38="","",COUNTA($C$35:$C38))</f>
        <v/>
      </c>
      <c r="C38" s="20"/>
      <c r="D38" s="20"/>
      <c r="E38" s="28"/>
      <c r="F38" s="31" t="str">
        <f aca="false">IFERROR(VLOOKUP($C38,GeraeteTab,2,FALSE()),"")</f>
        <v/>
      </c>
      <c r="G38" s="23" t="str">
        <f aca="false">IFERROR(VLOOKUP($C38,GeraeteTab,3,FALSE()),"")</f>
        <v/>
      </c>
      <c r="H38" s="23" t="str">
        <f aca="false">IF(OR($E38="",$G38=""),"",$E38*$G38)</f>
        <v/>
      </c>
    </row>
    <row r="39" customFormat="false" ht="16.5" hidden="false" customHeight="true" outlineLevel="0" collapsed="false">
      <c r="B39" s="14" t="str">
        <f aca="false">IF($C39="","",COUNTA($C$35:$C39))</f>
        <v/>
      </c>
      <c r="C39" s="15"/>
      <c r="D39" s="15"/>
      <c r="E39" s="26"/>
      <c r="F39" s="30" t="str">
        <f aca="false">IFERROR(VLOOKUP($C39,GeraeteTab,2,FALSE()),"")</f>
        <v/>
      </c>
      <c r="G39" s="18" t="str">
        <f aca="false">IFERROR(VLOOKUP($C39,GeraeteTab,3,FALSE()),"")</f>
        <v/>
      </c>
      <c r="H39" s="18" t="str">
        <f aca="false">IF(OR($E39="",$G39=""),"",$E39*$G39)</f>
        <v/>
      </c>
    </row>
    <row r="40" customFormat="false" ht="18.75" hidden="false" customHeight="true" outlineLevel="0" collapsed="false">
      <c r="B40" s="24" t="s">
        <v>57</v>
      </c>
      <c r="C40" s="24"/>
      <c r="D40" s="24"/>
      <c r="E40" s="24"/>
      <c r="F40" s="24"/>
      <c r="G40" s="24"/>
      <c r="H40" s="25" t="n">
        <f aca="false">SUM(H35:H39)</f>
        <v>372</v>
      </c>
    </row>
    <row r="42" customFormat="false" ht="19.5" hidden="false" customHeight="true" outlineLevel="0" collapsed="false">
      <c r="B42" s="9" t="s">
        <v>58</v>
      </c>
      <c r="C42" s="9"/>
      <c r="D42" s="9"/>
      <c r="E42" s="9"/>
      <c r="F42" s="9"/>
      <c r="G42" s="9"/>
      <c r="H42" s="9"/>
    </row>
    <row r="43" customFormat="false" ht="18" hidden="false" customHeight="true" outlineLevel="0" collapsed="false">
      <c r="B43" s="32" t="s">
        <v>37</v>
      </c>
      <c r="C43" s="32"/>
      <c r="D43" s="32"/>
      <c r="E43" s="32"/>
      <c r="F43" s="32"/>
      <c r="G43" s="33"/>
      <c r="H43" s="34" t="n">
        <f aca="false">H21</f>
        <v>2037</v>
      </c>
    </row>
    <row r="44" customFormat="false" ht="18" hidden="false" customHeight="true" outlineLevel="0" collapsed="false">
      <c r="B44" s="32" t="s">
        <v>51</v>
      </c>
      <c r="C44" s="32"/>
      <c r="D44" s="32"/>
      <c r="E44" s="32"/>
      <c r="F44" s="32"/>
      <c r="G44" s="33"/>
      <c r="H44" s="34" t="n">
        <f aca="false">H31</f>
        <v>1398</v>
      </c>
    </row>
    <row r="45" customFormat="false" ht="18" hidden="false" customHeight="true" outlineLevel="0" collapsed="false">
      <c r="B45" s="32" t="s">
        <v>57</v>
      </c>
      <c r="C45" s="32"/>
      <c r="D45" s="32"/>
      <c r="E45" s="32"/>
      <c r="F45" s="32"/>
      <c r="G45" s="33"/>
      <c r="H45" s="34" t="n">
        <f aca="false">H40</f>
        <v>372</v>
      </c>
    </row>
    <row r="46" customFormat="false" ht="18" hidden="false" customHeight="true" outlineLevel="0" collapsed="false">
      <c r="B46" s="35" t="s">
        <v>59</v>
      </c>
      <c r="C46" s="35"/>
      <c r="D46" s="35"/>
      <c r="E46" s="35"/>
      <c r="F46" s="35"/>
      <c r="G46" s="33"/>
      <c r="H46" s="36" t="n">
        <f aca="false">H43+H44+H45</f>
        <v>3807</v>
      </c>
    </row>
    <row r="47" customFormat="false" ht="18" hidden="false" customHeight="true" outlineLevel="0" collapsed="false">
      <c r="B47" s="32" t="s">
        <v>60</v>
      </c>
      <c r="C47" s="32"/>
      <c r="D47" s="32"/>
      <c r="E47" s="32"/>
      <c r="F47" s="32"/>
      <c r="G47" s="37" t="n">
        <v>0.05</v>
      </c>
      <c r="H47" s="34" t="n">
        <f aca="false">H46*G47</f>
        <v>190.35</v>
      </c>
    </row>
    <row r="48" customFormat="false" ht="18" hidden="false" customHeight="true" outlineLevel="0" collapsed="false">
      <c r="B48" s="35" t="s">
        <v>61</v>
      </c>
      <c r="C48" s="35"/>
      <c r="D48" s="35"/>
      <c r="E48" s="35"/>
      <c r="F48" s="35"/>
      <c r="G48" s="33"/>
      <c r="H48" s="36" t="n">
        <f aca="false">H46+H47</f>
        <v>3997.35</v>
      </c>
    </row>
    <row r="49" customFormat="false" ht="18" hidden="false" customHeight="true" outlineLevel="0" collapsed="false">
      <c r="B49" s="32" t="s">
        <v>62</v>
      </c>
      <c r="C49" s="32"/>
      <c r="D49" s="32"/>
      <c r="E49" s="32"/>
      <c r="F49" s="32"/>
      <c r="G49" s="37" t="n">
        <v>0.19</v>
      </c>
      <c r="H49" s="34" t="n">
        <f aca="false">H48*G49</f>
        <v>759.4965</v>
      </c>
    </row>
    <row r="50" customFormat="false" ht="24" hidden="false" customHeight="true" outlineLevel="0" collapsed="false">
      <c r="B50" s="38" t="s">
        <v>63</v>
      </c>
      <c r="C50" s="38"/>
      <c r="D50" s="38"/>
      <c r="E50" s="38"/>
      <c r="F50" s="38"/>
      <c r="G50" s="39"/>
      <c r="H50" s="40" t="n">
        <f aca="false">H48+H49</f>
        <v>4756.8465</v>
      </c>
    </row>
    <row r="52" customFormat="false" ht="19.5" hidden="false" customHeight="true" outlineLevel="0" collapsed="false">
      <c r="B52" s="9" t="s">
        <v>64</v>
      </c>
      <c r="C52" s="9"/>
      <c r="D52" s="9"/>
      <c r="E52" s="9"/>
      <c r="F52" s="9"/>
      <c r="G52" s="9"/>
      <c r="H52" s="9"/>
    </row>
    <row r="53" customFormat="false" ht="18" hidden="false" customHeight="true" outlineLevel="0" collapsed="false">
      <c r="B53" s="41" t="s">
        <v>65</v>
      </c>
      <c r="C53" s="41"/>
      <c r="D53" s="41"/>
      <c r="E53" s="41"/>
      <c r="F53" s="41"/>
      <c r="G53" s="41"/>
      <c r="H53" s="41"/>
    </row>
    <row r="54" customFormat="false" ht="18" hidden="false" customHeight="true" outlineLevel="0" collapsed="false">
      <c r="B54" s="41"/>
      <c r="C54" s="41"/>
      <c r="D54" s="41"/>
      <c r="E54" s="41"/>
      <c r="F54" s="41"/>
      <c r="G54" s="41"/>
      <c r="H54" s="41"/>
    </row>
    <row r="55" customFormat="false" ht="18" hidden="false" customHeight="true" outlineLevel="0" collapsed="false">
      <c r="B55" s="41"/>
      <c r="C55" s="41"/>
      <c r="D55" s="41"/>
      <c r="E55" s="41"/>
      <c r="F55" s="41"/>
      <c r="G55" s="41"/>
      <c r="H55" s="41"/>
    </row>
    <row r="56" customFormat="false" ht="18" hidden="false" customHeight="true" outlineLevel="0" collapsed="false">
      <c r="B56" s="41"/>
      <c r="C56" s="41"/>
      <c r="D56" s="41"/>
      <c r="E56" s="41"/>
      <c r="F56" s="41"/>
      <c r="G56" s="41"/>
      <c r="H56" s="41"/>
    </row>
    <row r="58" customFormat="false" ht="39.75" hidden="false" customHeight="true" outlineLevel="0" collapsed="false">
      <c r="B58" s="42" t="s">
        <v>66</v>
      </c>
      <c r="C58" s="42"/>
      <c r="D58" s="42"/>
      <c r="F58" s="42" t="s">
        <v>67</v>
      </c>
      <c r="G58" s="42"/>
      <c r="H58" s="42"/>
    </row>
  </sheetData>
  <mergeCells count="57">
    <mergeCell ref="B2:H2"/>
    <mergeCell ref="B3:H3"/>
    <mergeCell ref="B4:H4"/>
    <mergeCell ref="B6:C6"/>
    <mergeCell ref="D6:E6"/>
    <mergeCell ref="G6:H6"/>
    <mergeCell ref="B7:C7"/>
    <mergeCell ref="D7:E7"/>
    <mergeCell ref="G7:H7"/>
    <mergeCell ref="B8:C8"/>
    <mergeCell ref="D8:E8"/>
    <mergeCell ref="G8:H8"/>
    <mergeCell ref="B9:C9"/>
    <mergeCell ref="D9:E9"/>
    <mergeCell ref="G9:H9"/>
    <mergeCell ref="B10:C10"/>
    <mergeCell ref="D10:E10"/>
    <mergeCell ref="G10:H10"/>
    <mergeCell ref="B13:H13"/>
    <mergeCell ref="E14:F14"/>
    <mergeCell ref="E15:F15"/>
    <mergeCell ref="E16:F16"/>
    <mergeCell ref="E17:F17"/>
    <mergeCell ref="E18:F18"/>
    <mergeCell ref="E19:F19"/>
    <mergeCell ref="E20:F20"/>
    <mergeCell ref="B21:G21"/>
    <mergeCell ref="B23:H23"/>
    <mergeCell ref="C24:D24"/>
    <mergeCell ref="C25:D25"/>
    <mergeCell ref="C26:D26"/>
    <mergeCell ref="C27:D27"/>
    <mergeCell ref="C28:D28"/>
    <mergeCell ref="C29:D29"/>
    <mergeCell ref="C30:D30"/>
    <mergeCell ref="B31:G31"/>
    <mergeCell ref="B33:H33"/>
    <mergeCell ref="C34:D34"/>
    <mergeCell ref="C35:D35"/>
    <mergeCell ref="C36:D36"/>
    <mergeCell ref="C37:D37"/>
    <mergeCell ref="C38:D38"/>
    <mergeCell ref="C39:D39"/>
    <mergeCell ref="B40:G40"/>
    <mergeCell ref="B42:H42"/>
    <mergeCell ref="B43:F43"/>
    <mergeCell ref="B44:F44"/>
    <mergeCell ref="B45:F45"/>
    <mergeCell ref="B46:F46"/>
    <mergeCell ref="B47:F47"/>
    <mergeCell ref="B48:F48"/>
    <mergeCell ref="B49:F49"/>
    <mergeCell ref="B50:F50"/>
    <mergeCell ref="B52:H52"/>
    <mergeCell ref="B53:H56"/>
    <mergeCell ref="B58:D58"/>
    <mergeCell ref="F58:H58"/>
  </mergeCells>
  <dataValidations count="3">
    <dataValidation allowBlank="true" errorStyle="stop" operator="between" showDropDown="false" showErrorMessage="false" showInputMessage="false" sqref="D15:D20" type="list">
      <formula1>Qualifikationen</formula1>
      <formula2>0</formula2>
    </dataValidation>
    <dataValidation allowBlank="true" errorStyle="stop" operator="between" showDropDown="false" showErrorMessage="false" showInputMessage="false" sqref="F25:F30" type="list">
      <formula1>Einheiten</formula1>
      <formula2>0</formula2>
    </dataValidation>
    <dataValidation allowBlank="true" errorStyle="stop" operator="between" showDropDown="false" showErrorMessage="false" showInputMessage="false" sqref="C35:C39" type="list">
      <formula1>Geraete</formula1>
      <formula2>0</formula2>
    </dataValidation>
  </dataValidations>
  <printOptions headings="false" gridLines="false" gridLinesSet="true" horizontalCentered="false" verticalCentered="false"/>
  <pageMargins left="0.4" right="0.4" top="1" bottom="1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J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.5"/>
    <col collapsed="false" customWidth="true" hidden="false" outlineLevel="0" max="2" min="2" style="0" width="22"/>
    <col collapsed="false" customWidth="true" hidden="false" outlineLevel="0" max="3" min="3" style="0" width="13"/>
    <col collapsed="false" customWidth="true" hidden="false" outlineLevel="0" max="4" min="4" style="0" width="3"/>
    <col collapsed="false" customWidth="true" hidden="false" outlineLevel="0" max="5" min="5" style="0" width="15"/>
    <col collapsed="false" customWidth="true" hidden="false" outlineLevel="0" max="7" min="6" style="0" width="3"/>
    <col collapsed="false" customWidth="true" hidden="false" outlineLevel="0" max="8" min="8" style="0" width="21"/>
    <col collapsed="false" customWidth="true" hidden="false" outlineLevel="0" max="9" min="9" style="0" width="12"/>
    <col collapsed="false" customWidth="true" hidden="false" outlineLevel="0" max="10" min="10" style="0" width="14"/>
  </cols>
  <sheetData>
    <row r="2" customFormat="false" ht="25.5" hidden="false" customHeight="true" outlineLevel="0" collapsed="false">
      <c r="B2" s="43" t="s">
        <v>68</v>
      </c>
      <c r="C2" s="43"/>
      <c r="D2" s="43"/>
      <c r="E2" s="43"/>
      <c r="F2" s="43"/>
      <c r="G2" s="43"/>
      <c r="H2" s="43"/>
      <c r="I2" s="43"/>
      <c r="J2" s="43"/>
    </row>
    <row r="3" customFormat="false" ht="15" hidden="false" customHeight="false" outlineLevel="0" collapsed="false">
      <c r="B3" s="3" t="s">
        <v>69</v>
      </c>
      <c r="C3" s="3"/>
      <c r="D3" s="3"/>
      <c r="E3" s="3"/>
      <c r="F3" s="3"/>
      <c r="G3" s="3"/>
      <c r="H3" s="3"/>
      <c r="I3" s="3"/>
      <c r="J3" s="3"/>
    </row>
    <row r="4" customFormat="false" ht="15" hidden="false" customHeight="false" outlineLevel="0" collapsed="false">
      <c r="B4" s="44" t="s">
        <v>70</v>
      </c>
      <c r="C4" s="44"/>
      <c r="E4" s="44" t="s">
        <v>71</v>
      </c>
      <c r="H4" s="44" t="s">
        <v>72</v>
      </c>
      <c r="I4" s="44"/>
      <c r="J4" s="44"/>
    </row>
    <row r="5" customFormat="false" ht="15" hidden="false" customHeight="false" outlineLevel="0" collapsed="false">
      <c r="B5" s="45" t="s">
        <v>24</v>
      </c>
      <c r="C5" s="46" t="s">
        <v>26</v>
      </c>
      <c r="E5" s="47" t="s">
        <v>41</v>
      </c>
      <c r="H5" s="45" t="s">
        <v>53</v>
      </c>
      <c r="I5" s="48" t="s">
        <v>41</v>
      </c>
      <c r="J5" s="46" t="s">
        <v>42</v>
      </c>
    </row>
    <row r="6" customFormat="false" ht="15" hidden="false" customHeight="false" outlineLevel="0" collapsed="false">
      <c r="B6" s="49" t="s">
        <v>29</v>
      </c>
      <c r="C6" s="50" t="n">
        <v>68</v>
      </c>
      <c r="E6" s="51" t="s">
        <v>73</v>
      </c>
      <c r="H6" s="49" t="s">
        <v>54</v>
      </c>
      <c r="I6" s="52" t="s">
        <v>73</v>
      </c>
      <c r="J6" s="50" t="n">
        <v>45</v>
      </c>
    </row>
    <row r="7" customFormat="false" ht="15" hidden="false" customHeight="false" outlineLevel="0" collapsed="false">
      <c r="B7" s="49" t="s">
        <v>74</v>
      </c>
      <c r="C7" s="50" t="n">
        <v>62</v>
      </c>
      <c r="E7" s="51" t="s">
        <v>75</v>
      </c>
      <c r="H7" s="49" t="s">
        <v>76</v>
      </c>
      <c r="I7" s="52" t="s">
        <v>73</v>
      </c>
      <c r="J7" s="50" t="n">
        <v>58</v>
      </c>
    </row>
    <row r="8" customFormat="false" ht="15" hidden="false" customHeight="false" outlineLevel="0" collapsed="false">
      <c r="B8" s="49" t="s">
        <v>31</v>
      </c>
      <c r="C8" s="50" t="n">
        <v>56</v>
      </c>
      <c r="E8" s="51" t="s">
        <v>77</v>
      </c>
      <c r="H8" s="49" t="s">
        <v>55</v>
      </c>
      <c r="I8" s="52" t="s">
        <v>73</v>
      </c>
      <c r="J8" s="50" t="n">
        <v>12</v>
      </c>
    </row>
    <row r="9" customFormat="false" ht="15" hidden="false" customHeight="false" outlineLevel="0" collapsed="false">
      <c r="B9" s="49" t="s">
        <v>34</v>
      </c>
      <c r="C9" s="50" t="n">
        <v>48</v>
      </c>
      <c r="E9" s="51" t="s">
        <v>48</v>
      </c>
      <c r="H9" s="49" t="s">
        <v>78</v>
      </c>
      <c r="I9" s="52" t="s">
        <v>73</v>
      </c>
      <c r="J9" s="50" t="n">
        <v>18</v>
      </c>
    </row>
    <row r="10" customFormat="false" ht="15" hidden="false" customHeight="false" outlineLevel="0" collapsed="false">
      <c r="B10" s="49" t="s">
        <v>36</v>
      </c>
      <c r="C10" s="50" t="n">
        <v>42</v>
      </c>
      <c r="E10" s="51" t="s">
        <v>44</v>
      </c>
      <c r="H10" s="49" t="s">
        <v>56</v>
      </c>
      <c r="I10" s="52" t="s">
        <v>73</v>
      </c>
      <c r="J10" s="50" t="n">
        <v>9</v>
      </c>
    </row>
    <row r="11" customFormat="false" ht="15" hidden="false" customHeight="false" outlineLevel="0" collapsed="false">
      <c r="B11" s="53" t="s">
        <v>79</v>
      </c>
      <c r="C11" s="54" t="n">
        <v>30</v>
      </c>
      <c r="E11" s="51" t="s">
        <v>46</v>
      </c>
      <c r="H11" s="49" t="s">
        <v>80</v>
      </c>
      <c r="I11" s="52" t="s">
        <v>73</v>
      </c>
      <c r="J11" s="50" t="n">
        <v>22</v>
      </c>
    </row>
    <row r="12" customFormat="false" ht="15" hidden="false" customHeight="false" outlineLevel="0" collapsed="false">
      <c r="E12" s="51" t="s">
        <v>50</v>
      </c>
      <c r="H12" s="49" t="s">
        <v>81</v>
      </c>
      <c r="I12" s="52" t="s">
        <v>82</v>
      </c>
      <c r="J12" s="50" t="n">
        <v>35</v>
      </c>
    </row>
    <row r="13" customFormat="false" ht="15" hidden="false" customHeight="false" outlineLevel="0" collapsed="false">
      <c r="E13" s="51" t="s">
        <v>83</v>
      </c>
      <c r="H13" s="53" t="s">
        <v>84</v>
      </c>
      <c r="I13" s="55" t="s">
        <v>85</v>
      </c>
      <c r="J13" s="54" t="n">
        <v>8</v>
      </c>
    </row>
    <row r="14" customFormat="false" ht="15" hidden="false" customHeight="false" outlineLevel="0" collapsed="false">
      <c r="E14" s="56" t="s">
        <v>86</v>
      </c>
    </row>
  </sheetData>
  <mergeCells count="4">
    <mergeCell ref="B2:J2"/>
    <mergeCell ref="B3:J3"/>
    <mergeCell ref="B4:C4"/>
    <mergeCell ref="H4:J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2026-07-10T06:18:49Z</dcterms:created>
  <dc:creator>openpyxl</dc:creator>
  <dc:description/>
  <dc:language>en-US</dc:language>
  <cp:lastModifiedBy/>
  <dcterms:modified xsi:type="dcterms:W3CDTF">2026-07-10T06:18:49Z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