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CC295598-C775-411B-98D6-B2DABF1A47B9}" xr6:coauthVersionLast="47" xr6:coauthVersionMax="47" xr10:uidLastSave="{00000000-0000-0000-0000-000000000000}"/>
  <bookViews>
    <workbookView xWindow="690" yWindow="690" windowWidth="25500" windowHeight="13500" tabRatio="500" xr2:uid="{00000000-000D-0000-FFFF-FFFF00000000}"/>
  </bookViews>
  <sheets>
    <sheet name="Beteiligtenliste" sheetId="1" r:id="rId1"/>
    <sheet name="Auswertung" sheetId="2" r:id="rId2"/>
    <sheet name="Einstellungen" sheetId="3" r:id="rId3"/>
  </sheets>
  <definedNames>
    <definedName name="_xlnm.Print_Area" localSheetId="1">Auswertung!$A$1:$J$29</definedName>
    <definedName name="_xlnm.Print_Area" localSheetId="0">Beteiligtenliste!$A$1:$N$67</definedName>
    <definedName name="_xlnm.Print_Titles" localSheetId="0">Beteiligtenliste!$7:$7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5" i="2" l="1"/>
  <c r="B25" i="2"/>
  <c r="E22" i="2"/>
  <c r="B22" i="2"/>
  <c r="B18" i="2"/>
  <c r="C18" i="2" s="1"/>
  <c r="B17" i="2"/>
  <c r="C17" i="2" s="1"/>
  <c r="B16" i="2"/>
  <c r="C16" i="2" s="1"/>
  <c r="B15" i="2"/>
  <c r="C15" i="2" s="1"/>
  <c r="B14" i="2"/>
  <c r="C14" i="2" s="1"/>
  <c r="B13" i="2"/>
  <c r="C13" i="2" s="1"/>
  <c r="G12" i="2"/>
  <c r="B12" i="2"/>
  <c r="C12" i="2" s="1"/>
  <c r="B11" i="2"/>
  <c r="C11" i="2" s="1"/>
  <c r="B10" i="2"/>
  <c r="C10" i="2" s="1"/>
  <c r="B9" i="2"/>
  <c r="C9" i="2" s="1"/>
  <c r="G5" i="2"/>
  <c r="E5" i="2"/>
  <c r="C5" i="2"/>
  <c r="A5" i="2"/>
  <c r="L67" i="1"/>
  <c r="A67" i="1"/>
  <c r="L66" i="1"/>
  <c r="A66" i="1"/>
  <c r="L65" i="1"/>
  <c r="A65" i="1"/>
  <c r="L64" i="1"/>
  <c r="A64" i="1"/>
  <c r="L63" i="1"/>
  <c r="A63" i="1"/>
  <c r="L62" i="1"/>
  <c r="A62" i="1"/>
  <c r="L61" i="1"/>
  <c r="A61" i="1"/>
  <c r="L60" i="1"/>
  <c r="A60" i="1"/>
  <c r="L59" i="1"/>
  <c r="A59" i="1"/>
  <c r="L58" i="1"/>
  <c r="A58" i="1"/>
  <c r="L57" i="1"/>
  <c r="A57" i="1"/>
  <c r="L56" i="1"/>
  <c r="A56" i="1"/>
  <c r="L55" i="1"/>
  <c r="A55" i="1"/>
  <c r="L54" i="1"/>
  <c r="A54" i="1"/>
  <c r="L53" i="1"/>
  <c r="A53" i="1"/>
  <c r="L52" i="1"/>
  <c r="A52" i="1"/>
  <c r="L51" i="1"/>
  <c r="A51" i="1"/>
  <c r="L50" i="1"/>
  <c r="A50" i="1"/>
  <c r="L49" i="1"/>
  <c r="A49" i="1"/>
  <c r="L48" i="1"/>
  <c r="A48" i="1"/>
  <c r="L47" i="1"/>
  <c r="A47" i="1"/>
  <c r="L46" i="1"/>
  <c r="A46" i="1"/>
  <c r="L45" i="1"/>
  <c r="A45" i="1"/>
  <c r="L44" i="1"/>
  <c r="A44" i="1"/>
  <c r="L43" i="1"/>
  <c r="A43" i="1"/>
  <c r="L42" i="1"/>
  <c r="A42" i="1"/>
  <c r="L41" i="1"/>
  <c r="A41" i="1"/>
  <c r="L40" i="1"/>
  <c r="A40" i="1"/>
  <c r="L39" i="1"/>
  <c r="A39" i="1"/>
  <c r="L38" i="1"/>
  <c r="A38" i="1"/>
  <c r="L37" i="1"/>
  <c r="A37" i="1"/>
  <c r="L36" i="1"/>
  <c r="A36" i="1"/>
  <c r="L35" i="1"/>
  <c r="A35" i="1"/>
  <c r="L34" i="1"/>
  <c r="A34" i="1"/>
  <c r="L33" i="1"/>
  <c r="A33" i="1"/>
  <c r="L32" i="1"/>
  <c r="A32" i="1"/>
  <c r="L31" i="1"/>
  <c r="A31" i="1"/>
  <c r="L30" i="1"/>
  <c r="A30" i="1"/>
  <c r="L29" i="1"/>
  <c r="A29" i="1"/>
  <c r="L28" i="1"/>
  <c r="A28" i="1"/>
  <c r="L27" i="1"/>
  <c r="A27" i="1"/>
  <c r="L26" i="1"/>
  <c r="A26" i="1"/>
  <c r="L25" i="1"/>
  <c r="A25" i="1"/>
  <c r="L24" i="1"/>
  <c r="A24" i="1"/>
  <c r="L23" i="1"/>
  <c r="A23" i="1"/>
  <c r="L22" i="1"/>
  <c r="A22" i="1"/>
  <c r="L21" i="1"/>
  <c r="A21" i="1"/>
  <c r="L20" i="1"/>
  <c r="A20" i="1"/>
  <c r="L19" i="1"/>
  <c r="A19" i="1"/>
  <c r="L18" i="1"/>
  <c r="A18" i="1"/>
  <c r="L17" i="1"/>
  <c r="A17" i="1"/>
  <c r="L16" i="1"/>
  <c r="A16" i="1"/>
  <c r="L15" i="1"/>
  <c r="A15" i="1"/>
  <c r="L14" i="1"/>
  <c r="A14" i="1"/>
  <c r="L13" i="1"/>
  <c r="A13" i="1"/>
  <c r="L12" i="1"/>
  <c r="A12" i="1"/>
  <c r="L11" i="1"/>
  <c r="A11" i="1"/>
  <c r="L10" i="1"/>
  <c r="A10" i="1"/>
  <c r="L9" i="1"/>
  <c r="A9" i="1"/>
  <c r="L8" i="1"/>
  <c r="I5" i="2" s="1"/>
  <c r="A8" i="1"/>
  <c r="M4" i="1"/>
  <c r="J4" i="1"/>
  <c r="G11" i="2" l="1"/>
  <c r="G9" i="2"/>
  <c r="G10" i="2"/>
</calcChain>
</file>

<file path=xl/sharedStrings.xml><?xml version="1.0" encoding="utf-8"?>
<sst xmlns="http://schemas.openxmlformats.org/spreadsheetml/2006/main" count="230" uniqueCount="126">
  <si>
    <t>Silberbach Projektgesellschaft mbH  ·  Stakeholder- &amp; Beteiligtenverzeichnis</t>
  </si>
  <si>
    <t>Projekt:</t>
  </si>
  <si>
    <t>Musterprojekt „Digitale Verwaltung“</t>
  </si>
  <si>
    <t>Projektleitung:</t>
  </si>
  <si>
    <t>Sabine Krüger</t>
  </si>
  <si>
    <t>Stand:</t>
  </si>
  <si>
    <t>Beteiligte:</t>
  </si>
  <si>
    <t>Hinweis: Die Spalte „Strategie“ wird automatisch aus Einfluss und Interesse abgeleitet (z. B. hoch/hoch → Eng einbinden). Bitte nur die übrigen Felder ausfüllen.</t>
  </si>
  <si>
    <t>Nr.</t>
  </si>
  <si>
    <t>Name</t>
  </si>
  <si>
    <t>Organisation</t>
  </si>
  <si>
    <t>Rolle / Funktion</t>
  </si>
  <si>
    <t>Typ</t>
  </si>
  <si>
    <t>Abteilung / Bereich</t>
  </si>
  <si>
    <t>E-Mail</t>
  </si>
  <si>
    <t>Telefon</t>
  </si>
  <si>
    <t>Aufgaben / Verantwortung</t>
  </si>
  <si>
    <t>Einfluss</t>
  </si>
  <si>
    <t>Interesse</t>
  </si>
  <si>
    <t>Strategie (autom.)</t>
  </si>
  <si>
    <t>Kommunikation</t>
  </si>
  <si>
    <t>Status</t>
  </si>
  <si>
    <t>Silberbach Projektgesellschaft mbH</t>
  </si>
  <si>
    <t>Projektleitung</t>
  </si>
  <si>
    <t>Intern</t>
  </si>
  <si>
    <t>Projektmanagement</t>
  </si>
  <si>
    <t>s.krueger@silberbach-pg.example</t>
  </si>
  <si>
    <t>+49 30 1122301</t>
  </si>
  <si>
    <t>Gesamtsteuerung, Termin- und Budgetverantwortung</t>
  </si>
  <si>
    <t>Hoch</t>
  </si>
  <si>
    <t>Jour fixe</t>
  </si>
  <si>
    <t>Aktiv</t>
  </si>
  <si>
    <t>Dr. Martin Voß</t>
  </si>
  <si>
    <t>Auftraggeber</t>
  </si>
  <si>
    <t>Geschäftsführung</t>
  </si>
  <si>
    <t>m.voss@silberbach-pg.example</t>
  </si>
  <si>
    <t>+49 30 1122300</t>
  </si>
  <si>
    <t>Projektfreigabe, strategische Entscheidungen</t>
  </si>
  <si>
    <t>Niedrig</t>
  </si>
  <si>
    <t>Report</t>
  </si>
  <si>
    <t>Jonas Bergmann</t>
  </si>
  <si>
    <t>Teilprojektleitung</t>
  </si>
  <si>
    <t>Fachbereich Prozesse</t>
  </si>
  <si>
    <t>j.bergmann@silberbach-pg.example</t>
  </si>
  <si>
    <t>+49 30 1122315</t>
  </si>
  <si>
    <t>Leitung Teilprojekt Prozessdesign</t>
  </si>
  <si>
    <t>Lena Hoffmann</t>
  </si>
  <si>
    <t>Teammitglied</t>
  </si>
  <si>
    <t>l.hoffmann@silberbach-pg.example</t>
  </si>
  <si>
    <t>+49 30 1122322</t>
  </si>
  <si>
    <t>Change-Kommunikation, Schulungsunterlagen</t>
  </si>
  <si>
    <t>Mia Lindqvist</t>
  </si>
  <si>
    <t>Nordlicht IT-Systeme GmbH</t>
  </si>
  <si>
    <t>Fachexperte</t>
  </si>
  <si>
    <t>Extern</t>
  </si>
  <si>
    <t>Softwareentwicklung</t>
  </si>
  <si>
    <t>m.lindqvist@nordlicht-it.example</t>
  </si>
  <si>
    <t>+49 40 5567012</t>
  </si>
  <si>
    <t>Technische Umsetzung, Systemarchitektur</t>
  </si>
  <si>
    <t>Tobias Wagner</t>
  </si>
  <si>
    <t>Lieferant</t>
  </si>
  <si>
    <t>Vertrieb</t>
  </si>
  <si>
    <t>t.wagner@nordlicht-it.example</t>
  </si>
  <si>
    <t>+49 40 5567040</t>
  </si>
  <si>
    <t>Liefertermine, Vertragsgegenstände</t>
  </si>
  <si>
    <t>Beobachten</t>
  </si>
  <si>
    <t>David Okonkwo</t>
  </si>
  <si>
    <t>Qualitätssicherung</t>
  </si>
  <si>
    <t>Qualitätsmanagement</t>
  </si>
  <si>
    <t>d.okonkwo@silberbach-pg.example</t>
  </si>
  <si>
    <t>+49 30 1122350</t>
  </si>
  <si>
    <t>Prüfung Ergebnisse, Freigabekriterien</t>
  </si>
  <si>
    <t>Persönlich</t>
  </si>
  <si>
    <t>Petra Schneider</t>
  </si>
  <si>
    <t>Amt für Digitalisierung</t>
  </si>
  <si>
    <t>Endanwender</t>
  </si>
  <si>
    <t>Sachbearbeitung</t>
  </si>
  <si>
    <t>p.schneider@digitalamt.example</t>
  </si>
  <si>
    <t>+49 30 9087011</t>
  </si>
  <si>
    <t>Praxistest, Rückmeldung zur Nutzbarkeit</t>
  </si>
  <si>
    <t>Karim Haddad</t>
  </si>
  <si>
    <t>Lenkungsausschuss</t>
  </si>
  <si>
    <t>Controlling</t>
  </si>
  <si>
    <t>k.haddad@silberbach-pg.example</t>
  </si>
  <si>
    <t>+49 30 1122360</t>
  </si>
  <si>
    <t>Budgetüberwachung, Statusfreigaben</t>
  </si>
  <si>
    <t>Frank Lehmann</t>
  </si>
  <si>
    <t>Betriebsrat</t>
  </si>
  <si>
    <t>f.lehmann@silberbach-pg.example</t>
  </si>
  <si>
    <t>+49 30 1122380</t>
  </si>
  <si>
    <t>Mitbestimmung, arbeitsrechtliche Belange</t>
  </si>
  <si>
    <t>Julia Sommer</t>
  </si>
  <si>
    <t>Weitblick Consulting</t>
  </si>
  <si>
    <t>Beratung</t>
  </si>
  <si>
    <t>j.sommer@weitblick-consult.example</t>
  </si>
  <si>
    <t>+49 89 4432018</t>
  </si>
  <si>
    <t>Methodenberatung, Moderation Workshops</t>
  </si>
  <si>
    <t>Andreas Beck</t>
  </si>
  <si>
    <t>Amtsleitung</t>
  </si>
  <si>
    <t>a.beck@digitalamt.example</t>
  </si>
  <si>
    <t>+49 30 9087000</t>
  </si>
  <si>
    <t>Abnahme, politische Rahmenbedingungen</t>
  </si>
  <si>
    <t>AUSWERTUNG &amp; STAKEHOLDER-MATRIX</t>
  </si>
  <si>
    <t>Überblick über Rollen, Typen und Kommunikationsstrategie der Projektbeteiligten</t>
  </si>
  <si>
    <t>Beteiligte gesamt</t>
  </si>
  <si>
    <t>Eng einzubinden</t>
  </si>
  <si>
    <t>Verteilung nach Rolle / Funktion</t>
  </si>
  <si>
    <t>Nach Strategie</t>
  </si>
  <si>
    <t>Anzahl</t>
  </si>
  <si>
    <t>Anteil</t>
  </si>
  <si>
    <t>Kategorie</t>
  </si>
  <si>
    <t>Eng einbinden</t>
  </si>
  <si>
    <t>Zufriedenstellen</t>
  </si>
  <si>
    <t>Informieren</t>
  </si>
  <si>
    <t>Stakeholder-Matrix  ·  Einfluss × Interesse</t>
  </si>
  <si>
    <t>Einfluss ↓ / Interesse →</t>
  </si>
  <si>
    <t>Interesse: Niedrig</t>
  </si>
  <si>
    <t>Interesse: Hoch</t>
  </si>
  <si>
    <t>Einfluss: Hoch</t>
  </si>
  <si>
    <t>Einfluss: Niedrig</t>
  </si>
  <si>
    <t>EINSTELLUNGEN &amp; LISTEN</t>
  </si>
  <si>
    <t>Rollen / Funktionen</t>
  </si>
  <si>
    <t>Einfluss/Interesse</t>
  </si>
  <si>
    <t>Inaktiv</t>
  </si>
  <si>
    <t>Hinweis: Diese Listen versorgen die Dropdown-Felder im Blatt „Beteiligtenliste“. Aus Einfluss und Interesse wird automatisch die empfohlene Strategie abgeleitet. Einträge können jederzeit ergänzt oder angepasst werden.</t>
  </si>
  <si>
    <t>PROJEKTBETEILIGTENLISTE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</si>
</sst>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6" x14ac:knownFonts="1">
    <font>
      <sz val="11"/>
      <color theme="1"/>
      <name val="Calibri"/>
      <family val="2"/>
      <charset val="1"/>
    </font>
    <font>
      <b/>
      <sz val="18"/>
      <color rgb="FFFFFFFF"/>
      <name val="Calibri"/>
      <charset val="1"/>
    </font>
    <font>
      <i/>
      <sz val="11"/>
      <color rgb="FFFFFFFF"/>
      <name val="Calibri"/>
      <charset val="1"/>
    </font>
    <font>
      <b/>
      <sz val="10"/>
      <color rgb="FF38213A"/>
      <name val="Calibri"/>
      <charset val="1"/>
    </font>
    <font>
      <sz val="10"/>
      <color rgb="FF000000"/>
      <name val="Calibri"/>
      <charset val="1"/>
    </font>
    <font>
      <i/>
      <sz val="9"/>
      <color rgb="FF6C6570"/>
      <name val="Calibri"/>
      <charset val="1"/>
    </font>
    <font>
      <b/>
      <sz val="10"/>
      <color rgb="FFFFFFFF"/>
      <name val="Calibri"/>
      <charset val="1"/>
    </font>
    <font>
      <b/>
      <sz val="9"/>
      <color rgb="FF38213A"/>
      <name val="Calibri"/>
      <charset val="1"/>
    </font>
    <font>
      <b/>
      <sz val="15"/>
      <color rgb="FF4A2C4D"/>
      <name val="Calibri"/>
      <charset val="1"/>
    </font>
    <font>
      <b/>
      <sz val="12"/>
      <color rgb="FFFFFFFF"/>
      <name val="Calibri"/>
      <charset val="1"/>
    </font>
    <font>
      <b/>
      <sz val="9"/>
      <color rgb="FFFFFFFF"/>
      <name val="Calibri"/>
      <charset val="1"/>
    </font>
    <font>
      <b/>
      <sz val="11"/>
      <color rgb="FF8A5A12"/>
      <name val="Calibri"/>
      <charset val="1"/>
    </font>
    <font>
      <b/>
      <sz val="11"/>
      <color rgb="FF7A2E2A"/>
      <name val="Calibri"/>
      <charset val="1"/>
    </font>
    <font>
      <b/>
      <sz val="11"/>
      <color rgb="FF5A5560"/>
      <name val="Calibri"/>
      <charset val="1"/>
    </font>
    <font>
      <b/>
      <sz val="11"/>
      <color rgb="FF2F5E6E"/>
      <name val="Calibri"/>
      <charset val="1"/>
    </font>
    <font>
      <b/>
      <sz val="15"/>
      <color rgb="FFFFFFFF"/>
      <name val="Calibri"/>
      <charset val="1"/>
    </font>
  </fonts>
  <fills count="16">
    <fill>
      <patternFill patternType="none"/>
    </fill>
    <fill>
      <patternFill patternType="gray125"/>
    </fill>
    <fill>
      <patternFill patternType="solid">
        <fgColor rgb="FF38213A"/>
        <bgColor rgb="FF4A2C4D"/>
      </patternFill>
    </fill>
    <fill>
      <patternFill patternType="solid">
        <fgColor rgb="FF4A2C4D"/>
        <bgColor rgb="FF38213A"/>
      </patternFill>
    </fill>
    <fill>
      <patternFill patternType="solid">
        <fgColor rgb="FFF3E9D0"/>
        <bgColor rgb="FFF5E9CE"/>
      </patternFill>
    </fill>
    <fill>
      <patternFill patternType="solid">
        <fgColor rgb="FFF4F1F6"/>
        <bgColor rgb="FFF1EEF0"/>
      </patternFill>
    </fill>
    <fill>
      <patternFill patternType="solid">
        <fgColor rgb="FFFFFFFF"/>
        <bgColor rgb="FFF9F9F9"/>
      </patternFill>
    </fill>
    <fill>
      <patternFill patternType="solid">
        <fgColor rgb="FFEEEAF0"/>
        <bgColor rgb="FFF1EEF0"/>
      </patternFill>
    </fill>
    <fill>
      <patternFill patternType="solid">
        <fgColor rgb="FFFAF8F9"/>
        <bgColor rgb="FFF9F9F9"/>
      </patternFill>
    </fill>
    <fill>
      <patternFill patternType="solid">
        <fgColor rgb="FFF1EEF0"/>
        <bgColor rgb="FFF4F1F6"/>
      </patternFill>
    </fill>
    <fill>
      <patternFill patternType="solid">
        <fgColor rgb="FF4E6E8E"/>
        <bgColor rgb="FF6C6570"/>
      </patternFill>
    </fill>
    <fill>
      <patternFill patternType="solid">
        <fgColor rgb="FFDCE6EE"/>
        <bgColor rgb="FFD8E8ED"/>
      </patternFill>
    </fill>
    <fill>
      <patternFill patternType="solid">
        <fgColor rgb="FFF3E6CE"/>
        <bgColor rgb="FFF1E4D2"/>
      </patternFill>
    </fill>
    <fill>
      <patternFill patternType="solid">
        <fgColor rgb="FFF1DAD7"/>
        <bgColor rgb="FFF1E4D2"/>
      </patternFill>
    </fill>
    <fill>
      <patternFill patternType="solid">
        <fgColor rgb="FFE7E3EA"/>
        <bgColor rgb="FFE9E5EC"/>
      </patternFill>
    </fill>
    <fill>
      <patternFill patternType="solid">
        <fgColor rgb="FFD8E8ED"/>
        <bgColor rgb="FFDCE6EE"/>
      </patternFill>
    </fill>
  </fills>
  <borders count="2">
    <border>
      <left/>
      <right/>
      <top/>
      <bottom/>
      <diagonal/>
    </border>
    <border>
      <left style="thin">
        <color rgb="FFD9D2DB"/>
      </left>
      <right style="thin">
        <color rgb="FFD9D2DB"/>
      </right>
      <top style="thin">
        <color rgb="FFD9D2DB"/>
      </top>
      <bottom style="thin">
        <color rgb="FFD9D2DB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4" fillId="15" borderId="1" xfId="0" applyFont="1" applyFill="1" applyBorder="1" applyAlignment="1">
      <alignment horizontal="center" vertical="center" wrapText="1"/>
    </xf>
    <xf numFmtId="0" fontId="13" fillId="14" borderId="1" xfId="0" applyFont="1" applyFill="1" applyBorder="1" applyAlignment="1">
      <alignment horizontal="center" vertical="center" wrapText="1"/>
    </xf>
    <xf numFmtId="0" fontId="12" fillId="13" borderId="1" xfId="0" applyFont="1" applyFill="1" applyBorder="1" applyAlignment="1">
      <alignment horizontal="center" vertical="center" wrapText="1"/>
    </xf>
    <xf numFmtId="0" fontId="11" fillId="12" borderId="1" xfId="0" applyFont="1" applyFill="1" applyBorder="1" applyAlignment="1">
      <alignment horizontal="center" vertical="center" wrapText="1"/>
    </xf>
    <xf numFmtId="0" fontId="10" fillId="10" borderId="0" xfId="0" applyFont="1" applyFill="1" applyAlignment="1">
      <alignment horizontal="center" vertical="center" wrapText="1"/>
    </xf>
    <xf numFmtId="0" fontId="9" fillId="10" borderId="0" xfId="0" applyFont="1" applyFill="1" applyAlignment="1">
      <alignment horizontal="left" vertical="center" indent="1"/>
    </xf>
    <xf numFmtId="1" fontId="8" fillId="9" borderId="0" xfId="0" applyNumberFormat="1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 wrapText="1" indent="1"/>
    </xf>
    <xf numFmtId="0" fontId="3" fillId="4" borderId="0" xfId="0" applyFont="1" applyFill="1" applyAlignment="1">
      <alignment horizontal="center" vertical="center" wrapText="1"/>
    </xf>
    <xf numFmtId="164" fontId="4" fillId="4" borderId="0" xfId="0" applyNumberFormat="1" applyFont="1" applyFill="1" applyAlignment="1">
      <alignment horizontal="left" vertical="center" indent="1"/>
    </xf>
    <xf numFmtId="0" fontId="4" fillId="4" borderId="0" xfId="0" applyFont="1" applyFill="1" applyAlignment="1">
      <alignment horizontal="left" vertical="center" indent="1"/>
    </xf>
    <xf numFmtId="0" fontId="2" fillId="3" borderId="0" xfId="0" applyFont="1" applyFill="1" applyAlignment="1">
      <alignment horizontal="left" vertical="center" indent="1"/>
    </xf>
    <xf numFmtId="0" fontId="1" fillId="2" borderId="0" xfId="0" applyFont="1" applyFill="1" applyAlignment="1">
      <alignment horizontal="left" vertical="center" indent="1"/>
    </xf>
    <xf numFmtId="0" fontId="3" fillId="4" borderId="0" xfId="0" applyFont="1" applyFill="1" applyAlignment="1">
      <alignment horizontal="left" vertical="center" indent="1"/>
    </xf>
    <xf numFmtId="0" fontId="6" fillId="3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left" vertical="center"/>
    </xf>
    <xf numFmtId="0" fontId="4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left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9" fontId="4" fillId="8" borderId="1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6" fillId="10" borderId="0" xfId="0" applyFont="1" applyFill="1" applyAlignment="1">
      <alignment horizontal="left" vertical="center" indent="1"/>
    </xf>
    <xf numFmtId="0" fontId="15" fillId="2" borderId="0" xfId="0" applyFont="1" applyFill="1" applyAlignment="1">
      <alignment horizontal="left" vertical="center" indent="1"/>
    </xf>
    <xf numFmtId="0" fontId="6" fillId="10" borderId="0" xfId="0" applyFont="1" applyFill="1" applyAlignment="1">
      <alignment horizontal="left" vertical="center" indent="1"/>
    </xf>
    <xf numFmtId="0" fontId="4" fillId="6" borderId="1" xfId="0" applyFont="1" applyFill="1" applyBorder="1" applyAlignment="1">
      <alignment horizontal="left" vertical="center"/>
    </xf>
    <xf numFmtId="0" fontId="4" fillId="8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</cellXfs>
  <cellStyles count="1">
    <cellStyle name="Standard" xfId="0" builtinId="0"/>
  </cellStyles>
  <dxfs count="9">
    <dxf>
      <font>
        <b/>
        <color rgb="FFA8791B"/>
        <name val="Calibri"/>
        <charset val="1"/>
      </font>
      <fill>
        <patternFill>
          <bgColor rgb="FFF5E9CE"/>
        </patternFill>
      </fill>
    </dxf>
    <dxf>
      <font>
        <b/>
        <color rgb="FF6C6570"/>
        <name val="Calibri"/>
        <charset val="1"/>
      </font>
      <fill>
        <patternFill>
          <bgColor rgb="FFE9E5EC"/>
        </patternFill>
      </fill>
    </dxf>
    <dxf>
      <font>
        <b/>
        <color rgb="FF2F6E4A"/>
        <name val="Calibri"/>
        <charset val="1"/>
      </font>
      <fill>
        <patternFill>
          <bgColor rgb="FFDCEDE1"/>
        </patternFill>
      </fill>
    </dxf>
    <dxf>
      <font>
        <b/>
        <color rgb="FF5A5560"/>
        <name val="Calibri"/>
        <charset val="1"/>
      </font>
      <fill>
        <patternFill>
          <bgColor rgb="FFE7E3EA"/>
        </patternFill>
      </fill>
    </dxf>
    <dxf>
      <font>
        <b/>
        <color rgb="FF2F5E6E"/>
        <name val="Calibri"/>
        <charset val="1"/>
      </font>
      <fill>
        <patternFill>
          <bgColor rgb="FFD8E8ED"/>
        </patternFill>
      </fill>
    </dxf>
    <dxf>
      <font>
        <b/>
        <color rgb="FF8A5A12"/>
        <name val="Calibri"/>
        <charset val="1"/>
      </font>
      <fill>
        <patternFill>
          <bgColor rgb="FFF3E6CE"/>
        </patternFill>
      </fill>
    </dxf>
    <dxf>
      <font>
        <b/>
        <color rgb="FF7A2E2A"/>
        <name val="Calibri"/>
        <charset val="1"/>
      </font>
      <fill>
        <patternFill>
          <bgColor rgb="FFF1DAD7"/>
        </patternFill>
      </fill>
    </dxf>
    <dxf>
      <font>
        <b/>
        <color rgb="FF7A4E1E"/>
        <name val="Calibri"/>
        <charset val="1"/>
      </font>
      <fill>
        <patternFill>
          <bgColor rgb="FFF1E4D2"/>
        </patternFill>
      </fill>
    </dxf>
    <dxf>
      <font>
        <b/>
        <color rgb="FF2F5D50"/>
        <name val="Calibri"/>
        <charset val="1"/>
      </font>
      <fill>
        <patternFill>
          <bgColor rgb="FFDBE8E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3E6CE"/>
      <rgbColor rgb="FFFF00FF"/>
      <rgbColor rgb="FF00FFFF"/>
      <rgbColor rgb="FF800000"/>
      <rgbColor rgb="FF008000"/>
      <rgbColor rgb="FF000080"/>
      <rgbColor rgb="FFA8791B"/>
      <rgbColor rgb="FF800080"/>
      <rgbColor rgb="FF2F6E4A"/>
      <rgbColor rgb="FFD9D9D9"/>
      <rgbColor rgb="FF878787"/>
      <rgbColor rgb="FFE9E5EC"/>
      <rgbColor rgb="FFC0504D"/>
      <rgbColor rgb="FFF9F9F9"/>
      <rgbColor rgb="FFD8E8ED"/>
      <rgbColor rgb="FF660066"/>
      <rgbColor rgb="FFF1EEF0"/>
      <rgbColor rgb="FF0066CC"/>
      <rgbColor rgb="FFD9D2DB"/>
      <rgbColor rgb="FF000080"/>
      <rgbColor rgb="FFFF00FF"/>
      <rgbColor rgb="FFF3E9D0"/>
      <rgbColor rgb="FF00FFFF"/>
      <rgbColor rgb="FF800080"/>
      <rgbColor rgb="FF800000"/>
      <rgbColor rgb="FF2F5E6E"/>
      <rgbColor rgb="FF0000FF"/>
      <rgbColor rgb="FF00CCFF"/>
      <rgbColor rgb="FFDBE8E2"/>
      <rgbColor rgb="FFDCEDE1"/>
      <rgbColor rgb="FFF5E9CE"/>
      <rgbColor rgb="FFDCE6EE"/>
      <rgbColor rgb="FFF1E4D2"/>
      <rgbColor rgb="FFE7E3EA"/>
      <rgbColor rgb="FFF1DAD7"/>
      <rgbColor rgb="FF4F81BD"/>
      <rgbColor rgb="FFFAF8F9"/>
      <rgbColor rgb="FF9BBB59"/>
      <rgbColor rgb="FFEEEAF0"/>
      <rgbColor rgb="FFF4F1F6"/>
      <rgbColor rgb="FF8A5A12"/>
      <rgbColor rgb="FF6C6570"/>
      <rgbColor rgb="FF8064A2"/>
      <rgbColor rgb="FF5A5560"/>
      <rgbColor rgb="FF4E6E8E"/>
      <rgbColor rgb="FF003300"/>
      <rgbColor rgb="FF2F5D50"/>
      <rgbColor rgb="FF7A2E2A"/>
      <rgbColor rgb="FF7A4E1E"/>
      <rgbColor rgb="FF4A2C4D"/>
      <rgbColor rgb="FF38213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Beteiligte nach Rolle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Auswertung!$B$8</c:f>
              <c:strCache>
                <c:ptCount val="1"/>
                <c:pt idx="0">
                  <c:v>Anzahl</c:v>
                </c:pt>
              </c:strCache>
            </c:strRef>
          </c:tx>
          <c:spPr>
            <a:solidFill>
              <a:srgbClr val="4E6E8E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Auswertung!$A$9:$A$18</c:f>
              <c:strCache>
                <c:ptCount val="10"/>
                <c:pt idx="0">
                  <c:v>Auftraggeber</c:v>
                </c:pt>
                <c:pt idx="1">
                  <c:v>Projektleitung</c:v>
                </c:pt>
                <c:pt idx="2">
                  <c:v>Teilprojektleitung</c:v>
                </c:pt>
                <c:pt idx="3">
                  <c:v>Teammitglied</c:v>
                </c:pt>
                <c:pt idx="4">
                  <c:v>Fachexperte</c:v>
                </c:pt>
                <c:pt idx="5">
                  <c:v>Lenkungsausschuss</c:v>
                </c:pt>
                <c:pt idx="6">
                  <c:v>Lieferant</c:v>
                </c:pt>
                <c:pt idx="7">
                  <c:v>Endanwender</c:v>
                </c:pt>
                <c:pt idx="8">
                  <c:v>Betriebsrat</c:v>
                </c:pt>
                <c:pt idx="9">
                  <c:v>Qualitätssicherung</c:v>
                </c:pt>
              </c:strCache>
            </c:strRef>
          </c:cat>
          <c:val>
            <c:numRef>
              <c:f>Auswertung!$B$9:$B$18</c:f>
              <c:numCache>
                <c:formatCode>General</c:formatCode>
                <c:ptCount val="10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10-4846-B02A-41ADA5C4A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376854"/>
        <c:axId val="63198060"/>
      </c:barChart>
      <c:catAx>
        <c:axId val="5937685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63198060"/>
        <c:crosses val="autoZero"/>
        <c:auto val="1"/>
        <c:lblAlgn val="ctr"/>
        <c:lblOffset val="100"/>
        <c:noMultiLvlLbl val="0"/>
      </c:catAx>
      <c:valAx>
        <c:axId val="63198060"/>
        <c:scaling>
          <c:orientation val="minMax"/>
        </c:scaling>
        <c:delete val="0"/>
        <c:axPos val="b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59376854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Verteilung nach Strategie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Auswertung!$G$8</c:f>
              <c:strCache>
                <c:ptCount val="1"/>
                <c:pt idx="0">
                  <c:v>Anzahl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B854-44F2-A94F-AC40197DAC2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3-B854-44F2-A94F-AC40197DAC2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5-B854-44F2-A94F-AC40197DAC2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7-B854-44F2-A94F-AC40197DAC22}"/>
              </c:ext>
            </c:extLst>
          </c:dPt>
          <c:dLbls>
            <c:dLbl>
              <c:idx val="0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1-B854-44F2-A94F-AC40197DAC22}"/>
                </c:ext>
              </c:extLst>
            </c:dLbl>
            <c:dLbl>
              <c:idx val="1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3-B854-44F2-A94F-AC40197DAC22}"/>
                </c:ext>
              </c:extLst>
            </c:dLbl>
            <c:dLbl>
              <c:idx val="2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5-B854-44F2-A94F-AC40197DAC22}"/>
                </c:ext>
              </c:extLst>
            </c:dLbl>
            <c:dLbl>
              <c:idx val="3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7-B854-44F2-A94F-AC40197DAC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de-DE"/>
              </a:p>
            </c:txPr>
            <c:dLblPos val="bestFit"/>
            <c:showLegendKey val="1"/>
            <c:showVal val="1"/>
            <c:showCatName val="1"/>
            <c:showSerName val="1"/>
            <c:showPercent val="1"/>
            <c:showBubbleSize val="1"/>
            <c:separator>;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Auswertung!$F$9:$F$12</c:f>
              <c:strCache>
                <c:ptCount val="4"/>
                <c:pt idx="0">
                  <c:v>Eng einbinden</c:v>
                </c:pt>
                <c:pt idx="1">
                  <c:v>Zufriedenstellen</c:v>
                </c:pt>
                <c:pt idx="2">
                  <c:v>Informieren</c:v>
                </c:pt>
                <c:pt idx="3">
                  <c:v>Beobachten</c:v>
                </c:pt>
              </c:strCache>
            </c:strRef>
          </c:cat>
          <c:val>
            <c:numRef>
              <c:f>Auswertung!$G$9:$G$12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4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854-44F2-A94F-AC40197DA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de-DE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6</xdr:row>
      <xdr:rowOff>0</xdr:rowOff>
    </xdr:from>
    <xdr:to>
      <xdr:col>13</xdr:col>
      <xdr:colOff>307440</xdr:colOff>
      <xdr:row>21</xdr:row>
      <xdr:rowOff>229680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0</xdr:colOff>
      <xdr:row>19</xdr:row>
      <xdr:rowOff>0</xdr:rowOff>
    </xdr:from>
    <xdr:to>
      <xdr:col>12</xdr:col>
      <xdr:colOff>199080</xdr:colOff>
      <xdr:row>31</xdr:row>
      <xdr:rowOff>155520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4A2C4D"/>
    <pageSetUpPr fitToPage="1"/>
  </sheetPr>
  <dimension ref="A1:N67"/>
  <sheetViews>
    <sheetView showGridLines="0" tabSelected="1"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I23" sqref="I23"/>
    </sheetView>
  </sheetViews>
  <sheetFormatPr baseColWidth="10" defaultColWidth="8.7109375" defaultRowHeight="15" x14ac:dyDescent="0.25"/>
  <cols>
    <col min="1" max="1" width="5" customWidth="1"/>
    <col min="2" max="2" width="20" customWidth="1"/>
    <col min="3" max="3" width="22" customWidth="1"/>
    <col min="4" max="4" width="18" customWidth="1"/>
    <col min="5" max="5" width="9" customWidth="1"/>
    <col min="6" max="6" width="18" customWidth="1"/>
    <col min="7" max="7" width="26" customWidth="1"/>
    <col min="8" max="8" width="16" customWidth="1"/>
    <col min="9" max="9" width="34" customWidth="1"/>
    <col min="10" max="11" width="10" customWidth="1"/>
    <col min="12" max="12" width="18" customWidth="1"/>
    <col min="13" max="13" width="14" customWidth="1"/>
    <col min="14" max="14" width="12" customWidth="1"/>
  </cols>
  <sheetData>
    <row r="1" spans="1:14" ht="31.5" customHeight="1" x14ac:dyDescent="0.25">
      <c r="A1" s="14" t="s">
        <v>125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18" customHeight="1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6" customHeight="1" x14ac:dyDescent="0.25"/>
    <row r="4" spans="1:14" ht="21.75" customHeight="1" x14ac:dyDescent="0.25">
      <c r="A4" s="15" t="s">
        <v>1</v>
      </c>
      <c r="B4" s="12" t="s">
        <v>2</v>
      </c>
      <c r="C4" s="12"/>
      <c r="D4" s="12"/>
      <c r="E4" s="15" t="s">
        <v>3</v>
      </c>
      <c r="F4" s="12" t="s">
        <v>4</v>
      </c>
      <c r="G4" s="12"/>
      <c r="H4" s="12"/>
      <c r="I4" s="15" t="s">
        <v>5</v>
      </c>
      <c r="J4" s="11">
        <f ca="1">TODAY()</f>
        <v>46209</v>
      </c>
      <c r="K4" s="11"/>
      <c r="L4" s="15" t="s">
        <v>6</v>
      </c>
      <c r="M4" s="10">
        <f>COUNTA(B8:B67)</f>
        <v>12</v>
      </c>
      <c r="N4" s="10"/>
    </row>
    <row r="5" spans="1:14" ht="6" customHeight="1" x14ac:dyDescent="0.25"/>
    <row r="6" spans="1:14" ht="15.75" customHeight="1" x14ac:dyDescent="0.25">
      <c r="A6" s="9" t="s">
        <v>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30" customHeight="1" x14ac:dyDescent="0.25">
      <c r="A7" s="16" t="s">
        <v>8</v>
      </c>
      <c r="B7" s="16" t="s">
        <v>9</v>
      </c>
      <c r="C7" s="16" t="s">
        <v>10</v>
      </c>
      <c r="D7" s="16" t="s">
        <v>11</v>
      </c>
      <c r="E7" s="16" t="s">
        <v>12</v>
      </c>
      <c r="F7" s="16" t="s">
        <v>13</v>
      </c>
      <c r="G7" s="16" t="s">
        <v>14</v>
      </c>
      <c r="H7" s="16" t="s">
        <v>15</v>
      </c>
      <c r="I7" s="16" t="s">
        <v>16</v>
      </c>
      <c r="J7" s="16" t="s">
        <v>17</v>
      </c>
      <c r="K7" s="16" t="s">
        <v>18</v>
      </c>
      <c r="L7" s="16" t="s">
        <v>19</v>
      </c>
      <c r="M7" s="16" t="s">
        <v>20</v>
      </c>
      <c r="N7" s="16" t="s">
        <v>21</v>
      </c>
    </row>
    <row r="8" spans="1:14" ht="25.5" customHeight="1" x14ac:dyDescent="0.25">
      <c r="A8" s="17">
        <f>IF(B8="","",COUNTA($B$8:B8))</f>
        <v>1</v>
      </c>
      <c r="B8" s="18" t="s">
        <v>4</v>
      </c>
      <c r="C8" s="18" t="s">
        <v>22</v>
      </c>
      <c r="D8" s="18" t="s">
        <v>23</v>
      </c>
      <c r="E8" s="19" t="s">
        <v>24</v>
      </c>
      <c r="F8" s="18" t="s">
        <v>25</v>
      </c>
      <c r="G8" s="18" t="s">
        <v>26</v>
      </c>
      <c r="H8" s="19" t="s">
        <v>27</v>
      </c>
      <c r="I8" s="20" t="s">
        <v>28</v>
      </c>
      <c r="J8" s="19" t="s">
        <v>29</v>
      </c>
      <c r="K8" s="19" t="s">
        <v>29</v>
      </c>
      <c r="L8" s="17" t="str">
        <f t="shared" ref="L8:L39" si="0">IF(OR(J8="",K8=""),"",IF(AND(J8="Hoch",K8="Hoch"),"Eng einbinden",IF(AND(J8="Hoch",K8="Niedrig"),"Zufriedenstellen",IF(AND(J8="Niedrig",K8="Hoch"),"Informieren","Beobachten"))))</f>
        <v>Eng einbinden</v>
      </c>
      <c r="M8" s="19" t="s">
        <v>30</v>
      </c>
      <c r="N8" s="19" t="s">
        <v>31</v>
      </c>
    </row>
    <row r="9" spans="1:14" ht="25.5" customHeight="1" x14ac:dyDescent="0.25">
      <c r="A9" s="21">
        <f>IF(B9="","",COUNTA($B$8:B9))</f>
        <v>2</v>
      </c>
      <c r="B9" s="22" t="s">
        <v>32</v>
      </c>
      <c r="C9" s="22" t="s">
        <v>22</v>
      </c>
      <c r="D9" s="22" t="s">
        <v>33</v>
      </c>
      <c r="E9" s="23" t="s">
        <v>24</v>
      </c>
      <c r="F9" s="22" t="s">
        <v>34</v>
      </c>
      <c r="G9" s="22" t="s">
        <v>35</v>
      </c>
      <c r="H9" s="23" t="s">
        <v>36</v>
      </c>
      <c r="I9" s="24" t="s">
        <v>37</v>
      </c>
      <c r="J9" s="23" t="s">
        <v>29</v>
      </c>
      <c r="K9" s="23" t="s">
        <v>38</v>
      </c>
      <c r="L9" s="21" t="str">
        <f t="shared" si="0"/>
        <v>Zufriedenstellen</v>
      </c>
      <c r="M9" s="23" t="s">
        <v>39</v>
      </c>
      <c r="N9" s="23" t="s">
        <v>31</v>
      </c>
    </row>
    <row r="10" spans="1:14" ht="25.5" customHeight="1" x14ac:dyDescent="0.25">
      <c r="A10" s="17">
        <f>IF(B10="","",COUNTA($B$8:B10))</f>
        <v>3</v>
      </c>
      <c r="B10" s="18" t="s">
        <v>40</v>
      </c>
      <c r="C10" s="18" t="s">
        <v>22</v>
      </c>
      <c r="D10" s="18" t="s">
        <v>41</v>
      </c>
      <c r="E10" s="19" t="s">
        <v>24</v>
      </c>
      <c r="F10" s="18" t="s">
        <v>42</v>
      </c>
      <c r="G10" s="18" t="s">
        <v>43</v>
      </c>
      <c r="H10" s="19" t="s">
        <v>44</v>
      </c>
      <c r="I10" s="20" t="s">
        <v>45</v>
      </c>
      <c r="J10" s="19" t="s">
        <v>29</v>
      </c>
      <c r="K10" s="19" t="s">
        <v>29</v>
      </c>
      <c r="L10" s="17" t="str">
        <f t="shared" si="0"/>
        <v>Eng einbinden</v>
      </c>
      <c r="M10" s="19" t="s">
        <v>30</v>
      </c>
      <c r="N10" s="19" t="s">
        <v>31</v>
      </c>
    </row>
    <row r="11" spans="1:14" ht="25.5" customHeight="1" x14ac:dyDescent="0.25">
      <c r="A11" s="21">
        <f>IF(B11="","",COUNTA($B$8:B11))</f>
        <v>4</v>
      </c>
      <c r="B11" s="22" t="s">
        <v>46</v>
      </c>
      <c r="C11" s="22" t="s">
        <v>22</v>
      </c>
      <c r="D11" s="22" t="s">
        <v>47</v>
      </c>
      <c r="E11" s="23" t="s">
        <v>24</v>
      </c>
      <c r="F11" s="22" t="s">
        <v>20</v>
      </c>
      <c r="G11" s="22" t="s">
        <v>48</v>
      </c>
      <c r="H11" s="23" t="s">
        <v>49</v>
      </c>
      <c r="I11" s="24" t="s">
        <v>50</v>
      </c>
      <c r="J11" s="23" t="s">
        <v>38</v>
      </c>
      <c r="K11" s="23" t="s">
        <v>29</v>
      </c>
      <c r="L11" s="21" t="str">
        <f t="shared" si="0"/>
        <v>Informieren</v>
      </c>
      <c r="M11" s="23" t="s">
        <v>14</v>
      </c>
      <c r="N11" s="23" t="s">
        <v>31</v>
      </c>
    </row>
    <row r="12" spans="1:14" ht="25.5" customHeight="1" x14ac:dyDescent="0.25">
      <c r="A12" s="17">
        <f>IF(B12="","",COUNTA($B$8:B12))</f>
        <v>5</v>
      </c>
      <c r="B12" s="18" t="s">
        <v>51</v>
      </c>
      <c r="C12" s="18" t="s">
        <v>52</v>
      </c>
      <c r="D12" s="18" t="s">
        <v>53</v>
      </c>
      <c r="E12" s="19" t="s">
        <v>54</v>
      </c>
      <c r="F12" s="18" t="s">
        <v>55</v>
      </c>
      <c r="G12" s="18" t="s">
        <v>56</v>
      </c>
      <c r="H12" s="19" t="s">
        <v>57</v>
      </c>
      <c r="I12" s="20" t="s">
        <v>58</v>
      </c>
      <c r="J12" s="19" t="s">
        <v>29</v>
      </c>
      <c r="K12" s="19" t="s">
        <v>29</v>
      </c>
      <c r="L12" s="17" t="str">
        <f t="shared" si="0"/>
        <v>Eng einbinden</v>
      </c>
      <c r="M12" s="19" t="s">
        <v>30</v>
      </c>
      <c r="N12" s="19" t="s">
        <v>31</v>
      </c>
    </row>
    <row r="13" spans="1:14" ht="25.5" customHeight="1" x14ac:dyDescent="0.25">
      <c r="A13" s="21">
        <f>IF(B13="","",COUNTA($B$8:B13))</f>
        <v>6</v>
      </c>
      <c r="B13" s="22" t="s">
        <v>59</v>
      </c>
      <c r="C13" s="22" t="s">
        <v>52</v>
      </c>
      <c r="D13" s="22" t="s">
        <v>60</v>
      </c>
      <c r="E13" s="23" t="s">
        <v>54</v>
      </c>
      <c r="F13" s="22" t="s">
        <v>61</v>
      </c>
      <c r="G13" s="22" t="s">
        <v>62</v>
      </c>
      <c r="H13" s="23" t="s">
        <v>63</v>
      </c>
      <c r="I13" s="24" t="s">
        <v>64</v>
      </c>
      <c r="J13" s="23" t="s">
        <v>29</v>
      </c>
      <c r="K13" s="23" t="s">
        <v>38</v>
      </c>
      <c r="L13" s="21" t="str">
        <f t="shared" si="0"/>
        <v>Zufriedenstellen</v>
      </c>
      <c r="M13" s="23" t="s">
        <v>39</v>
      </c>
      <c r="N13" s="23" t="s">
        <v>65</v>
      </c>
    </row>
    <row r="14" spans="1:14" ht="25.5" customHeight="1" x14ac:dyDescent="0.25">
      <c r="A14" s="17">
        <f>IF(B14="","",COUNTA($B$8:B14))</f>
        <v>7</v>
      </c>
      <c r="B14" s="18" t="s">
        <v>66</v>
      </c>
      <c r="C14" s="18" t="s">
        <v>22</v>
      </c>
      <c r="D14" s="18" t="s">
        <v>67</v>
      </c>
      <c r="E14" s="19" t="s">
        <v>24</v>
      </c>
      <c r="F14" s="18" t="s">
        <v>68</v>
      </c>
      <c r="G14" s="18" t="s">
        <v>69</v>
      </c>
      <c r="H14" s="19" t="s">
        <v>70</v>
      </c>
      <c r="I14" s="20" t="s">
        <v>71</v>
      </c>
      <c r="J14" s="19" t="s">
        <v>38</v>
      </c>
      <c r="K14" s="19" t="s">
        <v>29</v>
      </c>
      <c r="L14" s="17" t="str">
        <f t="shared" si="0"/>
        <v>Informieren</v>
      </c>
      <c r="M14" s="19" t="s">
        <v>72</v>
      </c>
      <c r="N14" s="19" t="s">
        <v>31</v>
      </c>
    </row>
    <row r="15" spans="1:14" ht="25.5" customHeight="1" x14ac:dyDescent="0.25">
      <c r="A15" s="21">
        <f>IF(B15="","",COUNTA($B$8:B15))</f>
        <v>8</v>
      </c>
      <c r="B15" s="22" t="s">
        <v>73</v>
      </c>
      <c r="C15" s="22" t="s">
        <v>74</v>
      </c>
      <c r="D15" s="22" t="s">
        <v>75</v>
      </c>
      <c r="E15" s="23" t="s">
        <v>54</v>
      </c>
      <c r="F15" s="22" t="s">
        <v>76</v>
      </c>
      <c r="G15" s="22" t="s">
        <v>77</v>
      </c>
      <c r="H15" s="23" t="s">
        <v>78</v>
      </c>
      <c r="I15" s="24" t="s">
        <v>79</v>
      </c>
      <c r="J15" s="23" t="s">
        <v>38</v>
      </c>
      <c r="K15" s="23" t="s">
        <v>29</v>
      </c>
      <c r="L15" s="21" t="str">
        <f t="shared" si="0"/>
        <v>Informieren</v>
      </c>
      <c r="M15" s="23" t="s">
        <v>14</v>
      </c>
      <c r="N15" s="23" t="s">
        <v>31</v>
      </c>
    </row>
    <row r="16" spans="1:14" ht="25.5" customHeight="1" x14ac:dyDescent="0.25">
      <c r="A16" s="17">
        <f>IF(B16="","",COUNTA($B$8:B16))</f>
        <v>9</v>
      </c>
      <c r="B16" s="18" t="s">
        <v>80</v>
      </c>
      <c r="C16" s="18" t="s">
        <v>22</v>
      </c>
      <c r="D16" s="18" t="s">
        <v>81</v>
      </c>
      <c r="E16" s="19" t="s">
        <v>24</v>
      </c>
      <c r="F16" s="18" t="s">
        <v>82</v>
      </c>
      <c r="G16" s="18" t="s">
        <v>83</v>
      </c>
      <c r="H16" s="19" t="s">
        <v>84</v>
      </c>
      <c r="I16" s="20" t="s">
        <v>85</v>
      </c>
      <c r="J16" s="19" t="s">
        <v>29</v>
      </c>
      <c r="K16" s="19" t="s">
        <v>38</v>
      </c>
      <c r="L16" s="17" t="str">
        <f t="shared" si="0"/>
        <v>Zufriedenstellen</v>
      </c>
      <c r="M16" s="19" t="s">
        <v>39</v>
      </c>
      <c r="N16" s="19" t="s">
        <v>31</v>
      </c>
    </row>
    <row r="17" spans="1:14" ht="25.5" customHeight="1" x14ac:dyDescent="0.25">
      <c r="A17" s="21">
        <f>IF(B17="","",COUNTA($B$8:B17))</f>
        <v>10</v>
      </c>
      <c r="B17" s="22" t="s">
        <v>86</v>
      </c>
      <c r="C17" s="22" t="s">
        <v>22</v>
      </c>
      <c r="D17" s="22" t="s">
        <v>87</v>
      </c>
      <c r="E17" s="23" t="s">
        <v>24</v>
      </c>
      <c r="F17" s="22" t="s">
        <v>87</v>
      </c>
      <c r="G17" s="22" t="s">
        <v>88</v>
      </c>
      <c r="H17" s="23" t="s">
        <v>89</v>
      </c>
      <c r="I17" s="24" t="s">
        <v>90</v>
      </c>
      <c r="J17" s="23" t="s">
        <v>38</v>
      </c>
      <c r="K17" s="23" t="s">
        <v>38</v>
      </c>
      <c r="L17" s="21" t="str">
        <f t="shared" si="0"/>
        <v>Beobachten</v>
      </c>
      <c r="M17" s="23" t="s">
        <v>72</v>
      </c>
      <c r="N17" s="23" t="s">
        <v>65</v>
      </c>
    </row>
    <row r="18" spans="1:14" ht="25.5" customHeight="1" x14ac:dyDescent="0.25">
      <c r="A18" s="17">
        <f>IF(B18="","",COUNTA($B$8:B18))</f>
        <v>11</v>
      </c>
      <c r="B18" s="18" t="s">
        <v>91</v>
      </c>
      <c r="C18" s="18" t="s">
        <v>92</v>
      </c>
      <c r="D18" s="18" t="s">
        <v>53</v>
      </c>
      <c r="E18" s="19" t="s">
        <v>54</v>
      </c>
      <c r="F18" s="18" t="s">
        <v>93</v>
      </c>
      <c r="G18" s="18" t="s">
        <v>94</v>
      </c>
      <c r="H18" s="19" t="s">
        <v>95</v>
      </c>
      <c r="I18" s="20" t="s">
        <v>96</v>
      </c>
      <c r="J18" s="19" t="s">
        <v>38</v>
      </c>
      <c r="K18" s="19" t="s">
        <v>29</v>
      </c>
      <c r="L18" s="17" t="str">
        <f t="shared" si="0"/>
        <v>Informieren</v>
      </c>
      <c r="M18" s="19" t="s">
        <v>30</v>
      </c>
      <c r="N18" s="19" t="s">
        <v>31</v>
      </c>
    </row>
    <row r="19" spans="1:14" ht="25.5" customHeight="1" x14ac:dyDescent="0.25">
      <c r="A19" s="21">
        <f>IF(B19="","",COUNTA($B$8:B19))</f>
        <v>12</v>
      </c>
      <c r="B19" s="22" t="s">
        <v>97</v>
      </c>
      <c r="C19" s="22" t="s">
        <v>74</v>
      </c>
      <c r="D19" s="22" t="s">
        <v>33</v>
      </c>
      <c r="E19" s="23" t="s">
        <v>54</v>
      </c>
      <c r="F19" s="22" t="s">
        <v>98</v>
      </c>
      <c r="G19" s="22" t="s">
        <v>99</v>
      </c>
      <c r="H19" s="23" t="s">
        <v>100</v>
      </c>
      <c r="I19" s="24" t="s">
        <v>101</v>
      </c>
      <c r="J19" s="23" t="s">
        <v>29</v>
      </c>
      <c r="K19" s="23" t="s">
        <v>29</v>
      </c>
      <c r="L19" s="21" t="str">
        <f t="shared" si="0"/>
        <v>Eng einbinden</v>
      </c>
      <c r="M19" s="23" t="s">
        <v>39</v>
      </c>
      <c r="N19" s="23" t="s">
        <v>31</v>
      </c>
    </row>
    <row r="20" spans="1:14" ht="25.5" customHeight="1" x14ac:dyDescent="0.25">
      <c r="A20" s="17" t="str">
        <f>IF(B20="","",COUNTA($B$8:B20))</f>
        <v/>
      </c>
      <c r="B20" s="18"/>
      <c r="C20" s="18"/>
      <c r="D20" s="18"/>
      <c r="E20" s="19"/>
      <c r="F20" s="18"/>
      <c r="G20" s="18"/>
      <c r="H20" s="19"/>
      <c r="I20" s="20"/>
      <c r="J20" s="19"/>
      <c r="K20" s="19"/>
      <c r="L20" s="17" t="str">
        <f t="shared" si="0"/>
        <v/>
      </c>
      <c r="M20" s="19"/>
      <c r="N20" s="19"/>
    </row>
    <row r="21" spans="1:14" ht="25.5" customHeight="1" x14ac:dyDescent="0.25">
      <c r="A21" s="21" t="str">
        <f>IF(B21="","",COUNTA($B$8:B21))</f>
        <v/>
      </c>
      <c r="B21" s="22"/>
      <c r="C21" s="22"/>
      <c r="D21" s="22"/>
      <c r="E21" s="23"/>
      <c r="F21" s="22"/>
      <c r="G21" s="22"/>
      <c r="H21" s="23"/>
      <c r="I21" s="24"/>
      <c r="J21" s="23"/>
      <c r="K21" s="23"/>
      <c r="L21" s="21" t="str">
        <f t="shared" si="0"/>
        <v/>
      </c>
      <c r="M21" s="23"/>
      <c r="N21" s="23"/>
    </row>
    <row r="22" spans="1:14" ht="25.5" customHeight="1" x14ac:dyDescent="0.25">
      <c r="A22" s="17" t="str">
        <f>IF(B22="","",COUNTA($B$8:B22))</f>
        <v/>
      </c>
      <c r="B22" s="18"/>
      <c r="C22" s="18"/>
      <c r="D22" s="18"/>
      <c r="E22" s="19"/>
      <c r="F22" s="18"/>
      <c r="G22" s="18"/>
      <c r="H22" s="19"/>
      <c r="I22" s="20"/>
      <c r="J22" s="19"/>
      <c r="K22" s="19"/>
      <c r="L22" s="17" t="str">
        <f t="shared" si="0"/>
        <v/>
      </c>
      <c r="M22" s="19"/>
      <c r="N22" s="19"/>
    </row>
    <row r="23" spans="1:14" ht="25.5" customHeight="1" x14ac:dyDescent="0.25">
      <c r="A23" s="21" t="str">
        <f>IF(B23="","",COUNTA($B$8:B23))</f>
        <v/>
      </c>
      <c r="B23" s="22"/>
      <c r="C23" s="22"/>
      <c r="D23" s="22"/>
      <c r="E23" s="23"/>
      <c r="F23" s="22"/>
      <c r="G23" s="22"/>
      <c r="H23" s="23"/>
      <c r="I23" s="24"/>
      <c r="J23" s="23"/>
      <c r="K23" s="23"/>
      <c r="L23" s="21" t="str">
        <f t="shared" si="0"/>
        <v/>
      </c>
      <c r="M23" s="23"/>
      <c r="N23" s="23"/>
    </row>
    <row r="24" spans="1:14" ht="25.5" customHeight="1" x14ac:dyDescent="0.25">
      <c r="A24" s="17" t="str">
        <f>IF(B24="","",COUNTA($B$8:B24))</f>
        <v/>
      </c>
      <c r="B24" s="18"/>
      <c r="C24" s="18"/>
      <c r="D24" s="18"/>
      <c r="E24" s="19"/>
      <c r="F24" s="18"/>
      <c r="G24" s="18"/>
      <c r="H24" s="19"/>
      <c r="I24" s="20"/>
      <c r="J24" s="19"/>
      <c r="K24" s="19"/>
      <c r="L24" s="17" t="str">
        <f t="shared" si="0"/>
        <v/>
      </c>
      <c r="M24" s="19"/>
      <c r="N24" s="19"/>
    </row>
    <row r="25" spans="1:14" ht="25.5" customHeight="1" x14ac:dyDescent="0.25">
      <c r="A25" s="21" t="str">
        <f>IF(B25="","",COUNTA($B$8:B25))</f>
        <v/>
      </c>
      <c r="B25" s="22"/>
      <c r="C25" s="22"/>
      <c r="D25" s="22"/>
      <c r="E25" s="23"/>
      <c r="F25" s="22"/>
      <c r="G25" s="22"/>
      <c r="H25" s="23"/>
      <c r="I25" s="24"/>
      <c r="J25" s="23"/>
      <c r="K25" s="23"/>
      <c r="L25" s="21" t="str">
        <f t="shared" si="0"/>
        <v/>
      </c>
      <c r="M25" s="23"/>
      <c r="N25" s="23"/>
    </row>
    <row r="26" spans="1:14" ht="25.5" customHeight="1" x14ac:dyDescent="0.25">
      <c r="A26" s="17" t="str">
        <f>IF(B26="","",COUNTA($B$8:B26))</f>
        <v/>
      </c>
      <c r="B26" s="18"/>
      <c r="C26" s="18"/>
      <c r="D26" s="18"/>
      <c r="E26" s="19"/>
      <c r="F26" s="18"/>
      <c r="G26" s="18"/>
      <c r="H26" s="19"/>
      <c r="I26" s="20"/>
      <c r="J26" s="19"/>
      <c r="K26" s="19"/>
      <c r="L26" s="17" t="str">
        <f t="shared" si="0"/>
        <v/>
      </c>
      <c r="M26" s="19"/>
      <c r="N26" s="19"/>
    </row>
    <row r="27" spans="1:14" ht="25.5" customHeight="1" x14ac:dyDescent="0.25">
      <c r="A27" s="21" t="str">
        <f>IF(B27="","",COUNTA($B$8:B27))</f>
        <v/>
      </c>
      <c r="B27" s="22"/>
      <c r="C27" s="22"/>
      <c r="D27" s="22"/>
      <c r="E27" s="23"/>
      <c r="F27" s="22"/>
      <c r="G27" s="22"/>
      <c r="H27" s="23"/>
      <c r="I27" s="24"/>
      <c r="J27" s="23"/>
      <c r="K27" s="23"/>
      <c r="L27" s="21" t="str">
        <f t="shared" si="0"/>
        <v/>
      </c>
      <c r="M27" s="23"/>
      <c r="N27" s="23"/>
    </row>
    <row r="28" spans="1:14" ht="25.5" customHeight="1" x14ac:dyDescent="0.25">
      <c r="A28" s="17" t="str">
        <f>IF(B28="","",COUNTA($B$8:B28))</f>
        <v/>
      </c>
      <c r="B28" s="18"/>
      <c r="C28" s="18"/>
      <c r="D28" s="18"/>
      <c r="E28" s="19"/>
      <c r="F28" s="18"/>
      <c r="G28" s="18"/>
      <c r="H28" s="19"/>
      <c r="I28" s="20"/>
      <c r="J28" s="19"/>
      <c r="K28" s="19"/>
      <c r="L28" s="17" t="str">
        <f t="shared" si="0"/>
        <v/>
      </c>
      <c r="M28" s="19"/>
      <c r="N28" s="19"/>
    </row>
    <row r="29" spans="1:14" ht="25.5" customHeight="1" x14ac:dyDescent="0.25">
      <c r="A29" s="21" t="str">
        <f>IF(B29="","",COUNTA($B$8:B29))</f>
        <v/>
      </c>
      <c r="B29" s="22"/>
      <c r="C29" s="22"/>
      <c r="D29" s="22"/>
      <c r="E29" s="23"/>
      <c r="F29" s="22"/>
      <c r="G29" s="22"/>
      <c r="H29" s="23"/>
      <c r="I29" s="24"/>
      <c r="J29" s="23"/>
      <c r="K29" s="23"/>
      <c r="L29" s="21" t="str">
        <f t="shared" si="0"/>
        <v/>
      </c>
      <c r="M29" s="23"/>
      <c r="N29" s="23"/>
    </row>
    <row r="30" spans="1:14" ht="25.5" customHeight="1" x14ac:dyDescent="0.25">
      <c r="A30" s="17" t="str">
        <f>IF(B30="","",COUNTA($B$8:B30))</f>
        <v/>
      </c>
      <c r="B30" s="18"/>
      <c r="C30" s="18"/>
      <c r="D30" s="18"/>
      <c r="E30" s="19"/>
      <c r="F30" s="18"/>
      <c r="G30" s="18"/>
      <c r="H30" s="19"/>
      <c r="I30" s="20"/>
      <c r="J30" s="19"/>
      <c r="K30" s="19"/>
      <c r="L30" s="17" t="str">
        <f t="shared" si="0"/>
        <v/>
      </c>
      <c r="M30" s="19"/>
      <c r="N30" s="19"/>
    </row>
    <row r="31" spans="1:14" ht="25.5" customHeight="1" x14ac:dyDescent="0.25">
      <c r="A31" s="21" t="str">
        <f>IF(B31="","",COUNTA($B$8:B31))</f>
        <v/>
      </c>
      <c r="B31" s="22"/>
      <c r="C31" s="22"/>
      <c r="D31" s="22"/>
      <c r="E31" s="23"/>
      <c r="F31" s="22"/>
      <c r="G31" s="22"/>
      <c r="H31" s="23"/>
      <c r="I31" s="24"/>
      <c r="J31" s="23"/>
      <c r="K31" s="23"/>
      <c r="L31" s="21" t="str">
        <f t="shared" si="0"/>
        <v/>
      </c>
      <c r="M31" s="23"/>
      <c r="N31" s="23"/>
    </row>
    <row r="32" spans="1:14" ht="25.5" customHeight="1" x14ac:dyDescent="0.25">
      <c r="A32" s="17" t="str">
        <f>IF(B32="","",COUNTA($B$8:B32))</f>
        <v/>
      </c>
      <c r="B32" s="18"/>
      <c r="C32" s="18"/>
      <c r="D32" s="18"/>
      <c r="E32" s="19"/>
      <c r="F32" s="18"/>
      <c r="G32" s="18"/>
      <c r="H32" s="19"/>
      <c r="I32" s="20"/>
      <c r="J32" s="19"/>
      <c r="K32" s="19"/>
      <c r="L32" s="17" t="str">
        <f t="shared" si="0"/>
        <v/>
      </c>
      <c r="M32" s="19"/>
      <c r="N32" s="19"/>
    </row>
    <row r="33" spans="1:14" ht="25.5" customHeight="1" x14ac:dyDescent="0.25">
      <c r="A33" s="21" t="str">
        <f>IF(B33="","",COUNTA($B$8:B33))</f>
        <v/>
      </c>
      <c r="B33" s="22"/>
      <c r="C33" s="22"/>
      <c r="D33" s="22"/>
      <c r="E33" s="23"/>
      <c r="F33" s="22"/>
      <c r="G33" s="22"/>
      <c r="H33" s="23"/>
      <c r="I33" s="24"/>
      <c r="J33" s="23"/>
      <c r="K33" s="23"/>
      <c r="L33" s="21" t="str">
        <f t="shared" si="0"/>
        <v/>
      </c>
      <c r="M33" s="23"/>
      <c r="N33" s="23"/>
    </row>
    <row r="34" spans="1:14" ht="25.5" customHeight="1" x14ac:dyDescent="0.25">
      <c r="A34" s="17" t="str">
        <f>IF(B34="","",COUNTA($B$8:B34))</f>
        <v/>
      </c>
      <c r="B34" s="18"/>
      <c r="C34" s="18"/>
      <c r="D34" s="18"/>
      <c r="E34" s="19"/>
      <c r="F34" s="18"/>
      <c r="G34" s="18"/>
      <c r="H34" s="19"/>
      <c r="I34" s="20"/>
      <c r="J34" s="19"/>
      <c r="K34" s="19"/>
      <c r="L34" s="17" t="str">
        <f t="shared" si="0"/>
        <v/>
      </c>
      <c r="M34" s="19"/>
      <c r="N34" s="19"/>
    </row>
    <row r="35" spans="1:14" ht="25.5" customHeight="1" x14ac:dyDescent="0.25">
      <c r="A35" s="21" t="str">
        <f>IF(B35="","",COUNTA($B$8:B35))</f>
        <v/>
      </c>
      <c r="B35" s="22"/>
      <c r="C35" s="22"/>
      <c r="D35" s="22"/>
      <c r="E35" s="23"/>
      <c r="F35" s="22"/>
      <c r="G35" s="22"/>
      <c r="H35" s="23"/>
      <c r="I35" s="24"/>
      <c r="J35" s="23"/>
      <c r="K35" s="23"/>
      <c r="L35" s="21" t="str">
        <f t="shared" si="0"/>
        <v/>
      </c>
      <c r="M35" s="23"/>
      <c r="N35" s="23"/>
    </row>
    <row r="36" spans="1:14" ht="25.5" customHeight="1" x14ac:dyDescent="0.25">
      <c r="A36" s="17" t="str">
        <f>IF(B36="","",COUNTA($B$8:B36))</f>
        <v/>
      </c>
      <c r="B36" s="18"/>
      <c r="C36" s="18"/>
      <c r="D36" s="18"/>
      <c r="E36" s="19"/>
      <c r="F36" s="18"/>
      <c r="G36" s="18"/>
      <c r="H36" s="19"/>
      <c r="I36" s="20"/>
      <c r="J36" s="19"/>
      <c r="K36" s="19"/>
      <c r="L36" s="17" t="str">
        <f t="shared" si="0"/>
        <v/>
      </c>
      <c r="M36" s="19"/>
      <c r="N36" s="19"/>
    </row>
    <row r="37" spans="1:14" ht="25.5" customHeight="1" x14ac:dyDescent="0.25">
      <c r="A37" s="21" t="str">
        <f>IF(B37="","",COUNTA($B$8:B37))</f>
        <v/>
      </c>
      <c r="B37" s="22"/>
      <c r="C37" s="22"/>
      <c r="D37" s="22"/>
      <c r="E37" s="23"/>
      <c r="F37" s="22"/>
      <c r="G37" s="22"/>
      <c r="H37" s="23"/>
      <c r="I37" s="24"/>
      <c r="J37" s="23"/>
      <c r="K37" s="23"/>
      <c r="L37" s="21" t="str">
        <f t="shared" si="0"/>
        <v/>
      </c>
      <c r="M37" s="23"/>
      <c r="N37" s="23"/>
    </row>
    <row r="38" spans="1:14" ht="25.5" customHeight="1" x14ac:dyDescent="0.25">
      <c r="A38" s="17" t="str">
        <f>IF(B38="","",COUNTA($B$8:B38))</f>
        <v/>
      </c>
      <c r="B38" s="18"/>
      <c r="C38" s="18"/>
      <c r="D38" s="18"/>
      <c r="E38" s="19"/>
      <c r="F38" s="18"/>
      <c r="G38" s="18"/>
      <c r="H38" s="19"/>
      <c r="I38" s="20"/>
      <c r="J38" s="19"/>
      <c r="K38" s="19"/>
      <c r="L38" s="17" t="str">
        <f t="shared" si="0"/>
        <v/>
      </c>
      <c r="M38" s="19"/>
      <c r="N38" s="19"/>
    </row>
    <row r="39" spans="1:14" ht="25.5" customHeight="1" x14ac:dyDescent="0.25">
      <c r="A39" s="21" t="str">
        <f>IF(B39="","",COUNTA($B$8:B39))</f>
        <v/>
      </c>
      <c r="B39" s="22"/>
      <c r="C39" s="22"/>
      <c r="D39" s="22"/>
      <c r="E39" s="23"/>
      <c r="F39" s="22"/>
      <c r="G39" s="22"/>
      <c r="H39" s="23"/>
      <c r="I39" s="24"/>
      <c r="J39" s="23"/>
      <c r="K39" s="23"/>
      <c r="L39" s="21" t="str">
        <f t="shared" si="0"/>
        <v/>
      </c>
      <c r="M39" s="23"/>
      <c r="N39" s="23"/>
    </row>
    <row r="40" spans="1:14" ht="25.5" customHeight="1" x14ac:dyDescent="0.25">
      <c r="A40" s="17" t="str">
        <f>IF(B40="","",COUNTA($B$8:B40))</f>
        <v/>
      </c>
      <c r="B40" s="18"/>
      <c r="C40" s="18"/>
      <c r="D40" s="18"/>
      <c r="E40" s="19"/>
      <c r="F40" s="18"/>
      <c r="G40" s="18"/>
      <c r="H40" s="19"/>
      <c r="I40" s="20"/>
      <c r="J40" s="19"/>
      <c r="K40" s="19"/>
      <c r="L40" s="17" t="str">
        <f t="shared" ref="L40:L71" si="1">IF(OR(J40="",K40=""),"",IF(AND(J40="Hoch",K40="Hoch"),"Eng einbinden",IF(AND(J40="Hoch",K40="Niedrig"),"Zufriedenstellen",IF(AND(J40="Niedrig",K40="Hoch"),"Informieren","Beobachten"))))</f>
        <v/>
      </c>
      <c r="M40" s="19"/>
      <c r="N40" s="19"/>
    </row>
    <row r="41" spans="1:14" ht="25.5" customHeight="1" x14ac:dyDescent="0.25">
      <c r="A41" s="21" t="str">
        <f>IF(B41="","",COUNTA($B$8:B41))</f>
        <v/>
      </c>
      <c r="B41" s="22"/>
      <c r="C41" s="22"/>
      <c r="D41" s="22"/>
      <c r="E41" s="23"/>
      <c r="F41" s="22"/>
      <c r="G41" s="22"/>
      <c r="H41" s="23"/>
      <c r="I41" s="24"/>
      <c r="J41" s="23"/>
      <c r="K41" s="23"/>
      <c r="L41" s="21" t="str">
        <f t="shared" si="1"/>
        <v/>
      </c>
      <c r="M41" s="23"/>
      <c r="N41" s="23"/>
    </row>
    <row r="42" spans="1:14" ht="25.5" customHeight="1" x14ac:dyDescent="0.25">
      <c r="A42" s="17" t="str">
        <f>IF(B42="","",COUNTA($B$8:B42))</f>
        <v/>
      </c>
      <c r="B42" s="18"/>
      <c r="C42" s="18"/>
      <c r="D42" s="18"/>
      <c r="E42" s="19"/>
      <c r="F42" s="18"/>
      <c r="G42" s="18"/>
      <c r="H42" s="19"/>
      <c r="I42" s="20"/>
      <c r="J42" s="19"/>
      <c r="K42" s="19"/>
      <c r="L42" s="17" t="str">
        <f t="shared" si="1"/>
        <v/>
      </c>
      <c r="M42" s="19"/>
      <c r="N42" s="19"/>
    </row>
    <row r="43" spans="1:14" ht="25.5" customHeight="1" x14ac:dyDescent="0.25">
      <c r="A43" s="21" t="str">
        <f>IF(B43="","",COUNTA($B$8:B43))</f>
        <v/>
      </c>
      <c r="B43" s="22"/>
      <c r="C43" s="22"/>
      <c r="D43" s="22"/>
      <c r="E43" s="23"/>
      <c r="F43" s="22"/>
      <c r="G43" s="22"/>
      <c r="H43" s="23"/>
      <c r="I43" s="24"/>
      <c r="J43" s="23"/>
      <c r="K43" s="23"/>
      <c r="L43" s="21" t="str">
        <f t="shared" si="1"/>
        <v/>
      </c>
      <c r="M43" s="23"/>
      <c r="N43" s="23"/>
    </row>
    <row r="44" spans="1:14" ht="25.5" customHeight="1" x14ac:dyDescent="0.25">
      <c r="A44" s="17" t="str">
        <f>IF(B44="","",COUNTA($B$8:B44))</f>
        <v/>
      </c>
      <c r="B44" s="18"/>
      <c r="C44" s="18"/>
      <c r="D44" s="18"/>
      <c r="E44" s="19"/>
      <c r="F44" s="18"/>
      <c r="G44" s="18"/>
      <c r="H44" s="19"/>
      <c r="I44" s="20"/>
      <c r="J44" s="19"/>
      <c r="K44" s="19"/>
      <c r="L44" s="17" t="str">
        <f t="shared" si="1"/>
        <v/>
      </c>
      <c r="M44" s="19"/>
      <c r="N44" s="19"/>
    </row>
    <row r="45" spans="1:14" ht="25.5" customHeight="1" x14ac:dyDescent="0.25">
      <c r="A45" s="21" t="str">
        <f>IF(B45="","",COUNTA($B$8:B45))</f>
        <v/>
      </c>
      <c r="B45" s="22"/>
      <c r="C45" s="22"/>
      <c r="D45" s="22"/>
      <c r="E45" s="23"/>
      <c r="F45" s="22"/>
      <c r="G45" s="22"/>
      <c r="H45" s="23"/>
      <c r="I45" s="24"/>
      <c r="J45" s="23"/>
      <c r="K45" s="23"/>
      <c r="L45" s="21" t="str">
        <f t="shared" si="1"/>
        <v/>
      </c>
      <c r="M45" s="23"/>
      <c r="N45" s="23"/>
    </row>
    <row r="46" spans="1:14" ht="25.5" customHeight="1" x14ac:dyDescent="0.25">
      <c r="A46" s="17" t="str">
        <f>IF(B46="","",COUNTA($B$8:B46))</f>
        <v/>
      </c>
      <c r="B46" s="18"/>
      <c r="C46" s="18"/>
      <c r="D46" s="18"/>
      <c r="E46" s="19"/>
      <c r="F46" s="18"/>
      <c r="G46" s="18"/>
      <c r="H46" s="19"/>
      <c r="I46" s="20"/>
      <c r="J46" s="19"/>
      <c r="K46" s="19"/>
      <c r="L46" s="17" t="str">
        <f t="shared" si="1"/>
        <v/>
      </c>
      <c r="M46" s="19"/>
      <c r="N46" s="19"/>
    </row>
    <row r="47" spans="1:14" ht="25.5" customHeight="1" x14ac:dyDescent="0.25">
      <c r="A47" s="21" t="str">
        <f>IF(B47="","",COUNTA($B$8:B47))</f>
        <v/>
      </c>
      <c r="B47" s="22"/>
      <c r="C47" s="22"/>
      <c r="D47" s="22"/>
      <c r="E47" s="23"/>
      <c r="F47" s="22"/>
      <c r="G47" s="22"/>
      <c r="H47" s="23"/>
      <c r="I47" s="24"/>
      <c r="J47" s="23"/>
      <c r="K47" s="23"/>
      <c r="L47" s="21" t="str">
        <f t="shared" si="1"/>
        <v/>
      </c>
      <c r="M47" s="23"/>
      <c r="N47" s="23"/>
    </row>
    <row r="48" spans="1:14" ht="25.5" customHeight="1" x14ac:dyDescent="0.25">
      <c r="A48" s="17" t="str">
        <f>IF(B48="","",COUNTA($B$8:B48))</f>
        <v/>
      </c>
      <c r="B48" s="18"/>
      <c r="C48" s="18"/>
      <c r="D48" s="18"/>
      <c r="E48" s="19"/>
      <c r="F48" s="18"/>
      <c r="G48" s="18"/>
      <c r="H48" s="19"/>
      <c r="I48" s="20"/>
      <c r="J48" s="19"/>
      <c r="K48" s="19"/>
      <c r="L48" s="17" t="str">
        <f t="shared" si="1"/>
        <v/>
      </c>
      <c r="M48" s="19"/>
      <c r="N48" s="19"/>
    </row>
    <row r="49" spans="1:14" ht="25.5" customHeight="1" x14ac:dyDescent="0.25">
      <c r="A49" s="21" t="str">
        <f>IF(B49="","",COUNTA($B$8:B49))</f>
        <v/>
      </c>
      <c r="B49" s="22"/>
      <c r="C49" s="22"/>
      <c r="D49" s="22"/>
      <c r="E49" s="23"/>
      <c r="F49" s="22"/>
      <c r="G49" s="22"/>
      <c r="H49" s="23"/>
      <c r="I49" s="24"/>
      <c r="J49" s="23"/>
      <c r="K49" s="23"/>
      <c r="L49" s="21" t="str">
        <f t="shared" si="1"/>
        <v/>
      </c>
      <c r="M49" s="23"/>
      <c r="N49" s="23"/>
    </row>
    <row r="50" spans="1:14" ht="25.5" customHeight="1" x14ac:dyDescent="0.25">
      <c r="A50" s="17" t="str">
        <f>IF(B50="","",COUNTA($B$8:B50))</f>
        <v/>
      </c>
      <c r="B50" s="18"/>
      <c r="C50" s="18"/>
      <c r="D50" s="18"/>
      <c r="E50" s="19"/>
      <c r="F50" s="18"/>
      <c r="G50" s="18"/>
      <c r="H50" s="19"/>
      <c r="I50" s="20"/>
      <c r="J50" s="19"/>
      <c r="K50" s="19"/>
      <c r="L50" s="17" t="str">
        <f t="shared" si="1"/>
        <v/>
      </c>
      <c r="M50" s="19"/>
      <c r="N50" s="19"/>
    </row>
    <row r="51" spans="1:14" ht="25.5" customHeight="1" x14ac:dyDescent="0.25">
      <c r="A51" s="21" t="str">
        <f>IF(B51="","",COUNTA($B$8:B51))</f>
        <v/>
      </c>
      <c r="B51" s="22"/>
      <c r="C51" s="22"/>
      <c r="D51" s="22"/>
      <c r="E51" s="23"/>
      <c r="F51" s="22"/>
      <c r="G51" s="22"/>
      <c r="H51" s="23"/>
      <c r="I51" s="24"/>
      <c r="J51" s="23"/>
      <c r="K51" s="23"/>
      <c r="L51" s="21" t="str">
        <f t="shared" si="1"/>
        <v/>
      </c>
      <c r="M51" s="23"/>
      <c r="N51" s="23"/>
    </row>
    <row r="52" spans="1:14" ht="25.5" customHeight="1" x14ac:dyDescent="0.25">
      <c r="A52" s="17" t="str">
        <f>IF(B52="","",COUNTA($B$8:B52))</f>
        <v/>
      </c>
      <c r="B52" s="18"/>
      <c r="C52" s="18"/>
      <c r="D52" s="18"/>
      <c r="E52" s="19"/>
      <c r="F52" s="18"/>
      <c r="G52" s="18"/>
      <c r="H52" s="19"/>
      <c r="I52" s="20"/>
      <c r="J52" s="19"/>
      <c r="K52" s="19"/>
      <c r="L52" s="17" t="str">
        <f t="shared" si="1"/>
        <v/>
      </c>
      <c r="M52" s="19"/>
      <c r="N52" s="19"/>
    </row>
    <row r="53" spans="1:14" ht="25.5" customHeight="1" x14ac:dyDescent="0.25">
      <c r="A53" s="21" t="str">
        <f>IF(B53="","",COUNTA($B$8:B53))</f>
        <v/>
      </c>
      <c r="B53" s="22"/>
      <c r="C53" s="22"/>
      <c r="D53" s="22"/>
      <c r="E53" s="23"/>
      <c r="F53" s="22"/>
      <c r="G53" s="22"/>
      <c r="H53" s="23"/>
      <c r="I53" s="24"/>
      <c r="J53" s="23"/>
      <c r="K53" s="23"/>
      <c r="L53" s="21" t="str">
        <f t="shared" si="1"/>
        <v/>
      </c>
      <c r="M53" s="23"/>
      <c r="N53" s="23"/>
    </row>
    <row r="54" spans="1:14" ht="25.5" customHeight="1" x14ac:dyDescent="0.25">
      <c r="A54" s="17" t="str">
        <f>IF(B54="","",COUNTA($B$8:B54))</f>
        <v/>
      </c>
      <c r="B54" s="18"/>
      <c r="C54" s="18"/>
      <c r="D54" s="18"/>
      <c r="E54" s="19"/>
      <c r="F54" s="18"/>
      <c r="G54" s="18"/>
      <c r="H54" s="19"/>
      <c r="I54" s="20"/>
      <c r="J54" s="19"/>
      <c r="K54" s="19"/>
      <c r="L54" s="17" t="str">
        <f t="shared" si="1"/>
        <v/>
      </c>
      <c r="M54" s="19"/>
      <c r="N54" s="19"/>
    </row>
    <row r="55" spans="1:14" ht="25.5" customHeight="1" x14ac:dyDescent="0.25">
      <c r="A55" s="21" t="str">
        <f>IF(B55="","",COUNTA($B$8:B55))</f>
        <v/>
      </c>
      <c r="B55" s="22"/>
      <c r="C55" s="22"/>
      <c r="D55" s="22"/>
      <c r="E55" s="23"/>
      <c r="F55" s="22"/>
      <c r="G55" s="22"/>
      <c r="H55" s="23"/>
      <c r="I55" s="24"/>
      <c r="J55" s="23"/>
      <c r="K55" s="23"/>
      <c r="L55" s="21" t="str">
        <f t="shared" si="1"/>
        <v/>
      </c>
      <c r="M55" s="23"/>
      <c r="N55" s="23"/>
    </row>
    <row r="56" spans="1:14" ht="25.5" customHeight="1" x14ac:dyDescent="0.25">
      <c r="A56" s="17" t="str">
        <f>IF(B56="","",COUNTA($B$8:B56))</f>
        <v/>
      </c>
      <c r="B56" s="18"/>
      <c r="C56" s="18"/>
      <c r="D56" s="18"/>
      <c r="E56" s="19"/>
      <c r="F56" s="18"/>
      <c r="G56" s="18"/>
      <c r="H56" s="19"/>
      <c r="I56" s="20"/>
      <c r="J56" s="19"/>
      <c r="K56" s="19"/>
      <c r="L56" s="17" t="str">
        <f t="shared" si="1"/>
        <v/>
      </c>
      <c r="M56" s="19"/>
      <c r="N56" s="19"/>
    </row>
    <row r="57" spans="1:14" ht="25.5" customHeight="1" x14ac:dyDescent="0.25">
      <c r="A57" s="21" t="str">
        <f>IF(B57="","",COUNTA($B$8:B57))</f>
        <v/>
      </c>
      <c r="B57" s="22"/>
      <c r="C57" s="22"/>
      <c r="D57" s="22"/>
      <c r="E57" s="23"/>
      <c r="F57" s="22"/>
      <c r="G57" s="22"/>
      <c r="H57" s="23"/>
      <c r="I57" s="24"/>
      <c r="J57" s="23"/>
      <c r="K57" s="23"/>
      <c r="L57" s="21" t="str">
        <f t="shared" si="1"/>
        <v/>
      </c>
      <c r="M57" s="23"/>
      <c r="N57" s="23"/>
    </row>
    <row r="58" spans="1:14" ht="25.5" customHeight="1" x14ac:dyDescent="0.25">
      <c r="A58" s="17" t="str">
        <f>IF(B58="","",COUNTA($B$8:B58))</f>
        <v/>
      </c>
      <c r="B58" s="18"/>
      <c r="C58" s="18"/>
      <c r="D58" s="18"/>
      <c r="E58" s="19"/>
      <c r="F58" s="18"/>
      <c r="G58" s="18"/>
      <c r="H58" s="19"/>
      <c r="I58" s="20"/>
      <c r="J58" s="19"/>
      <c r="K58" s="19"/>
      <c r="L58" s="17" t="str">
        <f t="shared" si="1"/>
        <v/>
      </c>
      <c r="M58" s="19"/>
      <c r="N58" s="19"/>
    </row>
    <row r="59" spans="1:14" ht="25.5" customHeight="1" x14ac:dyDescent="0.25">
      <c r="A59" s="21" t="str">
        <f>IF(B59="","",COUNTA($B$8:B59))</f>
        <v/>
      </c>
      <c r="B59" s="22"/>
      <c r="C59" s="22"/>
      <c r="D59" s="22"/>
      <c r="E59" s="23"/>
      <c r="F59" s="22"/>
      <c r="G59" s="22"/>
      <c r="H59" s="23"/>
      <c r="I59" s="24"/>
      <c r="J59" s="23"/>
      <c r="K59" s="23"/>
      <c r="L59" s="21" t="str">
        <f t="shared" si="1"/>
        <v/>
      </c>
      <c r="M59" s="23"/>
      <c r="N59" s="23"/>
    </row>
    <row r="60" spans="1:14" ht="25.5" customHeight="1" x14ac:dyDescent="0.25">
      <c r="A60" s="17" t="str">
        <f>IF(B60="","",COUNTA($B$8:B60))</f>
        <v/>
      </c>
      <c r="B60" s="18"/>
      <c r="C60" s="18"/>
      <c r="D60" s="18"/>
      <c r="E60" s="19"/>
      <c r="F60" s="18"/>
      <c r="G60" s="18"/>
      <c r="H60" s="19"/>
      <c r="I60" s="20"/>
      <c r="J60" s="19"/>
      <c r="K60" s="19"/>
      <c r="L60" s="17" t="str">
        <f t="shared" si="1"/>
        <v/>
      </c>
      <c r="M60" s="19"/>
      <c r="N60" s="19"/>
    </row>
    <row r="61" spans="1:14" ht="25.5" customHeight="1" x14ac:dyDescent="0.25">
      <c r="A61" s="21" t="str">
        <f>IF(B61="","",COUNTA($B$8:B61))</f>
        <v/>
      </c>
      <c r="B61" s="22"/>
      <c r="C61" s="22"/>
      <c r="D61" s="22"/>
      <c r="E61" s="23"/>
      <c r="F61" s="22"/>
      <c r="G61" s="22"/>
      <c r="H61" s="23"/>
      <c r="I61" s="24"/>
      <c r="J61" s="23"/>
      <c r="K61" s="23"/>
      <c r="L61" s="21" t="str">
        <f t="shared" si="1"/>
        <v/>
      </c>
      <c r="M61" s="23"/>
      <c r="N61" s="23"/>
    </row>
    <row r="62" spans="1:14" ht="25.5" customHeight="1" x14ac:dyDescent="0.25">
      <c r="A62" s="17" t="str">
        <f>IF(B62="","",COUNTA($B$8:B62))</f>
        <v/>
      </c>
      <c r="B62" s="18"/>
      <c r="C62" s="18"/>
      <c r="D62" s="18"/>
      <c r="E62" s="19"/>
      <c r="F62" s="18"/>
      <c r="G62" s="18"/>
      <c r="H62" s="19"/>
      <c r="I62" s="20"/>
      <c r="J62" s="19"/>
      <c r="K62" s="19"/>
      <c r="L62" s="17" t="str">
        <f t="shared" si="1"/>
        <v/>
      </c>
      <c r="M62" s="19"/>
      <c r="N62" s="19"/>
    </row>
    <row r="63" spans="1:14" ht="25.5" customHeight="1" x14ac:dyDescent="0.25">
      <c r="A63" s="21" t="str">
        <f>IF(B63="","",COUNTA($B$8:B63))</f>
        <v/>
      </c>
      <c r="B63" s="22"/>
      <c r="C63" s="22"/>
      <c r="D63" s="22"/>
      <c r="E63" s="23"/>
      <c r="F63" s="22"/>
      <c r="G63" s="22"/>
      <c r="H63" s="23"/>
      <c r="I63" s="24"/>
      <c r="J63" s="23"/>
      <c r="K63" s="23"/>
      <c r="L63" s="21" t="str">
        <f t="shared" si="1"/>
        <v/>
      </c>
      <c r="M63" s="23"/>
      <c r="N63" s="23"/>
    </row>
    <row r="64" spans="1:14" ht="25.5" customHeight="1" x14ac:dyDescent="0.25">
      <c r="A64" s="17" t="str">
        <f>IF(B64="","",COUNTA($B$8:B64))</f>
        <v/>
      </c>
      <c r="B64" s="18"/>
      <c r="C64" s="18"/>
      <c r="D64" s="18"/>
      <c r="E64" s="19"/>
      <c r="F64" s="18"/>
      <c r="G64" s="18"/>
      <c r="H64" s="19"/>
      <c r="I64" s="20"/>
      <c r="J64" s="19"/>
      <c r="K64" s="19"/>
      <c r="L64" s="17" t="str">
        <f t="shared" si="1"/>
        <v/>
      </c>
      <c r="M64" s="19"/>
      <c r="N64" s="19"/>
    </row>
    <row r="65" spans="1:14" ht="25.5" customHeight="1" x14ac:dyDescent="0.25">
      <c r="A65" s="21" t="str">
        <f>IF(B65="","",COUNTA($B$8:B65))</f>
        <v/>
      </c>
      <c r="B65" s="22"/>
      <c r="C65" s="22"/>
      <c r="D65" s="22"/>
      <c r="E65" s="23"/>
      <c r="F65" s="22"/>
      <c r="G65" s="22"/>
      <c r="H65" s="23"/>
      <c r="I65" s="24"/>
      <c r="J65" s="23"/>
      <c r="K65" s="23"/>
      <c r="L65" s="21" t="str">
        <f t="shared" si="1"/>
        <v/>
      </c>
      <c r="M65" s="23"/>
      <c r="N65" s="23"/>
    </row>
    <row r="66" spans="1:14" ht="25.5" customHeight="1" x14ac:dyDescent="0.25">
      <c r="A66" s="17" t="str">
        <f>IF(B66="","",COUNTA($B$8:B66))</f>
        <v/>
      </c>
      <c r="B66" s="18"/>
      <c r="C66" s="18"/>
      <c r="D66" s="18"/>
      <c r="E66" s="19"/>
      <c r="F66" s="18"/>
      <c r="G66" s="18"/>
      <c r="H66" s="19"/>
      <c r="I66" s="20"/>
      <c r="J66" s="19"/>
      <c r="K66" s="19"/>
      <c r="L66" s="17" t="str">
        <f t="shared" si="1"/>
        <v/>
      </c>
      <c r="M66" s="19"/>
      <c r="N66" s="19"/>
    </row>
    <row r="67" spans="1:14" ht="25.5" customHeight="1" x14ac:dyDescent="0.25">
      <c r="A67" s="21" t="str">
        <f>IF(B67="","",COUNTA($B$8:B67))</f>
        <v/>
      </c>
      <c r="B67" s="22"/>
      <c r="C67" s="22"/>
      <c r="D67" s="22"/>
      <c r="E67" s="23"/>
      <c r="F67" s="22"/>
      <c r="G67" s="22"/>
      <c r="H67" s="23"/>
      <c r="I67" s="24"/>
      <c r="J67" s="23"/>
      <c r="K67" s="23"/>
      <c r="L67" s="21" t="str">
        <f t="shared" si="1"/>
        <v/>
      </c>
      <c r="M67" s="23"/>
      <c r="N67" s="23"/>
    </row>
  </sheetData>
  <mergeCells count="7">
    <mergeCell ref="A6:N6"/>
    <mergeCell ref="A1:N1"/>
    <mergeCell ref="A2:N2"/>
    <mergeCell ref="B4:D4"/>
    <mergeCell ref="F4:H4"/>
    <mergeCell ref="J4:K4"/>
    <mergeCell ref="M4:N4"/>
  </mergeCells>
  <conditionalFormatting sqref="E8:E67">
    <cfRule type="expression" dxfId="8" priority="2">
      <formula>$E8="Intern"</formula>
    </cfRule>
    <cfRule type="expression" dxfId="7" priority="3">
      <formula>$E8="Extern"</formula>
    </cfRule>
  </conditionalFormatting>
  <conditionalFormatting sqref="L8:L67">
    <cfRule type="expression" dxfId="6" priority="7">
      <formula>$L8="Eng einbinden"</formula>
    </cfRule>
    <cfRule type="expression" dxfId="5" priority="8">
      <formula>$L8="Zufriedenstellen"</formula>
    </cfRule>
    <cfRule type="expression" dxfId="4" priority="9">
      <formula>$L8="Informieren"</formula>
    </cfRule>
    <cfRule type="expression" dxfId="3" priority="10">
      <formula>$L8="Beobachten"</formula>
    </cfRule>
  </conditionalFormatting>
  <conditionalFormatting sqref="N8:N67">
    <cfRule type="expression" dxfId="2" priority="4">
      <formula>$N8="Aktiv"</formula>
    </cfRule>
    <cfRule type="expression" dxfId="1" priority="5">
      <formula>$N8="Inaktiv"</formula>
    </cfRule>
    <cfRule type="expression" dxfId="0" priority="6">
      <formula>$N8="Beobachten"</formula>
    </cfRule>
  </conditionalFormatting>
  <pageMargins left="0.3" right="0.3" top="0.4" bottom="0.4" header="0.511811023622047" footer="0.511811023622047"/>
  <pageSetup fitToHeight="0" orientation="landscape" horizontalDpi="300" verticalDpi="300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xr:uid="{00000000-0002-0000-0000-000000000000}">
          <x14:formula1>
            <xm:f>Einstellungen!$A$4:$A$13</xm:f>
          </x14:formula1>
          <x14:formula2>
            <xm:f>0</xm:f>
          </x14:formula2>
          <xm:sqref>D8:D67</xm:sqref>
        </x14:dataValidation>
        <x14:dataValidation type="list" allowBlank="1" xr:uid="{00000000-0002-0000-0000-000001000000}">
          <x14:formula1>
            <xm:f>Einstellungen!$C$4:$C$5</xm:f>
          </x14:formula1>
          <x14:formula2>
            <xm:f>0</xm:f>
          </x14:formula2>
          <xm:sqref>E8:E67</xm:sqref>
        </x14:dataValidation>
        <x14:dataValidation type="list" allowBlank="1" xr:uid="{00000000-0002-0000-0000-000002000000}">
          <x14:formula1>
            <xm:f>Einstellungen!$E$4:$E$5</xm:f>
          </x14:formula1>
          <x14:formula2>
            <xm:f>0</xm:f>
          </x14:formula2>
          <xm:sqref>J8:K67</xm:sqref>
        </x14:dataValidation>
        <x14:dataValidation type="list" allowBlank="1" xr:uid="{00000000-0002-0000-0000-000004000000}">
          <x14:formula1>
            <xm:f>Einstellungen!$F$4:$F$8</xm:f>
          </x14:formula1>
          <x14:formula2>
            <xm:f>0</xm:f>
          </x14:formula2>
          <xm:sqref>M8:M67</xm:sqref>
        </x14:dataValidation>
        <x14:dataValidation type="list" allowBlank="1" xr:uid="{00000000-0002-0000-0000-000005000000}">
          <x14:formula1>
            <xm:f>Einstellungen!$D$4:$D$6</xm:f>
          </x14:formula1>
          <x14:formula2>
            <xm:f>0</xm:f>
          </x14:formula2>
          <xm:sqref>N8:N67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4E6E8E"/>
    <pageSetUpPr fitToPage="1"/>
  </sheetPr>
  <dimension ref="A1:J27"/>
  <sheetViews>
    <sheetView showGridLines="0" zoomScaleNormal="100" workbookViewId="0">
      <pane ySplit="3" topLeftCell="A4" activePane="bottomLeft" state="frozen"/>
      <selection pane="bottomLeft"/>
    </sheetView>
  </sheetViews>
  <sheetFormatPr baseColWidth="10" defaultColWidth="8.7109375" defaultRowHeight="15" x14ac:dyDescent="0.25"/>
  <cols>
    <col min="1" max="1" width="22" customWidth="1"/>
    <col min="2" max="4" width="12" customWidth="1"/>
    <col min="5" max="5" width="6" customWidth="1"/>
    <col min="6" max="6" width="18" customWidth="1"/>
    <col min="7" max="10" width="12" customWidth="1"/>
  </cols>
  <sheetData>
    <row r="1" spans="1:10" ht="31.5" customHeight="1" x14ac:dyDescent="0.25">
      <c r="A1" s="14" t="s">
        <v>102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18" customHeight="1" x14ac:dyDescent="0.25">
      <c r="A2" s="13" t="s">
        <v>103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ht="7.5" customHeight="1" x14ac:dyDescent="0.25"/>
    <row r="4" spans="1:10" ht="24" customHeight="1" x14ac:dyDescent="0.25">
      <c r="A4" s="8" t="s">
        <v>104</v>
      </c>
      <c r="B4" s="8"/>
      <c r="C4" s="8" t="s">
        <v>24</v>
      </c>
      <c r="D4" s="8"/>
      <c r="E4" s="8" t="s">
        <v>54</v>
      </c>
      <c r="F4" s="8"/>
      <c r="G4" s="8" t="s">
        <v>31</v>
      </c>
      <c r="H4" s="8"/>
      <c r="I4" s="8" t="s">
        <v>105</v>
      </c>
      <c r="J4" s="8"/>
    </row>
    <row r="5" spans="1:10" ht="27.75" customHeight="1" x14ac:dyDescent="0.25">
      <c r="A5" s="7">
        <f>COUNTA(Beteiligtenliste!$B$8:$B$67)</f>
        <v>12</v>
      </c>
      <c r="B5" s="7"/>
      <c r="C5" s="7">
        <f>COUNTIF(Beteiligtenliste!$E$8:$E$67,"Intern")</f>
        <v>7</v>
      </c>
      <c r="D5" s="7"/>
      <c r="E5" s="7">
        <f>COUNTIF(Beteiligtenliste!$E$8:$E$67,"Extern")</f>
        <v>5</v>
      </c>
      <c r="F5" s="7"/>
      <c r="G5" s="7">
        <f>COUNTIF(Beteiligtenliste!$N$8:$N$67,"Aktiv")</f>
        <v>10</v>
      </c>
      <c r="H5" s="7"/>
      <c r="I5" s="7">
        <f>COUNTIF(Beteiligtenliste!$L$8:$L$67,"Eng einbinden")</f>
        <v>4</v>
      </c>
      <c r="J5" s="7"/>
    </row>
    <row r="6" spans="1:10" ht="7.5" customHeight="1" x14ac:dyDescent="0.25"/>
    <row r="7" spans="1:10" ht="19.5" customHeight="1" x14ac:dyDescent="0.25">
      <c r="A7" s="6" t="s">
        <v>106</v>
      </c>
      <c r="B7" s="6"/>
      <c r="C7" s="6"/>
      <c r="D7" s="6"/>
      <c r="F7" s="6" t="s">
        <v>107</v>
      </c>
      <c r="G7" s="6"/>
    </row>
    <row r="8" spans="1:10" x14ac:dyDescent="0.25">
      <c r="A8" s="25" t="s">
        <v>11</v>
      </c>
      <c r="B8" s="25" t="s">
        <v>108</v>
      </c>
      <c r="C8" s="25" t="s">
        <v>109</v>
      </c>
      <c r="F8" s="25" t="s">
        <v>110</v>
      </c>
      <c r="G8" s="25" t="s">
        <v>108</v>
      </c>
    </row>
    <row r="9" spans="1:10" x14ac:dyDescent="0.25">
      <c r="A9" s="26" t="s">
        <v>33</v>
      </c>
      <c r="B9" s="27">
        <f>COUNTIF(Beteiligtenliste!$D$8:$D$67,A9)</f>
        <v>2</v>
      </c>
      <c r="C9" s="28">
        <f>IFERROR(B9/COUNTA(Beteiligtenliste!$B$8:$B$67),0)</f>
        <v>0.16666666666666666</v>
      </c>
      <c r="F9" s="26" t="s">
        <v>111</v>
      </c>
      <c r="G9" s="27">
        <f>COUNTIF(Beteiligtenliste!$L$8:$L$67,"Eng einbinden")</f>
        <v>4</v>
      </c>
    </row>
    <row r="10" spans="1:10" x14ac:dyDescent="0.25">
      <c r="A10" s="22" t="s">
        <v>23</v>
      </c>
      <c r="B10" s="23">
        <f>COUNTIF(Beteiligtenliste!$D$8:$D$67,A10)</f>
        <v>1</v>
      </c>
      <c r="C10" s="29">
        <f>IFERROR(B10/COUNTA(Beteiligtenliste!$B$8:$B$67),0)</f>
        <v>8.3333333333333329E-2</v>
      </c>
      <c r="F10" s="22" t="s">
        <v>112</v>
      </c>
      <c r="G10" s="23">
        <f>COUNTIF(Beteiligtenliste!$L$8:$L$67,"Zufriedenstellen")</f>
        <v>3</v>
      </c>
    </row>
    <row r="11" spans="1:10" x14ac:dyDescent="0.25">
      <c r="A11" s="26" t="s">
        <v>41</v>
      </c>
      <c r="B11" s="27">
        <f>COUNTIF(Beteiligtenliste!$D$8:$D$67,A11)</f>
        <v>1</v>
      </c>
      <c r="C11" s="28">
        <f>IFERROR(B11/COUNTA(Beteiligtenliste!$B$8:$B$67),0)</f>
        <v>8.3333333333333329E-2</v>
      </c>
      <c r="F11" s="26" t="s">
        <v>113</v>
      </c>
      <c r="G11" s="27">
        <f>COUNTIF(Beteiligtenliste!$L$8:$L$67,"Informieren")</f>
        <v>4</v>
      </c>
    </row>
    <row r="12" spans="1:10" x14ac:dyDescent="0.25">
      <c r="A12" s="22" t="s">
        <v>47</v>
      </c>
      <c r="B12" s="23">
        <f>COUNTIF(Beteiligtenliste!$D$8:$D$67,A12)</f>
        <v>1</v>
      </c>
      <c r="C12" s="29">
        <f>IFERROR(B12/COUNTA(Beteiligtenliste!$B$8:$B$67),0)</f>
        <v>8.3333333333333329E-2</v>
      </c>
      <c r="F12" s="22" t="s">
        <v>65</v>
      </c>
      <c r="G12" s="23">
        <f>COUNTIF(Beteiligtenliste!$L$8:$L$67,"Beobachten")</f>
        <v>1</v>
      </c>
    </row>
    <row r="13" spans="1:10" x14ac:dyDescent="0.25">
      <c r="A13" s="26" t="s">
        <v>53</v>
      </c>
      <c r="B13" s="27">
        <f>COUNTIF(Beteiligtenliste!$D$8:$D$67,A13)</f>
        <v>2</v>
      </c>
      <c r="C13" s="28">
        <f>IFERROR(B13/COUNTA(Beteiligtenliste!$B$8:$B$67),0)</f>
        <v>0.16666666666666666</v>
      </c>
    </row>
    <row r="14" spans="1:10" x14ac:dyDescent="0.25">
      <c r="A14" s="22" t="s">
        <v>81</v>
      </c>
      <c r="B14" s="23">
        <f>COUNTIF(Beteiligtenliste!$D$8:$D$67,A14)</f>
        <v>1</v>
      </c>
      <c r="C14" s="29">
        <f>IFERROR(B14/COUNTA(Beteiligtenliste!$B$8:$B$67),0)</f>
        <v>8.3333333333333329E-2</v>
      </c>
    </row>
    <row r="15" spans="1:10" x14ac:dyDescent="0.25">
      <c r="A15" s="26" t="s">
        <v>60</v>
      </c>
      <c r="B15" s="27">
        <f>COUNTIF(Beteiligtenliste!$D$8:$D$67,A15)</f>
        <v>1</v>
      </c>
      <c r="C15" s="28">
        <f>IFERROR(B15/COUNTA(Beteiligtenliste!$B$8:$B$67),0)</f>
        <v>8.3333333333333329E-2</v>
      </c>
    </row>
    <row r="16" spans="1:10" x14ac:dyDescent="0.25">
      <c r="A16" s="22" t="s">
        <v>75</v>
      </c>
      <c r="B16" s="23">
        <f>COUNTIF(Beteiligtenliste!$D$8:$D$67,A16)</f>
        <v>1</v>
      </c>
      <c r="C16" s="29">
        <f>IFERROR(B16/COUNTA(Beteiligtenliste!$B$8:$B$67),0)</f>
        <v>8.3333333333333329E-2</v>
      </c>
    </row>
    <row r="17" spans="1:10" x14ac:dyDescent="0.25">
      <c r="A17" s="26" t="s">
        <v>87</v>
      </c>
      <c r="B17" s="27">
        <f>COUNTIF(Beteiligtenliste!$D$8:$D$67,A17)</f>
        <v>1</v>
      </c>
      <c r="C17" s="28">
        <f>IFERROR(B17/COUNTA(Beteiligtenliste!$B$8:$B$67),0)</f>
        <v>8.3333333333333329E-2</v>
      </c>
    </row>
    <row r="18" spans="1:10" x14ac:dyDescent="0.25">
      <c r="A18" s="22" t="s">
        <v>67</v>
      </c>
      <c r="B18" s="23">
        <f>COUNTIF(Beteiligtenliste!$D$8:$D$67,A18)</f>
        <v>1</v>
      </c>
      <c r="C18" s="29">
        <f>IFERROR(B18/COUNTA(Beteiligtenliste!$B$8:$B$67),0)</f>
        <v>8.3333333333333329E-2</v>
      </c>
    </row>
    <row r="20" spans="1:10" ht="19.5" customHeight="1" x14ac:dyDescent="0.25">
      <c r="A20" s="6" t="s">
        <v>114</v>
      </c>
      <c r="B20" s="6"/>
      <c r="C20" s="6"/>
      <c r="D20" s="6"/>
      <c r="E20" s="6"/>
      <c r="F20" s="6"/>
      <c r="G20" s="6"/>
      <c r="H20" s="6"/>
      <c r="I20" s="6"/>
      <c r="J20" s="6"/>
    </row>
    <row r="21" spans="1:10" ht="18" customHeight="1" x14ac:dyDescent="0.25">
      <c r="A21" s="30" t="s">
        <v>115</v>
      </c>
      <c r="B21" s="5" t="s">
        <v>116</v>
      </c>
      <c r="C21" s="5"/>
      <c r="D21" s="5"/>
      <c r="E21" s="5" t="s">
        <v>117</v>
      </c>
      <c r="F21" s="5"/>
      <c r="G21" s="5"/>
    </row>
    <row r="22" spans="1:10" ht="19.5" customHeight="1" x14ac:dyDescent="0.25">
      <c r="A22" s="5" t="s">
        <v>118</v>
      </c>
      <c r="B22" s="4" t="str">
        <f>" Zufriedenstellen  ("&amp;COUNTIFS(Beteiligtenliste!$J$8:$J$67,"Hoch",Beteiligtenliste!$K$8:$K$67,"Niedrig")&amp;")"</f>
        <v xml:space="preserve"> Zufriedenstellen  (3)</v>
      </c>
      <c r="C22" s="4"/>
      <c r="D22" s="4"/>
      <c r="E22" s="3" t="str">
        <f>" Eng einbinden  ("&amp;COUNTIFS(Beteiligtenliste!$J$8:$J$67,"Hoch",Beteiligtenliste!$K$8:$K$67,"Hoch")&amp;")"</f>
        <v xml:space="preserve"> Eng einbinden  (4)</v>
      </c>
      <c r="F22" s="3"/>
      <c r="G22" s="3"/>
    </row>
    <row r="23" spans="1:10" ht="19.5" customHeight="1" x14ac:dyDescent="0.25">
      <c r="A23" s="5"/>
      <c r="B23" s="4"/>
      <c r="C23" s="4"/>
      <c r="D23" s="4"/>
      <c r="E23" s="3"/>
      <c r="F23" s="3"/>
      <c r="G23" s="3"/>
    </row>
    <row r="24" spans="1:10" ht="19.5" customHeight="1" x14ac:dyDescent="0.25">
      <c r="A24" s="5"/>
      <c r="B24" s="4"/>
      <c r="C24" s="4"/>
      <c r="D24" s="4"/>
      <c r="E24" s="3"/>
      <c r="F24" s="3"/>
      <c r="G24" s="3"/>
    </row>
    <row r="25" spans="1:10" ht="19.5" customHeight="1" x14ac:dyDescent="0.25">
      <c r="A25" s="5" t="s">
        <v>119</v>
      </c>
      <c r="B25" s="2" t="str">
        <f>" Beobachten  ("&amp;COUNTIFS(Beteiligtenliste!$J$8:$J$67,"Niedrig",Beteiligtenliste!$K$8:$K$67,"Niedrig")&amp;")"</f>
        <v xml:space="preserve"> Beobachten  (1)</v>
      </c>
      <c r="C25" s="2"/>
      <c r="D25" s="2"/>
      <c r="E25" s="1" t="str">
        <f>" Informieren  ("&amp;COUNTIFS(Beteiligtenliste!$J$8:$J$67,"Niedrig",Beteiligtenliste!$K$8:$K$67,"Hoch")&amp;")"</f>
        <v xml:space="preserve"> Informieren  (4)</v>
      </c>
      <c r="F25" s="1"/>
      <c r="G25" s="1"/>
    </row>
    <row r="26" spans="1:10" ht="19.5" customHeight="1" x14ac:dyDescent="0.25">
      <c r="A26" s="5"/>
      <c r="B26" s="2"/>
      <c r="C26" s="2"/>
      <c r="D26" s="2"/>
      <c r="E26" s="1"/>
      <c r="F26" s="1"/>
      <c r="G26" s="1"/>
    </row>
    <row r="27" spans="1:10" ht="19.5" customHeight="1" x14ac:dyDescent="0.25">
      <c r="A27" s="5"/>
      <c r="B27" s="2"/>
      <c r="C27" s="2"/>
      <c r="D27" s="2"/>
      <c r="E27" s="1"/>
      <c r="F27" s="1"/>
      <c r="G27" s="1"/>
    </row>
  </sheetData>
  <mergeCells count="23">
    <mergeCell ref="A22:A24"/>
    <mergeCell ref="B22:D24"/>
    <mergeCell ref="E22:G24"/>
    <mergeCell ref="A25:A27"/>
    <mergeCell ref="B25:D27"/>
    <mergeCell ref="E25:G27"/>
    <mergeCell ref="A7:D7"/>
    <mergeCell ref="F7:G7"/>
    <mergeCell ref="A20:J20"/>
    <mergeCell ref="B21:D21"/>
    <mergeCell ref="E21:G21"/>
    <mergeCell ref="A5:B5"/>
    <mergeCell ref="C5:D5"/>
    <mergeCell ref="E5:F5"/>
    <mergeCell ref="G5:H5"/>
    <mergeCell ref="I5:J5"/>
    <mergeCell ref="A1:J1"/>
    <mergeCell ref="A2:J2"/>
    <mergeCell ref="A4:B4"/>
    <mergeCell ref="C4:D4"/>
    <mergeCell ref="E4:F4"/>
    <mergeCell ref="G4:H4"/>
    <mergeCell ref="I4:J4"/>
  </mergeCells>
  <pageMargins left="0.75" right="0.75" top="1" bottom="1" header="0.511811023622047" footer="0.511811023622047"/>
  <pageSetup fitToHeight="0" orientation="landscape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C6570"/>
  </sheetPr>
  <dimension ref="A1:H16"/>
  <sheetViews>
    <sheetView showGridLines="0" zoomScaleNormal="100" workbookViewId="0"/>
  </sheetViews>
  <sheetFormatPr baseColWidth="10" defaultColWidth="8.7109375" defaultRowHeight="15" x14ac:dyDescent="0.25"/>
  <cols>
    <col min="1" max="1" width="22" customWidth="1"/>
    <col min="2" max="2" width="20" customWidth="1"/>
    <col min="3" max="4" width="16" customWidth="1"/>
    <col min="5" max="8" width="14" customWidth="1"/>
  </cols>
  <sheetData>
    <row r="1" spans="1:8" ht="27.75" customHeight="1" x14ac:dyDescent="0.25">
      <c r="A1" s="32" t="s">
        <v>120</v>
      </c>
      <c r="B1" s="32"/>
      <c r="C1" s="32"/>
      <c r="D1" s="32"/>
      <c r="E1" s="32"/>
      <c r="F1" s="32"/>
      <c r="G1" s="32"/>
      <c r="H1" s="32"/>
    </row>
    <row r="2" spans="1:8" ht="6" customHeight="1" x14ac:dyDescent="0.25"/>
    <row r="3" spans="1:8" ht="19.5" customHeight="1" x14ac:dyDescent="0.25">
      <c r="A3" s="33" t="s">
        <v>121</v>
      </c>
      <c r="B3" s="33"/>
      <c r="C3" s="31" t="s">
        <v>12</v>
      </c>
      <c r="D3" s="31" t="s">
        <v>21</v>
      </c>
      <c r="E3" s="31" t="s">
        <v>122</v>
      </c>
      <c r="F3" s="31" t="s">
        <v>20</v>
      </c>
    </row>
    <row r="4" spans="1:8" x14ac:dyDescent="0.25">
      <c r="A4" s="34" t="s">
        <v>33</v>
      </c>
      <c r="B4" s="34"/>
      <c r="C4" s="18" t="s">
        <v>24</v>
      </c>
      <c r="D4" s="18" t="s">
        <v>31</v>
      </c>
      <c r="E4" s="18" t="s">
        <v>29</v>
      </c>
      <c r="F4" s="18" t="s">
        <v>14</v>
      </c>
    </row>
    <row r="5" spans="1:8" x14ac:dyDescent="0.25">
      <c r="A5" s="35" t="s">
        <v>23</v>
      </c>
      <c r="B5" s="35"/>
      <c r="C5" s="22" t="s">
        <v>54</v>
      </c>
      <c r="D5" s="22" t="s">
        <v>123</v>
      </c>
      <c r="E5" s="22" t="s">
        <v>38</v>
      </c>
      <c r="F5" s="22" t="s">
        <v>15</v>
      </c>
    </row>
    <row r="6" spans="1:8" x14ac:dyDescent="0.25">
      <c r="A6" s="34" t="s">
        <v>41</v>
      </c>
      <c r="B6" s="34"/>
      <c r="D6" s="18" t="s">
        <v>65</v>
      </c>
      <c r="F6" s="18" t="s">
        <v>72</v>
      </c>
    </row>
    <row r="7" spans="1:8" x14ac:dyDescent="0.25">
      <c r="A7" s="35" t="s">
        <v>47</v>
      </c>
      <c r="B7" s="35"/>
      <c r="F7" s="22" t="s">
        <v>30</v>
      </c>
    </row>
    <row r="8" spans="1:8" x14ac:dyDescent="0.25">
      <c r="A8" s="34" t="s">
        <v>53</v>
      </c>
      <c r="B8" s="34"/>
      <c r="F8" s="18" t="s">
        <v>39</v>
      </c>
    </row>
    <row r="9" spans="1:8" x14ac:dyDescent="0.25">
      <c r="A9" s="35" t="s">
        <v>81</v>
      </c>
      <c r="B9" s="35"/>
    </row>
    <row r="10" spans="1:8" x14ac:dyDescent="0.25">
      <c r="A10" s="34" t="s">
        <v>60</v>
      </c>
      <c r="B10" s="34"/>
    </row>
    <row r="11" spans="1:8" x14ac:dyDescent="0.25">
      <c r="A11" s="35" t="s">
        <v>75</v>
      </c>
      <c r="B11" s="35"/>
    </row>
    <row r="12" spans="1:8" x14ac:dyDescent="0.25">
      <c r="A12" s="34" t="s">
        <v>87</v>
      </c>
      <c r="B12" s="34"/>
    </row>
    <row r="13" spans="1:8" x14ac:dyDescent="0.25">
      <c r="A13" s="35" t="s">
        <v>67</v>
      </c>
      <c r="B13" s="35"/>
    </row>
    <row r="16" spans="1:8" ht="30" customHeight="1" x14ac:dyDescent="0.25">
      <c r="A16" s="36" t="s">
        <v>124</v>
      </c>
      <c r="B16" s="36"/>
      <c r="C16" s="36"/>
      <c r="D16" s="36"/>
      <c r="E16" s="36"/>
      <c r="F16" s="36"/>
      <c r="G16" s="36"/>
      <c r="H16" s="36"/>
    </row>
  </sheetData>
  <mergeCells count="13">
    <mergeCell ref="A12:B12"/>
    <mergeCell ref="A13:B13"/>
    <mergeCell ref="A16:H16"/>
    <mergeCell ref="A7:B7"/>
    <mergeCell ref="A8:B8"/>
    <mergeCell ref="A9:B9"/>
    <mergeCell ref="A10:B10"/>
    <mergeCell ref="A11:B11"/>
    <mergeCell ref="A1:H1"/>
    <mergeCell ref="A3:B3"/>
    <mergeCell ref="A4:B4"/>
    <mergeCell ref="A5:B5"/>
    <mergeCell ref="A6:B6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Beteiligtenliste</vt:lpstr>
      <vt:lpstr>Auswertung</vt:lpstr>
      <vt:lpstr>Einstellungen</vt:lpstr>
      <vt:lpstr>Auswertung!Druckbereich</vt:lpstr>
      <vt:lpstr>Beteiligtenliste!Druckbereich</vt:lpstr>
      <vt:lpstr>Beteiligtenliste!Drucktitel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1</cp:revision>
  <dcterms:created xsi:type="dcterms:W3CDTF">2026-07-06T06:43:07Z</dcterms:created>
  <dcterms:modified xsi:type="dcterms:W3CDTF">2026-07-06T08:19:34Z</dcterms:modified>
  <dc:language>en-US</dc:language>
</cp:coreProperties>
</file>