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ktbeteiligtenliste" sheetId="1" state="visible" r:id="rId3"/>
  </sheets>
  <definedNames>
    <definedName function="false" hidden="false" localSheetId="0" name="_xlnm.Print_Area" vbProcedure="false">Projektbeteiligtenliste!$A$1:$O$27</definedName>
    <definedName function="false" hidden="true" localSheetId="0" name="_xlnm._FilterDatabase" vbProcedure="false">Projektbeteiligtenliste!$A$10:$O$25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10" authorId="0">
      <text>
        <r>
          <rPr>
            <sz val="10"/>
            <rFont val="Arial"/>
            <family val="2"/>
          </rPr>
          <t xml:space="preserve">Automatisch aus dem Namen erzeugtes Kürzel (Initialen).</t>
        </r>
      </text>
    </comment>
    <comment ref="H10" authorId="0">
      <text>
        <r>
          <rPr>
            <sz val="10"/>
            <rFont val="Arial"/>
            <family val="2"/>
          </rPr>
          <t xml:space="preserve">R = Durchführung, A = Verantwortung (rechenschaftspflichtig), C = beratend, I = zu informieren.</t>
        </r>
      </text>
    </comment>
    <comment ref="K10" authorId="0">
      <text>
        <r>
          <rPr>
            <sz val="10"/>
            <rFont val="Arial"/>
            <family val="2"/>
          </rPr>
          <t xml:space="preserve">Automatisch: Handlungsstrategie aus Einfluss und Interesse (Eng einbinden / Informiert halten / Zufrieden halten / Beobachten).</t>
        </r>
      </text>
    </comment>
  </commentList>
</comments>
</file>

<file path=xl/sharedStrings.xml><?xml version="1.0" encoding="utf-8"?>
<sst xmlns="http://schemas.openxmlformats.org/spreadsheetml/2006/main" count="232" uniqueCount="161">
  <si>
    <t xml:space="preserve">PROJEKTBETEILIGTENLISTE</t>
  </si>
  <si>
    <t xml:space="preserve">Stakeholder- &amp; Kontaktübersicht  ·  2026</t>
  </si>
  <si>
    <t xml:space="preserve">PROJEKT</t>
  </si>
  <si>
    <t xml:space="preserve">Projektname eintragen</t>
  </si>
  <si>
    <t xml:space="preserve">PROJEKTLEITUNG</t>
  </si>
  <si>
    <t xml:space="preserve">Name eintragen</t>
  </si>
  <si>
    <t xml:space="preserve">PROJEKT-NR.</t>
  </si>
  <si>
    <t xml:space="preserve">PRJ-2026-000</t>
  </si>
  <si>
    <t xml:space="preserve">STAND</t>
  </si>
  <si>
    <t xml:space="preserve">BETEILIGTE GESAMT</t>
  </si>
  <si>
    <t xml:space="preserve">AKTIV</t>
  </si>
  <si>
    <t xml:space="preserve">INTERN</t>
  </si>
  <si>
    <t xml:space="preserve">EXTERN</t>
  </si>
  <si>
    <t xml:space="preserve">SCHLÜSSEL-STAKEHOLDER</t>
  </si>
  <si>
    <t xml:space="preserve">ENG EINBINDEN</t>
  </si>
  <si>
    <t xml:space="preserve">PROJEKTBETEILIGTE</t>
  </si>
  <si>
    <t xml:space="preserve">Blaue Felder = Eingabe  ·  „Strategie“ wird automatisch aus Einfluss × Interesse abgeleitet</t>
  </si>
  <si>
    <t xml:space="preserve">Nr.</t>
  </si>
  <si>
    <t xml:space="preserve">Kürzel</t>
  </si>
  <si>
    <t xml:space="preserve">Name</t>
  </si>
  <si>
    <t xml:space="preserve">Organisation / Firma</t>
  </si>
  <si>
    <t xml:space="preserve">Typ</t>
  </si>
  <si>
    <t xml:space="preserve">Rolle / Funktion</t>
  </si>
  <si>
    <t xml:space="preserve">Verantwortungsbereich</t>
  </si>
  <si>
    <t xml:space="preserve">RACI</t>
  </si>
  <si>
    <t xml:space="preserve">Einfluss</t>
  </si>
  <si>
    <t xml:space="preserve">Interesse</t>
  </si>
  <si>
    <t xml:space="preserve">Strategie</t>
  </si>
  <si>
    <t xml:space="preserve">E-Mail</t>
  </si>
  <si>
    <t xml:space="preserve">Telefon</t>
  </si>
  <si>
    <t xml:space="preserve">Status</t>
  </si>
  <si>
    <t xml:space="preserve">Bemerkung</t>
  </si>
  <si>
    <t xml:space="preserve">P-01</t>
  </si>
  <si>
    <t xml:space="preserve">Katrin Herzog</t>
  </si>
  <si>
    <t xml:space="preserve">Musterfirma GmbH</t>
  </si>
  <si>
    <t xml:space="preserve">Intern</t>
  </si>
  <si>
    <t xml:space="preserve">Projektleitung</t>
  </si>
  <si>
    <t xml:space="preserve">Gesamtsteuerung &amp; Reporting</t>
  </si>
  <si>
    <t xml:space="preserve">A</t>
  </si>
  <si>
    <t xml:space="preserve">Hoch</t>
  </si>
  <si>
    <t xml:space="preserve">k.herzog@musterfirma.de</t>
  </si>
  <si>
    <t xml:space="preserve">+49 30 555-1010</t>
  </si>
  <si>
    <t xml:space="preserve">Aktiv</t>
  </si>
  <si>
    <t xml:space="preserve">Gesamtverantwortung</t>
  </si>
  <si>
    <t xml:space="preserve">P-02</t>
  </si>
  <si>
    <t xml:space="preserve">Bernd Ostermann</t>
  </si>
  <si>
    <t xml:space="preserve">Auftraggeber / Sponsor</t>
  </si>
  <si>
    <t xml:space="preserve">Budgetfreigabe, Lenkungsausschuss</t>
  </si>
  <si>
    <t xml:space="preserve">Mittel</t>
  </si>
  <si>
    <t xml:space="preserve">b.ostermann@musterfirma.de</t>
  </si>
  <si>
    <t xml:space="preserve">+49 30 555-1000</t>
  </si>
  <si>
    <t xml:space="preserve">Entscheidungsinstanz</t>
  </si>
  <si>
    <t xml:space="preserve">P-03</t>
  </si>
  <si>
    <t xml:space="preserve">Lena Sauerbier</t>
  </si>
  <si>
    <t xml:space="preserve">Teilprojektleitung Technik</t>
  </si>
  <si>
    <t xml:space="preserve">Technische Umsetzung</t>
  </si>
  <si>
    <t xml:space="preserve">R</t>
  </si>
  <si>
    <t xml:space="preserve">l.sauerbier@musterfirma.de</t>
  </si>
  <si>
    <t xml:space="preserve">+49 30 555-1120</t>
  </si>
  <si>
    <t xml:space="preserve">Architektur &amp; Systeme</t>
  </si>
  <si>
    <t xml:space="preserve">P-04</t>
  </si>
  <si>
    <t xml:space="preserve">Milan Vidović</t>
  </si>
  <si>
    <t xml:space="preserve">Teilprojektleitung Organisation</t>
  </si>
  <si>
    <t xml:space="preserve">Prozesse &amp; Rollout</t>
  </si>
  <si>
    <t xml:space="preserve">m.vidovic@musterfirma.de</t>
  </si>
  <si>
    <t xml:space="preserve">+49 30 555-1130</t>
  </si>
  <si>
    <t xml:space="preserve">Change-Vorbereitung</t>
  </si>
  <si>
    <t xml:space="preserve">P-05</t>
  </si>
  <si>
    <t xml:space="preserve">Petra Nowak</t>
  </si>
  <si>
    <t xml:space="preserve">Key User / Fachbereich</t>
  </si>
  <si>
    <t xml:space="preserve">Fachliche Anforderungen</t>
  </si>
  <si>
    <t xml:space="preserve">C</t>
  </si>
  <si>
    <t xml:space="preserve">p.nowak@musterfirma.de</t>
  </si>
  <si>
    <t xml:space="preserve">+49 30 555-1210</t>
  </si>
  <si>
    <t xml:space="preserve">Anforderungsgeberin</t>
  </si>
  <si>
    <t xml:space="preserve">P-06</t>
  </si>
  <si>
    <t xml:space="preserve">Ralf Kienzle</t>
  </si>
  <si>
    <t xml:space="preserve">Controlling</t>
  </si>
  <si>
    <t xml:space="preserve">Kosten &amp; Forecast</t>
  </si>
  <si>
    <t xml:space="preserve">r.kienzle@musterfirma.de</t>
  </si>
  <si>
    <t xml:space="preserve">+49 30 555-1305</t>
  </si>
  <si>
    <t xml:space="preserve">Budgetüberwachung</t>
  </si>
  <si>
    <t xml:space="preserve">P-07</t>
  </si>
  <si>
    <t xml:space="preserve">Sabine Aydın</t>
  </si>
  <si>
    <t xml:space="preserve">Qualitätssicherung</t>
  </si>
  <si>
    <t xml:space="preserve">Abnahmekriterien &amp; Tests</t>
  </si>
  <si>
    <t xml:space="preserve">s.aydin@musterfirma.de</t>
  </si>
  <si>
    <t xml:space="preserve">+49 30 555-1410</t>
  </si>
  <si>
    <t xml:space="preserve">Testkoordination</t>
  </si>
  <si>
    <t xml:space="preserve">P-08</t>
  </si>
  <si>
    <t xml:space="preserve">Tobias Frei</t>
  </si>
  <si>
    <t xml:space="preserve">Change &amp; Kommunikation</t>
  </si>
  <si>
    <t xml:space="preserve">Kommunikation &amp; Schulungen</t>
  </si>
  <si>
    <t xml:space="preserve">Niedrig</t>
  </si>
  <si>
    <t xml:space="preserve">t.frei@musterfirma.de</t>
  </si>
  <si>
    <t xml:space="preserve">+49 30 555-1420</t>
  </si>
  <si>
    <t xml:space="preserve">Schulungskonzept</t>
  </si>
  <si>
    <t xml:space="preserve">P-09</t>
  </si>
  <si>
    <t xml:space="preserve">Dorothea Klemm</t>
  </si>
  <si>
    <t xml:space="preserve">Weber &amp; Klemm Beratung</t>
  </si>
  <si>
    <t xml:space="preserve">Extern</t>
  </si>
  <si>
    <t xml:space="preserve">Senior-Beraterin</t>
  </si>
  <si>
    <t xml:space="preserve">Methodik &amp; externe Expertise</t>
  </si>
  <si>
    <t xml:space="preserve">d.klemm@beratung-muster.de</t>
  </si>
  <si>
    <t xml:space="preserve">+49 40 220-3300</t>
  </si>
  <si>
    <t xml:space="preserve">Rahmenvertrag bis 12/2026</t>
  </si>
  <si>
    <t xml:space="preserve">P-10</t>
  </si>
  <si>
    <t xml:space="preserve">Henrik Alsleben</t>
  </si>
  <si>
    <t xml:space="preserve">Nordwerk Systeme GmbH</t>
  </si>
  <si>
    <t xml:space="preserve">Kundenbetreuung</t>
  </si>
  <si>
    <t xml:space="preserve">Lieferungen &amp; Termine</t>
  </si>
  <si>
    <t xml:space="preserve">I</t>
  </si>
  <si>
    <t xml:space="preserve">h.alsleben@nordwerk-muster.de</t>
  </si>
  <si>
    <t xml:space="preserve">+49 40 771-2020</t>
  </si>
  <si>
    <t xml:space="preserve">Inaktiv</t>
  </si>
  <si>
    <t xml:space="preserve">Derzeit keine offene Lieferung</t>
  </si>
  <si>
    <t xml:space="preserve">P-11</t>
  </si>
  <si>
    <t xml:space="preserve">Yara Binici</t>
  </si>
  <si>
    <t xml:space="preserve">Codeform GmbH</t>
  </si>
  <si>
    <t xml:space="preserve">Lead Entwicklung</t>
  </si>
  <si>
    <t xml:space="preserve">Schnittstellen &amp; Integration</t>
  </si>
  <si>
    <t xml:space="preserve">y.binici@codeform-muster.de</t>
  </si>
  <si>
    <t xml:space="preserve">+49 89 330-4141</t>
  </si>
  <si>
    <t xml:space="preserve">Externe Entwicklung</t>
  </si>
  <si>
    <t xml:space="preserve">P-12</t>
  </si>
  <si>
    <t xml:space="preserve">Georg Pfeiffer</t>
  </si>
  <si>
    <t xml:space="preserve">Region Süd (Kunde)</t>
  </si>
  <si>
    <t xml:space="preserve">Anwendervertretung</t>
  </si>
  <si>
    <t xml:space="preserve">Nutzersicht &amp; Feedback</t>
  </si>
  <si>
    <t xml:space="preserve">g.pfeiffer@kunde-muster.de</t>
  </si>
  <si>
    <t xml:space="preserve">+49 89 660-5050</t>
  </si>
  <si>
    <t xml:space="preserve">Pilotanwender</t>
  </si>
  <si>
    <t xml:space="preserve">P-13</t>
  </si>
  <si>
    <t xml:space="preserve">Ines Waldmann</t>
  </si>
  <si>
    <t xml:space="preserve">Betriebsrat</t>
  </si>
  <si>
    <t xml:space="preserve">Mitbestimmung</t>
  </si>
  <si>
    <t xml:space="preserve">i.waldmann@musterfirma.de</t>
  </si>
  <si>
    <t xml:space="preserve">+49 30 555-1600</t>
  </si>
  <si>
    <t xml:space="preserve">Beteiligung erforderlich</t>
  </si>
  <si>
    <t xml:space="preserve">P-14</t>
  </si>
  <si>
    <t xml:space="preserve">Aristidis Panteli</t>
  </si>
  <si>
    <t xml:space="preserve">Aufsicht (extern)</t>
  </si>
  <si>
    <t xml:space="preserve">Datenschutz</t>
  </si>
  <si>
    <t xml:space="preserve">Datenschutz-Auflagen</t>
  </si>
  <si>
    <t xml:space="preserve">a.panteli@datenschutz-muster.de</t>
  </si>
  <si>
    <t xml:space="preserve">+49 30 900-7000</t>
  </si>
  <si>
    <t xml:space="preserve">Prüfung DSGVO</t>
  </si>
  <si>
    <t xml:space="preserve">P-15</t>
  </si>
  <si>
    <t xml:space="preserve">Cem Yıldız</t>
  </si>
  <si>
    <t xml:space="preserve">Kanzlei Recht &amp; Rat</t>
  </si>
  <si>
    <t xml:space="preserve">Rechtsberatung</t>
  </si>
  <si>
    <t xml:space="preserve">Vertragsprüfung</t>
  </si>
  <si>
    <t xml:space="preserve">c.yildiz@recht-muster.de</t>
  </si>
  <si>
    <t xml:space="preserve">+49 69 440-8080</t>
  </si>
  <si>
    <t xml:space="preserve">Abgeschlossen</t>
  </si>
  <si>
    <t xml:space="preserve">Vertragsprüfung abgeschlossen</t>
  </si>
  <si>
    <t xml:space="preserve">LEGENDE  ·  STRATEGIE</t>
  </si>
  <si>
    <t xml:space="preserve">Eng einbinden</t>
  </si>
  <si>
    <t xml:space="preserve">Informiert halten</t>
  </si>
  <si>
    <t xml:space="preserve">Zufrieden halten</t>
  </si>
  <si>
    <t xml:space="preserve">Beobachten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</si>
</sst>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sz val="11"/>
      <color rgb="FFC4972F"/>
      <name val="Calibri"/>
      <family val="0"/>
      <charset val="1"/>
    </font>
    <font>
      <b val="true"/>
      <sz val="8"/>
      <color rgb="FF7A736C"/>
      <name val="Calibri"/>
      <family val="0"/>
      <charset val="1"/>
    </font>
    <font>
      <i val="true"/>
      <sz val="10"/>
      <color rgb="FF2A5DB0"/>
      <name val="Calibri"/>
      <family val="0"/>
      <charset val="1"/>
    </font>
    <font>
      <b val="true"/>
      <sz val="10"/>
      <color rgb="FF24201F"/>
      <name val="Calibri"/>
      <family val="0"/>
      <charset val="1"/>
    </font>
    <font>
      <b val="true"/>
      <sz val="17"/>
      <color rgb="FF6B2737"/>
      <name val="Calibri"/>
      <family val="0"/>
      <charset val="1"/>
    </font>
    <font>
      <b val="true"/>
      <sz val="17"/>
      <color rgb="FF3E8E5A"/>
      <name val="Calibri"/>
      <family val="0"/>
      <charset val="1"/>
    </font>
    <font>
      <b val="true"/>
      <sz val="17"/>
      <color rgb="FF8A3548"/>
      <name val="Calibri"/>
      <family val="0"/>
      <charset val="1"/>
    </font>
    <font>
      <b val="true"/>
      <sz val="17"/>
      <color rgb="FFC4972F"/>
      <name val="Calibri"/>
      <family val="0"/>
      <charset val="1"/>
    </font>
    <font>
      <b val="true"/>
      <sz val="17"/>
      <color rgb="FFB23A2E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i val="true"/>
      <sz val="8"/>
      <color rgb="FFEFE0B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9"/>
      <color rgb="FF7A736C"/>
      <name val="Calibri"/>
      <family val="0"/>
      <charset val="1"/>
    </font>
    <font>
      <b val="true"/>
      <sz val="9"/>
      <color rgb="FF6B2737"/>
      <name val="Calibri"/>
      <family val="0"/>
      <charset val="1"/>
    </font>
    <font>
      <sz val="9"/>
      <color rgb="FF24201F"/>
      <name val="Calibri"/>
      <family val="0"/>
      <charset val="1"/>
    </font>
    <font>
      <b val="true"/>
      <sz val="9"/>
      <color rgb="FF24201F"/>
      <name val="Calibri"/>
      <family val="0"/>
      <charset val="1"/>
    </font>
    <font>
      <sz val="9"/>
      <color rgb="FF2A5DB0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b val="true"/>
      <sz val="8"/>
      <color rgb="FF3E8E5A"/>
      <name val="Calibri"/>
      <family val="0"/>
      <charset val="1"/>
    </font>
    <font>
      <b val="true"/>
      <sz val="8"/>
      <color rgb="FFB9791A"/>
      <name val="Calibri"/>
      <family val="0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6B2737"/>
        <bgColor rgb="FF8A3548"/>
      </patternFill>
    </fill>
    <fill>
      <patternFill patternType="solid">
        <fgColor rgb="FFC4972F"/>
        <bgColor rgb="FFB9791A"/>
      </patternFill>
    </fill>
    <fill>
      <patternFill patternType="solid">
        <fgColor rgb="FFF5F1EA"/>
        <bgColor rgb="FFF8F0DB"/>
      </patternFill>
    </fill>
    <fill>
      <patternFill patternType="solid">
        <fgColor rgb="FFFFFFFF"/>
        <bgColor rgb="FFFAF8F4"/>
      </patternFill>
    </fill>
    <fill>
      <patternFill patternType="solid">
        <fgColor rgb="FFF8F0DB"/>
        <bgColor rgb="FFF5F1EA"/>
      </patternFill>
    </fill>
    <fill>
      <patternFill patternType="solid">
        <fgColor rgb="FFDEEBE2"/>
        <bgColor rgb="FFE7E4DF"/>
      </patternFill>
    </fill>
    <fill>
      <patternFill patternType="solid">
        <fgColor rgb="FFF3E6CC"/>
        <bgColor rgb="FFEFE0BF"/>
      </patternFill>
    </fill>
    <fill>
      <patternFill patternType="solid">
        <fgColor rgb="FFE7E4DF"/>
        <bgColor rgb="FFECDCE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D8D2C7"/>
      </left>
      <right style="thin">
        <color rgb="FFD8D2C7"/>
      </right>
      <top style="thick">
        <color rgb="FF6B2737"/>
      </top>
      <bottom/>
      <diagonal/>
    </border>
    <border diagonalUp="false" diagonalDown="false">
      <left style="thin">
        <color rgb="FFD8D2C7"/>
      </left>
      <right style="thin">
        <color rgb="FFD8D2C7"/>
      </right>
      <top style="thick">
        <color rgb="FF3E8E5A"/>
      </top>
      <bottom/>
      <diagonal/>
    </border>
    <border diagonalUp="false" diagonalDown="false">
      <left style="thin">
        <color rgb="FFD8D2C7"/>
      </left>
      <right style="thin">
        <color rgb="FFD8D2C7"/>
      </right>
      <top style="thick">
        <color rgb="FF8A3548"/>
      </top>
      <bottom/>
      <diagonal/>
    </border>
    <border diagonalUp="false" diagonalDown="false">
      <left style="thin">
        <color rgb="FFD8D2C7"/>
      </left>
      <right style="thin">
        <color rgb="FFD8D2C7"/>
      </right>
      <top style="thick">
        <color rgb="FFC4972F"/>
      </top>
      <bottom/>
      <diagonal/>
    </border>
    <border diagonalUp="false" diagonalDown="false">
      <left style="thin">
        <color rgb="FFD8D2C7"/>
      </left>
      <right style="thin">
        <color rgb="FFD8D2C7"/>
      </right>
      <top style="thick">
        <color rgb="FFB23A2E"/>
      </top>
      <bottom/>
      <diagonal/>
    </border>
    <border diagonalUp="false" diagonalDown="false">
      <left style="thin">
        <color rgb="FFD8D2C7"/>
      </left>
      <right style="thin">
        <color rgb="FFD8D2C7"/>
      </right>
      <top/>
      <bottom style="thin">
        <color rgb="FFD8D2C7"/>
      </bottom>
      <diagonal/>
    </border>
    <border diagonalUp="false" diagonalDown="false">
      <left style="thin">
        <color rgb="FFD8D2C7"/>
      </left>
      <right style="thin">
        <color rgb="FFD8D2C7"/>
      </right>
      <top style="thin">
        <color rgb="FFD8D2C7"/>
      </top>
      <bottom style="thin">
        <color rgb="FFD8D2C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9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0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1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2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3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2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6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ill>
        <patternFill patternType="solid">
          <fgColor rgb="FF6B2737"/>
          <bgColor rgb="FF000000"/>
        </patternFill>
      </fill>
    </dxf>
    <dxf>
      <fill>
        <patternFill patternType="solid">
          <fgColor rgb="FFFAF8F4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7A736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8F0DB"/>
          <bgColor rgb="FF000000"/>
        </patternFill>
      </fill>
    </dxf>
    <dxf>
      <fill>
        <patternFill patternType="solid">
          <fgColor rgb="FF24201F"/>
          <bgColor rgb="FF000000"/>
        </patternFill>
      </fill>
    </dxf>
    <dxf>
      <fill>
        <patternFill patternType="solid">
          <fgColor rgb="FFECDCE0"/>
          <bgColor rgb="FF000000"/>
        </patternFill>
      </fill>
    </dxf>
    <dxf>
      <fill>
        <patternFill patternType="solid">
          <fgColor rgb="FFEFE0BF"/>
          <bgColor rgb="FF000000"/>
        </patternFill>
      </fill>
    </dxf>
    <dxf>
      <fill>
        <patternFill patternType="solid">
          <fgColor rgb="FFB9791A"/>
          <bgColor rgb="FF000000"/>
        </patternFill>
      </fill>
    </dxf>
    <dxf>
      <fill>
        <patternFill patternType="solid">
          <fgColor rgb="FFDEEBE2"/>
          <bgColor rgb="FF000000"/>
        </patternFill>
      </fill>
    </dxf>
    <dxf>
      <fill>
        <patternFill patternType="solid">
          <fgColor rgb="FFE7E4DF"/>
          <bgColor rgb="FF000000"/>
        </patternFill>
      </fill>
    </dxf>
    <dxf>
      <fill>
        <patternFill patternType="solid">
          <fgColor rgb="FFF0DAD5"/>
          <bgColor rgb="FF000000"/>
        </patternFill>
      </fill>
    </dxf>
    <dxf>
      <fill>
        <patternFill patternType="solid">
          <fgColor rgb="FFF3E6CC"/>
          <bgColor rgb="FF000000"/>
        </patternFill>
      </fill>
    </dxf>
    <dxf>
      <fill>
        <patternFill patternType="solid">
          <fgColor rgb="FF3E8E5A"/>
          <bgColor rgb="FF000000"/>
        </patternFill>
      </fill>
    </dxf>
    <dxf>
      <fill>
        <patternFill patternType="solid">
          <fgColor rgb="FFB23A2E"/>
          <bgColor rgb="FF000000"/>
        </patternFill>
      </fill>
    </dxf>
    <dxf>
      <fill>
        <patternFill patternType="solid">
          <fgColor rgb="FF2A5DB0"/>
          <bgColor rgb="FF000000"/>
        </patternFill>
      </fill>
    </dxf>
    <dxf>
      <fill>
        <patternFill>
          <bgColor rgb="FFFAF8F4"/>
        </patternFill>
      </fill>
    </dxf>
    <dxf>
      <font>
        <name val="Calibri"/>
        <charset val="1"/>
        <family val="0"/>
        <b val="1"/>
        <color rgb="FF6B2737"/>
      </font>
      <fill>
        <patternFill>
          <bgColor rgb="FFECDCE0"/>
        </patternFill>
      </fill>
    </dxf>
    <dxf>
      <font>
        <name val="Calibri"/>
        <charset val="1"/>
        <family val="0"/>
        <b val="1"/>
        <color rgb="FFB9791A"/>
      </font>
      <fill>
        <patternFill>
          <bgColor rgb="FFEFE0BF"/>
        </patternFill>
      </fill>
    </dxf>
    <dxf>
      <font>
        <name val="Calibri"/>
        <charset val="1"/>
        <family val="0"/>
        <b val="1"/>
        <color rgb="FFB23A2E"/>
      </font>
      <fill>
        <patternFill>
          <bgColor rgb="FFF0DAD5"/>
        </patternFill>
      </fill>
    </dxf>
    <dxf>
      <font>
        <name val="Calibri"/>
        <charset val="1"/>
        <family val="0"/>
        <b val="1"/>
        <color rgb="FF3E8E5A"/>
      </font>
      <fill>
        <patternFill>
          <bgColor rgb="FFDEEBE2"/>
        </patternFill>
      </fill>
    </dxf>
    <dxf>
      <font>
        <name val="Calibri"/>
        <charset val="1"/>
        <family val="0"/>
        <b val="1"/>
        <color rgb="FFB9791A"/>
      </font>
      <fill>
        <patternFill>
          <bgColor rgb="FFF3E6CC"/>
        </patternFill>
      </fill>
    </dxf>
    <dxf>
      <font>
        <name val="Calibri"/>
        <charset val="1"/>
        <family val="0"/>
        <b val="1"/>
        <color rgb="FF7A736C"/>
      </font>
      <fill>
        <patternFill>
          <bgColor rgb="FFE7E4DF"/>
        </patternFill>
      </fill>
    </dxf>
    <dxf>
      <font>
        <name val="Calibri"/>
        <charset val="1"/>
        <family val="0"/>
        <color rgb="FFB9791A"/>
      </font>
      <fill>
        <patternFill>
          <bgColor rgb="FFF3E6CC"/>
        </patternFill>
      </fill>
    </dxf>
    <dxf>
      <font>
        <name val="Calibri"/>
        <charset val="1"/>
        <family val="0"/>
        <color rgb="FF7A736C"/>
      </font>
      <fill>
        <patternFill>
          <bgColor rgb="FFE7E4DF"/>
        </patternFill>
      </fill>
    </dxf>
    <dxf>
      <font>
        <name val="Calibri"/>
        <charset val="1"/>
        <family val="0"/>
        <b val="1"/>
        <color rgb="FFFFFFFF"/>
      </font>
      <fill>
        <patternFill>
          <bgColor rgb="FF6B273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9791A"/>
      <rgbColor rgb="FF800080"/>
      <rgbColor rgb="FF008080"/>
      <rgbColor rgb="FFD8D2C7"/>
      <rgbColor rgb="FF7A736C"/>
      <rgbColor rgb="FF9999FF"/>
      <rgbColor rgb="FF8A3548"/>
      <rgbColor rgb="FFF8F0DB"/>
      <rgbColor rgb="FFF5F1EA"/>
      <rgbColor rgb="FF660066"/>
      <rgbColor rgb="FFFF8080"/>
      <rgbColor rgb="FF2A5DB0"/>
      <rgbColor rgb="FFECDC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8F4"/>
      <rgbColor rgb="FFDEEBE2"/>
      <rgbColor rgb="FFF3E6CC"/>
      <rgbColor rgb="FFE7E4DF"/>
      <rgbColor rgb="FFF0DAD5"/>
      <rgbColor rgb="FFCC99FF"/>
      <rgbColor rgb="FFEFE0BF"/>
      <rgbColor rgb="FF3366FF"/>
      <rgbColor rgb="FF33CCCC"/>
      <rgbColor rgb="FF99CC00"/>
      <rgbColor rgb="FFFFCC00"/>
      <rgbColor rgb="FFC4972F"/>
      <rgbColor rgb="FFFF6600"/>
      <rgbColor rgb="FF666699"/>
      <rgbColor rgb="FF969696"/>
      <rgbColor rgb="FF003366"/>
      <rgbColor rgb="FF3E8E5A"/>
      <rgbColor rgb="FF003300"/>
      <rgbColor rgb="FF333300"/>
      <rgbColor rgb="FFB23A2E"/>
      <rgbColor rgb="FF6B2737"/>
      <rgbColor rgb="FF333399"/>
      <rgbColor rgb="FF2420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7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6.51"/>
    <col collapsed="false" customWidth="true" hidden="false" outlineLevel="0" max="3" min="3" style="0" width="20"/>
    <col collapsed="false" customWidth="true" hidden="false" outlineLevel="0" max="4" min="4" style="0" width="22"/>
    <col collapsed="false" customWidth="true" hidden="false" outlineLevel="0" max="5" min="5" style="0" width="9"/>
    <col collapsed="false" customWidth="true" hidden="false" outlineLevel="0" max="6" min="6" style="0" width="22"/>
    <col collapsed="false" customWidth="true" hidden="false" outlineLevel="0" max="7" min="7" style="0" width="26"/>
    <col collapsed="false" customWidth="true" hidden="false" outlineLevel="0" max="8" min="8" style="0" width="6.51"/>
    <col collapsed="false" customWidth="true" hidden="false" outlineLevel="0" max="10" min="9" style="0" width="10"/>
    <col collapsed="false" customWidth="true" hidden="false" outlineLevel="0" max="11" min="11" style="0" width="17"/>
    <col collapsed="false" customWidth="true" hidden="false" outlineLevel="0" max="12" min="12" style="0" width="26"/>
    <col collapsed="false" customWidth="true" hidden="false" outlineLevel="0" max="13" min="13" style="0" width="16"/>
    <col collapsed="false" customWidth="true" hidden="false" outlineLevel="0" max="14" min="14" style="0" width="13"/>
    <col collapsed="false" customWidth="true" hidden="false" outlineLevel="0" max="15" min="15" style="0" width="30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  <c r="K1" s="2"/>
      <c r="L1" s="2"/>
      <c r="M1" s="2"/>
      <c r="N1" s="2"/>
      <c r="O1" s="2"/>
    </row>
    <row r="2" customFormat="false" ht="3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6" hidden="false" customHeight="true" outlineLevel="0" collapsed="false"/>
    <row r="4" customFormat="false" ht="21.75" hidden="false" customHeight="true" outlineLevel="0" collapsed="false">
      <c r="A4" s="4" t="s">
        <v>2</v>
      </c>
      <c r="B4" s="4"/>
      <c r="C4" s="5" t="s">
        <v>3</v>
      </c>
      <c r="D4" s="5"/>
      <c r="E4" s="5"/>
      <c r="F4" s="5"/>
      <c r="G4" s="4" t="s">
        <v>4</v>
      </c>
      <c r="H4" s="4"/>
      <c r="I4" s="5" t="s">
        <v>5</v>
      </c>
      <c r="J4" s="5"/>
      <c r="K4" s="5"/>
      <c r="L4" s="6" t="s">
        <v>6</v>
      </c>
      <c r="M4" s="7" t="s">
        <v>7</v>
      </c>
      <c r="N4" s="6" t="s">
        <v>8</v>
      </c>
      <c r="O4" s="8" t="n">
        <f aca="true">TODAY()</f>
        <v>46209</v>
      </c>
    </row>
    <row r="5" customFormat="false" ht="6" hidden="false" customHeight="true" outlineLevel="0" collapsed="false"/>
    <row r="6" customFormat="false" ht="15" hidden="false" customHeight="true" outlineLevel="0" collapsed="false">
      <c r="A6" s="9" t="s">
        <v>9</v>
      </c>
      <c r="B6" s="9"/>
      <c r="C6" s="9"/>
      <c r="D6" s="10" t="s">
        <v>10</v>
      </c>
      <c r="E6" s="10"/>
      <c r="F6" s="11" t="s">
        <v>11</v>
      </c>
      <c r="G6" s="11"/>
      <c r="H6" s="12" t="s">
        <v>12</v>
      </c>
      <c r="I6" s="12"/>
      <c r="J6" s="12"/>
      <c r="K6" s="13" t="s">
        <v>13</v>
      </c>
      <c r="L6" s="13"/>
      <c r="M6" s="12" t="s">
        <v>14</v>
      </c>
      <c r="N6" s="12"/>
      <c r="O6" s="12"/>
    </row>
    <row r="7" customFormat="false" ht="25.5" hidden="false" customHeight="true" outlineLevel="0" collapsed="false">
      <c r="A7" s="14" t="n">
        <f aca="false">COUNTA(C11:C25)</f>
        <v>15</v>
      </c>
      <c r="B7" s="14"/>
      <c r="C7" s="14"/>
      <c r="D7" s="15" t="n">
        <f aca="false">COUNTIF(N11:N25,"Aktiv")</f>
        <v>13</v>
      </c>
      <c r="E7" s="15"/>
      <c r="F7" s="16" t="n">
        <f aca="false">COUNTIF(E11:E25,"Intern")</f>
        <v>9</v>
      </c>
      <c r="G7" s="16"/>
      <c r="H7" s="17" t="n">
        <f aca="false">COUNTIF(E11:E25,"Extern")</f>
        <v>6</v>
      </c>
      <c r="I7" s="17"/>
      <c r="J7" s="17"/>
      <c r="K7" s="18" t="n">
        <f aca="false">COUNTIF(I11:I25,"Hoch")</f>
        <v>6</v>
      </c>
      <c r="L7" s="18"/>
      <c r="M7" s="17" t="n">
        <f aca="false">COUNTIF(K11:K25,"Eng einbinden")</f>
        <v>6</v>
      </c>
      <c r="N7" s="17"/>
      <c r="O7" s="17"/>
    </row>
    <row r="8" customFormat="false" ht="6" hidden="false" customHeight="true" outlineLevel="0" collapsed="false"/>
    <row r="9" customFormat="false" ht="19.5" hidden="false" customHeight="true" outlineLevel="0" collapsed="false">
      <c r="A9" s="19" t="s">
        <v>15</v>
      </c>
      <c r="B9" s="19"/>
      <c r="C9" s="19"/>
      <c r="D9" s="19"/>
      <c r="E9" s="19"/>
      <c r="F9" s="19"/>
      <c r="G9" s="19"/>
      <c r="H9" s="20" t="s">
        <v>16</v>
      </c>
      <c r="I9" s="20"/>
      <c r="J9" s="20"/>
      <c r="K9" s="20"/>
      <c r="L9" s="20"/>
      <c r="M9" s="20"/>
      <c r="N9" s="20"/>
      <c r="O9" s="20"/>
    </row>
    <row r="10" customFormat="false" ht="30" hidden="false" customHeight="true" outlineLevel="0" collapsed="false">
      <c r="A10" s="21" t="s">
        <v>17</v>
      </c>
      <c r="B10" s="21" t="s">
        <v>18</v>
      </c>
      <c r="C10" s="21" t="s">
        <v>19</v>
      </c>
      <c r="D10" s="21" t="s">
        <v>20</v>
      </c>
      <c r="E10" s="21" t="s">
        <v>21</v>
      </c>
      <c r="F10" s="21" t="s">
        <v>22</v>
      </c>
      <c r="G10" s="21" t="s">
        <v>23</v>
      </c>
      <c r="H10" s="21" t="s">
        <v>24</v>
      </c>
      <c r="I10" s="21" t="s">
        <v>25</v>
      </c>
      <c r="J10" s="21" t="s">
        <v>26</v>
      </c>
      <c r="K10" s="21" t="s">
        <v>27</v>
      </c>
      <c r="L10" s="21" t="s">
        <v>28</v>
      </c>
      <c r="M10" s="21" t="s">
        <v>29</v>
      </c>
      <c r="N10" s="21" t="s">
        <v>30</v>
      </c>
      <c r="O10" s="21" t="s">
        <v>31</v>
      </c>
    </row>
    <row r="11" customFormat="false" ht="18" hidden="false" customHeight="true" outlineLevel="0" collapsed="false">
      <c r="A11" s="22" t="s">
        <v>32</v>
      </c>
      <c r="B11" s="23" t="str">
        <f aca="false">IF(C11="","",UPPER(LEFT(C11,1))&amp;UPPER(MID(TRIM(C11),FIND(" ",TRIM(C11)&amp;" ")+1,1)))</f>
        <v>KH</v>
      </c>
      <c r="C11" s="24" t="s">
        <v>33</v>
      </c>
      <c r="D11" s="25" t="s">
        <v>34</v>
      </c>
      <c r="E11" s="26" t="s">
        <v>35</v>
      </c>
      <c r="F11" s="25" t="s">
        <v>36</v>
      </c>
      <c r="G11" s="27" t="s">
        <v>37</v>
      </c>
      <c r="H11" s="28" t="s">
        <v>38</v>
      </c>
      <c r="I11" s="26" t="s">
        <v>39</v>
      </c>
      <c r="J11" s="26" t="s">
        <v>39</v>
      </c>
      <c r="K11" s="28" t="str">
        <f aca="false">IF(OR(I11="",J11=""),"",IF(I11="Hoch",IF(J11="Niedrig","Zufrieden halten","Eng einbinden"),IF(I11="Mittel",IF(J11="Hoch","Eng einbinden",IF(J11="Mittel","Informiert halten","Beobachten")),IF(J11="Hoch","Informiert halten","Beobachten"))))</f>
        <v>Eng einbinden</v>
      </c>
      <c r="L11" s="29" t="s">
        <v>40</v>
      </c>
      <c r="M11" s="25" t="s">
        <v>41</v>
      </c>
      <c r="N11" s="26" t="s">
        <v>42</v>
      </c>
      <c r="O11" s="27" t="s">
        <v>43</v>
      </c>
    </row>
    <row r="12" customFormat="false" ht="18" hidden="false" customHeight="true" outlineLevel="0" collapsed="false">
      <c r="A12" s="22" t="s">
        <v>44</v>
      </c>
      <c r="B12" s="23" t="str">
        <f aca="false">IF(C12="","",UPPER(LEFT(C12,1))&amp;UPPER(MID(TRIM(C12),FIND(" ",TRIM(C12)&amp;" ")+1,1)))</f>
        <v>BO</v>
      </c>
      <c r="C12" s="24" t="s">
        <v>45</v>
      </c>
      <c r="D12" s="25" t="s">
        <v>34</v>
      </c>
      <c r="E12" s="26" t="s">
        <v>35</v>
      </c>
      <c r="F12" s="25" t="s">
        <v>46</v>
      </c>
      <c r="G12" s="27" t="s">
        <v>47</v>
      </c>
      <c r="H12" s="28" t="s">
        <v>38</v>
      </c>
      <c r="I12" s="26" t="s">
        <v>39</v>
      </c>
      <c r="J12" s="26" t="s">
        <v>48</v>
      </c>
      <c r="K12" s="28" t="str">
        <f aca="false">IF(OR(I12="",J12=""),"",IF(I12="Hoch",IF(J12="Niedrig","Zufrieden halten","Eng einbinden"),IF(I12="Mittel",IF(J12="Hoch","Eng einbinden",IF(J12="Mittel","Informiert halten","Beobachten")),IF(J12="Hoch","Informiert halten","Beobachten"))))</f>
        <v>Eng einbinden</v>
      </c>
      <c r="L12" s="29" t="s">
        <v>49</v>
      </c>
      <c r="M12" s="25" t="s">
        <v>50</v>
      </c>
      <c r="N12" s="26" t="s">
        <v>42</v>
      </c>
      <c r="O12" s="27" t="s">
        <v>51</v>
      </c>
    </row>
    <row r="13" customFormat="false" ht="18" hidden="false" customHeight="true" outlineLevel="0" collapsed="false">
      <c r="A13" s="22" t="s">
        <v>52</v>
      </c>
      <c r="B13" s="23" t="str">
        <f aca="false">IF(C13="","",UPPER(LEFT(C13,1))&amp;UPPER(MID(TRIM(C13),FIND(" ",TRIM(C13)&amp;" ")+1,1)))</f>
        <v>LS</v>
      </c>
      <c r="C13" s="24" t="s">
        <v>53</v>
      </c>
      <c r="D13" s="25" t="s">
        <v>34</v>
      </c>
      <c r="E13" s="26" t="s">
        <v>35</v>
      </c>
      <c r="F13" s="25" t="s">
        <v>54</v>
      </c>
      <c r="G13" s="27" t="s">
        <v>55</v>
      </c>
      <c r="H13" s="28" t="s">
        <v>56</v>
      </c>
      <c r="I13" s="26" t="s">
        <v>39</v>
      </c>
      <c r="J13" s="26" t="s">
        <v>39</v>
      </c>
      <c r="K13" s="28" t="str">
        <f aca="false">IF(OR(I13="",J13=""),"",IF(I13="Hoch",IF(J13="Niedrig","Zufrieden halten","Eng einbinden"),IF(I13="Mittel",IF(J13="Hoch","Eng einbinden",IF(J13="Mittel","Informiert halten","Beobachten")),IF(J13="Hoch","Informiert halten","Beobachten"))))</f>
        <v>Eng einbinden</v>
      </c>
      <c r="L13" s="29" t="s">
        <v>57</v>
      </c>
      <c r="M13" s="25" t="s">
        <v>58</v>
      </c>
      <c r="N13" s="26" t="s">
        <v>42</v>
      </c>
      <c r="O13" s="27" t="s">
        <v>59</v>
      </c>
    </row>
    <row r="14" customFormat="false" ht="18" hidden="false" customHeight="true" outlineLevel="0" collapsed="false">
      <c r="A14" s="22" t="s">
        <v>60</v>
      </c>
      <c r="B14" s="23" t="str">
        <f aca="false">IF(C14="","",UPPER(LEFT(C14,1))&amp;UPPER(MID(TRIM(C14),FIND(" ",TRIM(C14)&amp;" ")+1,1)))</f>
        <v>MV</v>
      </c>
      <c r="C14" s="24" t="s">
        <v>61</v>
      </c>
      <c r="D14" s="25" t="s">
        <v>34</v>
      </c>
      <c r="E14" s="26" t="s">
        <v>35</v>
      </c>
      <c r="F14" s="25" t="s">
        <v>62</v>
      </c>
      <c r="G14" s="27" t="s">
        <v>63</v>
      </c>
      <c r="H14" s="28" t="s">
        <v>56</v>
      </c>
      <c r="I14" s="26" t="s">
        <v>48</v>
      </c>
      <c r="J14" s="26" t="s">
        <v>39</v>
      </c>
      <c r="K14" s="28" t="str">
        <f aca="false">IF(OR(I14="",J14=""),"",IF(I14="Hoch",IF(J14="Niedrig","Zufrieden halten","Eng einbinden"),IF(I14="Mittel",IF(J14="Hoch","Eng einbinden",IF(J14="Mittel","Informiert halten","Beobachten")),IF(J14="Hoch","Informiert halten","Beobachten"))))</f>
        <v>Eng einbinden</v>
      </c>
      <c r="L14" s="29" t="s">
        <v>64</v>
      </c>
      <c r="M14" s="25" t="s">
        <v>65</v>
      </c>
      <c r="N14" s="26" t="s">
        <v>42</v>
      </c>
      <c r="O14" s="27" t="s">
        <v>66</v>
      </c>
    </row>
    <row r="15" customFormat="false" ht="18" hidden="false" customHeight="true" outlineLevel="0" collapsed="false">
      <c r="A15" s="22" t="s">
        <v>67</v>
      </c>
      <c r="B15" s="23" t="str">
        <f aca="false">IF(C15="","",UPPER(LEFT(C15,1))&amp;UPPER(MID(TRIM(C15),FIND(" ",TRIM(C15)&amp;" ")+1,1)))</f>
        <v>PN</v>
      </c>
      <c r="C15" s="24" t="s">
        <v>68</v>
      </c>
      <c r="D15" s="25" t="s">
        <v>34</v>
      </c>
      <c r="E15" s="26" t="s">
        <v>35</v>
      </c>
      <c r="F15" s="25" t="s">
        <v>69</v>
      </c>
      <c r="G15" s="27" t="s">
        <v>70</v>
      </c>
      <c r="H15" s="28" t="s">
        <v>71</v>
      </c>
      <c r="I15" s="26" t="s">
        <v>48</v>
      </c>
      <c r="J15" s="26" t="s">
        <v>39</v>
      </c>
      <c r="K15" s="28" t="str">
        <f aca="false">IF(OR(I15="",J15=""),"",IF(I15="Hoch",IF(J15="Niedrig","Zufrieden halten","Eng einbinden"),IF(I15="Mittel",IF(J15="Hoch","Eng einbinden",IF(J15="Mittel","Informiert halten","Beobachten")),IF(J15="Hoch","Informiert halten","Beobachten"))))</f>
        <v>Eng einbinden</v>
      </c>
      <c r="L15" s="29" t="s">
        <v>72</v>
      </c>
      <c r="M15" s="25" t="s">
        <v>73</v>
      </c>
      <c r="N15" s="26" t="s">
        <v>42</v>
      </c>
      <c r="O15" s="27" t="s">
        <v>74</v>
      </c>
    </row>
    <row r="16" customFormat="false" ht="18" hidden="false" customHeight="true" outlineLevel="0" collapsed="false">
      <c r="A16" s="22" t="s">
        <v>75</v>
      </c>
      <c r="B16" s="23" t="str">
        <f aca="false">IF(C16="","",UPPER(LEFT(C16,1))&amp;UPPER(MID(TRIM(C16),FIND(" ",TRIM(C16)&amp;" ")+1,1)))</f>
        <v>RK</v>
      </c>
      <c r="C16" s="24" t="s">
        <v>76</v>
      </c>
      <c r="D16" s="25" t="s">
        <v>34</v>
      </c>
      <c r="E16" s="26" t="s">
        <v>35</v>
      </c>
      <c r="F16" s="25" t="s">
        <v>77</v>
      </c>
      <c r="G16" s="27" t="s">
        <v>78</v>
      </c>
      <c r="H16" s="28" t="s">
        <v>71</v>
      </c>
      <c r="I16" s="26" t="s">
        <v>48</v>
      </c>
      <c r="J16" s="26" t="s">
        <v>48</v>
      </c>
      <c r="K16" s="28" t="str">
        <f aca="false">IF(OR(I16="",J16=""),"",IF(I16="Hoch",IF(J16="Niedrig","Zufrieden halten","Eng einbinden"),IF(I16="Mittel",IF(J16="Hoch","Eng einbinden",IF(J16="Mittel","Informiert halten","Beobachten")),IF(J16="Hoch","Informiert halten","Beobachten"))))</f>
        <v>Informiert halten</v>
      </c>
      <c r="L16" s="29" t="s">
        <v>79</v>
      </c>
      <c r="M16" s="25" t="s">
        <v>80</v>
      </c>
      <c r="N16" s="26" t="s">
        <v>42</v>
      </c>
      <c r="O16" s="27" t="s">
        <v>81</v>
      </c>
    </row>
    <row r="17" customFormat="false" ht="18" hidden="false" customHeight="true" outlineLevel="0" collapsed="false">
      <c r="A17" s="22" t="s">
        <v>82</v>
      </c>
      <c r="B17" s="23" t="str">
        <f aca="false">IF(C17="","",UPPER(LEFT(C17,1))&amp;UPPER(MID(TRIM(C17),FIND(" ",TRIM(C17)&amp;" ")+1,1)))</f>
        <v>SA</v>
      </c>
      <c r="C17" s="24" t="s">
        <v>83</v>
      </c>
      <c r="D17" s="25" t="s">
        <v>34</v>
      </c>
      <c r="E17" s="26" t="s">
        <v>35</v>
      </c>
      <c r="F17" s="25" t="s">
        <v>84</v>
      </c>
      <c r="G17" s="27" t="s">
        <v>85</v>
      </c>
      <c r="H17" s="28" t="s">
        <v>71</v>
      </c>
      <c r="I17" s="26" t="s">
        <v>48</v>
      </c>
      <c r="J17" s="26" t="s">
        <v>48</v>
      </c>
      <c r="K17" s="28" t="str">
        <f aca="false">IF(OR(I17="",J17=""),"",IF(I17="Hoch",IF(J17="Niedrig","Zufrieden halten","Eng einbinden"),IF(I17="Mittel",IF(J17="Hoch","Eng einbinden",IF(J17="Mittel","Informiert halten","Beobachten")),IF(J17="Hoch","Informiert halten","Beobachten"))))</f>
        <v>Informiert halten</v>
      </c>
      <c r="L17" s="29" t="s">
        <v>86</v>
      </c>
      <c r="M17" s="25" t="s">
        <v>87</v>
      </c>
      <c r="N17" s="26" t="s">
        <v>42</v>
      </c>
      <c r="O17" s="27" t="s">
        <v>88</v>
      </c>
    </row>
    <row r="18" customFormat="false" ht="18" hidden="false" customHeight="true" outlineLevel="0" collapsed="false">
      <c r="A18" s="22" t="s">
        <v>89</v>
      </c>
      <c r="B18" s="23" t="str">
        <f aca="false">IF(C18="","",UPPER(LEFT(C18,1))&amp;UPPER(MID(TRIM(C18),FIND(" ",TRIM(C18)&amp;" ")+1,1)))</f>
        <v>TF</v>
      </c>
      <c r="C18" s="24" t="s">
        <v>90</v>
      </c>
      <c r="D18" s="25" t="s">
        <v>34</v>
      </c>
      <c r="E18" s="26" t="s">
        <v>35</v>
      </c>
      <c r="F18" s="25" t="s">
        <v>91</v>
      </c>
      <c r="G18" s="27" t="s">
        <v>92</v>
      </c>
      <c r="H18" s="28" t="s">
        <v>56</v>
      </c>
      <c r="I18" s="26" t="s">
        <v>93</v>
      </c>
      <c r="J18" s="26" t="s">
        <v>39</v>
      </c>
      <c r="K18" s="28" t="str">
        <f aca="false">IF(OR(I18="",J18=""),"",IF(I18="Hoch",IF(J18="Niedrig","Zufrieden halten","Eng einbinden"),IF(I18="Mittel",IF(J18="Hoch","Eng einbinden",IF(J18="Mittel","Informiert halten","Beobachten")),IF(J18="Hoch","Informiert halten","Beobachten"))))</f>
        <v>Informiert halten</v>
      </c>
      <c r="L18" s="29" t="s">
        <v>94</v>
      </c>
      <c r="M18" s="25" t="s">
        <v>95</v>
      </c>
      <c r="N18" s="26" t="s">
        <v>42</v>
      </c>
      <c r="O18" s="27" t="s">
        <v>96</v>
      </c>
    </row>
    <row r="19" customFormat="false" ht="18" hidden="false" customHeight="true" outlineLevel="0" collapsed="false">
      <c r="A19" s="22" t="s">
        <v>97</v>
      </c>
      <c r="B19" s="23" t="str">
        <f aca="false">IF(C19="","",UPPER(LEFT(C19,1))&amp;UPPER(MID(TRIM(C19),FIND(" ",TRIM(C19)&amp;" ")+1,1)))</f>
        <v>DK</v>
      </c>
      <c r="C19" s="24" t="s">
        <v>98</v>
      </c>
      <c r="D19" s="25" t="s">
        <v>99</v>
      </c>
      <c r="E19" s="26" t="s">
        <v>100</v>
      </c>
      <c r="F19" s="25" t="s">
        <v>101</v>
      </c>
      <c r="G19" s="27" t="s">
        <v>102</v>
      </c>
      <c r="H19" s="28" t="s">
        <v>71</v>
      </c>
      <c r="I19" s="26" t="s">
        <v>39</v>
      </c>
      <c r="J19" s="26" t="s">
        <v>48</v>
      </c>
      <c r="K19" s="28" t="str">
        <f aca="false">IF(OR(I19="",J19=""),"",IF(I19="Hoch",IF(J19="Niedrig","Zufrieden halten","Eng einbinden"),IF(I19="Mittel",IF(J19="Hoch","Eng einbinden",IF(J19="Mittel","Informiert halten","Beobachten")),IF(J19="Hoch","Informiert halten","Beobachten"))))</f>
        <v>Eng einbinden</v>
      </c>
      <c r="L19" s="29" t="s">
        <v>103</v>
      </c>
      <c r="M19" s="25" t="s">
        <v>104</v>
      </c>
      <c r="N19" s="26" t="s">
        <v>42</v>
      </c>
      <c r="O19" s="27" t="s">
        <v>105</v>
      </c>
    </row>
    <row r="20" customFormat="false" ht="18" hidden="false" customHeight="true" outlineLevel="0" collapsed="false">
      <c r="A20" s="22" t="s">
        <v>106</v>
      </c>
      <c r="B20" s="23" t="str">
        <f aca="false">IF(C20="","",UPPER(LEFT(C20,1))&amp;UPPER(MID(TRIM(C20),FIND(" ",TRIM(C20)&amp;" ")+1,1)))</f>
        <v>HA</v>
      </c>
      <c r="C20" s="24" t="s">
        <v>107</v>
      </c>
      <c r="D20" s="25" t="s">
        <v>108</v>
      </c>
      <c r="E20" s="26" t="s">
        <v>100</v>
      </c>
      <c r="F20" s="25" t="s">
        <v>109</v>
      </c>
      <c r="G20" s="27" t="s">
        <v>110</v>
      </c>
      <c r="H20" s="28" t="s">
        <v>111</v>
      </c>
      <c r="I20" s="26" t="s">
        <v>48</v>
      </c>
      <c r="J20" s="26" t="s">
        <v>93</v>
      </c>
      <c r="K20" s="28" t="str">
        <f aca="false">IF(OR(I20="",J20=""),"",IF(I20="Hoch",IF(J20="Niedrig","Zufrieden halten","Eng einbinden"),IF(I20="Mittel",IF(J20="Hoch","Eng einbinden",IF(J20="Mittel","Informiert halten","Beobachten")),IF(J20="Hoch","Informiert halten","Beobachten"))))</f>
        <v>Beobachten</v>
      </c>
      <c r="L20" s="29" t="s">
        <v>112</v>
      </c>
      <c r="M20" s="25" t="s">
        <v>113</v>
      </c>
      <c r="N20" s="26" t="s">
        <v>114</v>
      </c>
      <c r="O20" s="27" t="s">
        <v>115</v>
      </c>
    </row>
    <row r="21" customFormat="false" ht="18" hidden="false" customHeight="true" outlineLevel="0" collapsed="false">
      <c r="A21" s="22" t="s">
        <v>116</v>
      </c>
      <c r="B21" s="23" t="str">
        <f aca="false">IF(C21="","",UPPER(LEFT(C21,1))&amp;UPPER(MID(TRIM(C21),FIND(" ",TRIM(C21)&amp;" ")+1,1)))</f>
        <v>YB</v>
      </c>
      <c r="C21" s="24" t="s">
        <v>117</v>
      </c>
      <c r="D21" s="25" t="s">
        <v>118</v>
      </c>
      <c r="E21" s="26" t="s">
        <v>100</v>
      </c>
      <c r="F21" s="25" t="s">
        <v>119</v>
      </c>
      <c r="G21" s="27" t="s">
        <v>120</v>
      </c>
      <c r="H21" s="28" t="s">
        <v>56</v>
      </c>
      <c r="I21" s="26" t="s">
        <v>48</v>
      </c>
      <c r="J21" s="26" t="s">
        <v>48</v>
      </c>
      <c r="K21" s="28" t="str">
        <f aca="false">IF(OR(I21="",J21=""),"",IF(I21="Hoch",IF(J21="Niedrig","Zufrieden halten","Eng einbinden"),IF(I21="Mittel",IF(J21="Hoch","Eng einbinden",IF(J21="Mittel","Informiert halten","Beobachten")),IF(J21="Hoch","Informiert halten","Beobachten"))))</f>
        <v>Informiert halten</v>
      </c>
      <c r="L21" s="29" t="s">
        <v>121</v>
      </c>
      <c r="M21" s="25" t="s">
        <v>122</v>
      </c>
      <c r="N21" s="26" t="s">
        <v>42</v>
      </c>
      <c r="O21" s="27" t="s">
        <v>123</v>
      </c>
    </row>
    <row r="22" customFormat="false" ht="18" hidden="false" customHeight="true" outlineLevel="0" collapsed="false">
      <c r="A22" s="22" t="s">
        <v>124</v>
      </c>
      <c r="B22" s="23" t="str">
        <f aca="false">IF(C22="","",UPPER(LEFT(C22,1))&amp;UPPER(MID(TRIM(C22),FIND(" ",TRIM(C22)&amp;" ")+1,1)))</f>
        <v>GP</v>
      </c>
      <c r="C22" s="24" t="s">
        <v>125</v>
      </c>
      <c r="D22" s="25" t="s">
        <v>126</v>
      </c>
      <c r="E22" s="26" t="s">
        <v>100</v>
      </c>
      <c r="F22" s="25" t="s">
        <v>127</v>
      </c>
      <c r="G22" s="27" t="s">
        <v>128</v>
      </c>
      <c r="H22" s="28" t="s">
        <v>71</v>
      </c>
      <c r="I22" s="26" t="s">
        <v>93</v>
      </c>
      <c r="J22" s="26" t="s">
        <v>39</v>
      </c>
      <c r="K22" s="28" t="str">
        <f aca="false">IF(OR(I22="",J22=""),"",IF(I22="Hoch",IF(J22="Niedrig","Zufrieden halten","Eng einbinden"),IF(I22="Mittel",IF(J22="Hoch","Eng einbinden",IF(J22="Mittel","Informiert halten","Beobachten")),IF(J22="Hoch","Informiert halten","Beobachten"))))</f>
        <v>Informiert halten</v>
      </c>
      <c r="L22" s="29" t="s">
        <v>129</v>
      </c>
      <c r="M22" s="25" t="s">
        <v>130</v>
      </c>
      <c r="N22" s="26" t="s">
        <v>42</v>
      </c>
      <c r="O22" s="27" t="s">
        <v>131</v>
      </c>
    </row>
    <row r="23" customFormat="false" ht="18" hidden="false" customHeight="true" outlineLevel="0" collapsed="false">
      <c r="A23" s="22" t="s">
        <v>132</v>
      </c>
      <c r="B23" s="23" t="str">
        <f aca="false">IF(C23="","",UPPER(LEFT(C23,1))&amp;UPPER(MID(TRIM(C23),FIND(" ",TRIM(C23)&amp;" ")+1,1)))</f>
        <v>IW</v>
      </c>
      <c r="C23" s="24" t="s">
        <v>133</v>
      </c>
      <c r="D23" s="25" t="s">
        <v>34</v>
      </c>
      <c r="E23" s="26" t="s">
        <v>35</v>
      </c>
      <c r="F23" s="25" t="s">
        <v>134</v>
      </c>
      <c r="G23" s="27" t="s">
        <v>135</v>
      </c>
      <c r="H23" s="28" t="s">
        <v>71</v>
      </c>
      <c r="I23" s="26" t="s">
        <v>39</v>
      </c>
      <c r="J23" s="26" t="s">
        <v>93</v>
      </c>
      <c r="K23" s="28" t="str">
        <f aca="false">IF(OR(I23="",J23=""),"",IF(I23="Hoch",IF(J23="Niedrig","Zufrieden halten","Eng einbinden"),IF(I23="Mittel",IF(J23="Hoch","Eng einbinden",IF(J23="Mittel","Informiert halten","Beobachten")),IF(J23="Hoch","Informiert halten","Beobachten"))))</f>
        <v>Zufrieden halten</v>
      </c>
      <c r="L23" s="29" t="s">
        <v>136</v>
      </c>
      <c r="M23" s="25" t="s">
        <v>137</v>
      </c>
      <c r="N23" s="26" t="s">
        <v>42</v>
      </c>
      <c r="O23" s="27" t="s">
        <v>138</v>
      </c>
    </row>
    <row r="24" customFormat="false" ht="18" hidden="false" customHeight="true" outlineLevel="0" collapsed="false">
      <c r="A24" s="22" t="s">
        <v>139</v>
      </c>
      <c r="B24" s="23" t="str">
        <f aca="false">IF(C24="","",UPPER(LEFT(C24,1))&amp;UPPER(MID(TRIM(C24),FIND(" ",TRIM(C24)&amp;" ")+1,1)))</f>
        <v>AP</v>
      </c>
      <c r="C24" s="24" t="s">
        <v>140</v>
      </c>
      <c r="D24" s="25" t="s">
        <v>141</v>
      </c>
      <c r="E24" s="26" t="s">
        <v>100</v>
      </c>
      <c r="F24" s="25" t="s">
        <v>142</v>
      </c>
      <c r="G24" s="27" t="s">
        <v>143</v>
      </c>
      <c r="H24" s="28" t="s">
        <v>111</v>
      </c>
      <c r="I24" s="26" t="s">
        <v>39</v>
      </c>
      <c r="J24" s="26" t="s">
        <v>93</v>
      </c>
      <c r="K24" s="28" t="str">
        <f aca="false">IF(OR(I24="",J24=""),"",IF(I24="Hoch",IF(J24="Niedrig","Zufrieden halten","Eng einbinden"),IF(I24="Mittel",IF(J24="Hoch","Eng einbinden",IF(J24="Mittel","Informiert halten","Beobachten")),IF(J24="Hoch","Informiert halten","Beobachten"))))</f>
        <v>Zufrieden halten</v>
      </c>
      <c r="L24" s="29" t="s">
        <v>144</v>
      </c>
      <c r="M24" s="25" t="s">
        <v>145</v>
      </c>
      <c r="N24" s="26" t="s">
        <v>42</v>
      </c>
      <c r="O24" s="27" t="s">
        <v>146</v>
      </c>
    </row>
    <row r="25" customFormat="false" ht="18" hidden="false" customHeight="true" outlineLevel="0" collapsed="false">
      <c r="A25" s="22" t="s">
        <v>147</v>
      </c>
      <c r="B25" s="23" t="str">
        <f aca="false">IF(C25="","",UPPER(LEFT(C25,1))&amp;UPPER(MID(TRIM(C25),FIND(" ",TRIM(C25)&amp;" ")+1,1)))</f>
        <v>CY</v>
      </c>
      <c r="C25" s="24" t="s">
        <v>148</v>
      </c>
      <c r="D25" s="25" t="s">
        <v>149</v>
      </c>
      <c r="E25" s="26" t="s">
        <v>100</v>
      </c>
      <c r="F25" s="25" t="s">
        <v>150</v>
      </c>
      <c r="G25" s="27" t="s">
        <v>151</v>
      </c>
      <c r="H25" s="28" t="s">
        <v>111</v>
      </c>
      <c r="I25" s="26" t="s">
        <v>48</v>
      </c>
      <c r="J25" s="26" t="s">
        <v>93</v>
      </c>
      <c r="K25" s="28" t="str">
        <f aca="false">IF(OR(I25="",J25=""),"",IF(I25="Hoch",IF(J25="Niedrig","Zufrieden halten","Eng einbinden"),IF(I25="Mittel",IF(J25="Hoch","Eng einbinden",IF(J25="Mittel","Informiert halten","Beobachten")),IF(J25="Hoch","Informiert halten","Beobachten"))))</f>
        <v>Beobachten</v>
      </c>
      <c r="L25" s="29" t="s">
        <v>152</v>
      </c>
      <c r="M25" s="25" t="s">
        <v>153</v>
      </c>
      <c r="N25" s="26" t="s">
        <v>154</v>
      </c>
      <c r="O25" s="27" t="s">
        <v>155</v>
      </c>
    </row>
    <row r="27" customFormat="false" ht="18" hidden="false" customHeight="true" outlineLevel="0" collapsed="false">
      <c r="A27" s="30" t="s">
        <v>156</v>
      </c>
      <c r="D27" s="31" t="s">
        <v>157</v>
      </c>
      <c r="E27" s="31"/>
      <c r="F27" s="31"/>
      <c r="G27" s="32" t="s">
        <v>158</v>
      </c>
      <c r="H27" s="32"/>
      <c r="I27" s="32"/>
      <c r="J27" s="33" t="s">
        <v>159</v>
      </c>
      <c r="K27" s="33"/>
      <c r="L27" s="33"/>
      <c r="M27" s="34" t="s">
        <v>160</v>
      </c>
      <c r="N27" s="34"/>
      <c r="O27" s="34"/>
    </row>
  </sheetData>
  <autoFilter ref="A10:O25"/>
  <mergeCells count="24">
    <mergeCell ref="A1:I1"/>
    <mergeCell ref="J1:O1"/>
    <mergeCell ref="A4:B4"/>
    <mergeCell ref="C4:F4"/>
    <mergeCell ref="G4:H4"/>
    <mergeCell ref="I4:K4"/>
    <mergeCell ref="A6:C6"/>
    <mergeCell ref="D6:E6"/>
    <mergeCell ref="F6:G6"/>
    <mergeCell ref="H6:J6"/>
    <mergeCell ref="K6:L6"/>
    <mergeCell ref="M6:O6"/>
    <mergeCell ref="A7:C7"/>
    <mergeCell ref="D7:E7"/>
    <mergeCell ref="F7:G7"/>
    <mergeCell ref="H7:J7"/>
    <mergeCell ref="K7:L7"/>
    <mergeCell ref="M7:O7"/>
    <mergeCell ref="A9:G9"/>
    <mergeCell ref="H9:O9"/>
    <mergeCell ref="D27:F27"/>
    <mergeCell ref="G27:I27"/>
    <mergeCell ref="J27:L27"/>
    <mergeCell ref="M27:O27"/>
  </mergeCells>
  <conditionalFormatting sqref="A11:O25">
    <cfRule type="expression" priority="2" aboveAverage="0" equalAverage="0" bottom="0" percent="0" rank="0" text="" dxfId="17">
      <formula>ISEVEN(ROW())</formula>
    </cfRule>
  </conditionalFormatting>
  <conditionalFormatting sqref="E11:E25">
    <cfRule type="cellIs" priority="3" operator="equal" aboveAverage="0" equalAverage="0" bottom="0" percent="0" rank="0" text="" dxfId="18">
      <formula>"Intern"</formula>
    </cfRule>
    <cfRule type="cellIs" priority="4" operator="equal" aboveAverage="0" equalAverage="0" bottom="0" percent="0" rank="0" text="" dxfId="19">
      <formula>"Extern"</formula>
    </cfRule>
  </conditionalFormatting>
  <conditionalFormatting sqref="H11:H25">
    <cfRule type="cellIs" priority="5" operator="equal" aboveAverage="0" equalAverage="0" bottom="0" percent="0" rank="0" text="" dxfId="20">
      <formula>"A"</formula>
    </cfRule>
    <cfRule type="cellIs" priority="6" operator="equal" aboveAverage="0" equalAverage="0" bottom="0" percent="0" rank="0" text="" dxfId="21">
      <formula>"R"</formula>
    </cfRule>
    <cfRule type="cellIs" priority="7" operator="equal" aboveAverage="0" equalAverage="0" bottom="0" percent="0" rank="0" text="" dxfId="22">
      <formula>"C"</formula>
    </cfRule>
    <cfRule type="cellIs" priority="8" operator="equal" aboveAverage="0" equalAverage="0" bottom="0" percent="0" rank="0" text="" dxfId="23">
      <formula>"I"</formula>
    </cfRule>
  </conditionalFormatting>
  <conditionalFormatting sqref="I11:I25">
    <cfRule type="cellIs" priority="9" operator="equal" aboveAverage="0" equalAverage="0" bottom="0" percent="0" rank="0" text="" dxfId="20">
      <formula>"Hoch"</formula>
    </cfRule>
    <cfRule type="cellIs" priority="10" operator="equal" aboveAverage="0" equalAverage="0" bottom="0" percent="0" rank="0" text="" dxfId="24">
      <formula>"Mittel"</formula>
    </cfRule>
    <cfRule type="cellIs" priority="11" operator="equal" aboveAverage="0" equalAverage="0" bottom="0" percent="0" rank="0" text="" dxfId="25">
      <formula>"Niedrig"</formula>
    </cfRule>
  </conditionalFormatting>
  <conditionalFormatting sqref="J11:J25">
    <cfRule type="cellIs" priority="12" operator="equal" aboveAverage="0" equalAverage="0" bottom="0" percent="0" rank="0" text="" dxfId="20">
      <formula>"Hoch"</formula>
    </cfRule>
    <cfRule type="cellIs" priority="13" operator="equal" aboveAverage="0" equalAverage="0" bottom="0" percent="0" rank="0" text="" dxfId="24">
      <formula>"Mittel"</formula>
    </cfRule>
    <cfRule type="cellIs" priority="14" operator="equal" aboveAverage="0" equalAverage="0" bottom="0" percent="0" rank="0" text="" dxfId="25">
      <formula>"Niedrig"</formula>
    </cfRule>
  </conditionalFormatting>
  <conditionalFormatting sqref="K11:K25">
    <cfRule type="cellIs" priority="15" operator="equal" aboveAverage="0" equalAverage="0" bottom="0" percent="0" rank="0" text="" dxfId="26">
      <formula>"Eng einbinden"</formula>
    </cfRule>
    <cfRule type="cellIs" priority="16" operator="equal" aboveAverage="0" equalAverage="0" bottom="0" percent="0" rank="0" text="" dxfId="21">
      <formula>"Informiert halten"</formula>
    </cfRule>
    <cfRule type="cellIs" priority="17" operator="equal" aboveAverage="0" equalAverage="0" bottom="0" percent="0" rank="0" text="" dxfId="22">
      <formula>"Zufrieden halten"</formula>
    </cfRule>
    <cfRule type="cellIs" priority="18" operator="equal" aboveAverage="0" equalAverage="0" bottom="0" percent="0" rank="0" text="" dxfId="23">
      <formula>"Beobachten"</formula>
    </cfRule>
  </conditionalFormatting>
  <conditionalFormatting sqref="N11:N25">
    <cfRule type="cellIs" priority="19" operator="equal" aboveAverage="0" equalAverage="0" bottom="0" percent="0" rank="0" text="" dxfId="21">
      <formula>"Aktiv"</formula>
    </cfRule>
    <cfRule type="cellIs" priority="20" operator="equal" aboveAverage="0" equalAverage="0" bottom="0" percent="0" rank="0" text="" dxfId="23">
      <formula>"Inaktiv"</formula>
    </cfRule>
    <cfRule type="cellIs" priority="21" operator="equal" aboveAverage="0" equalAverage="0" bottom="0" percent="0" rank="0" text="" dxfId="18">
      <formula>"Abgeschlossen"</formula>
    </cfRule>
  </conditionalFormatting>
  <dataValidations count="5">
    <dataValidation allowBlank="true" errorStyle="stop" operator="between" showDropDown="false" showErrorMessage="false" showInputMessage="false" sqref="E11:E25" type="list">
      <formula1>"Intern,Extern"</formula1>
      <formula2>0</formula2>
    </dataValidation>
    <dataValidation allowBlank="true" errorStyle="stop" operator="between" showDropDown="false" showErrorMessage="false" showInputMessage="false" sqref="H11:H25" type="list">
      <formula1>"R,A,C,I"</formula1>
      <formula2>0</formula2>
    </dataValidation>
    <dataValidation allowBlank="true" errorStyle="stop" operator="between" showDropDown="false" showErrorMessage="false" showInputMessage="false" sqref="I11:I25" type="list">
      <formula1>"Hoch,Mittel,Niedrig"</formula1>
      <formula2>0</formula2>
    </dataValidation>
    <dataValidation allowBlank="true" errorStyle="stop" operator="between" showDropDown="false" showErrorMessage="false" showInputMessage="false" sqref="J11:J25" type="list">
      <formula1>"Hoch,Mittel,Niedrig"</formula1>
      <formula2>0</formula2>
    </dataValidation>
    <dataValidation allowBlank="true" errorStyle="stop" operator="between" showDropDown="false" showErrorMessage="false" showInputMessage="false" sqref="N11:N25" type="list">
      <formula1>"Aktiv,Inaktiv,Abgeschlossen"</formula1>
      <formula2>0</formula2>
    </dataValidation>
  </dataValidation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2026-07-06T05:44:25Z</dcterms:created>
  <dc:creator>openpyxl</dc:creator>
  <dc:description/>
  <dc:language>en-US</dc:language>
  <cp:lastModifiedBy/>
  <dcterms:modified xsi:type="dcterms:W3CDTF">2026-07-06T05:44:25Z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