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8_{4E4385ED-50C0-48B0-A09E-BF5BFDE295D3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Projektablaufplan" sheetId="1" r:id="rId1"/>
  </sheets>
  <definedNames>
    <definedName name="_xlnm.Print_Area" localSheetId="0">Projektablaufplan!$A$1:$AH$35</definedName>
  </definedNames>
  <calcPr calcId="191029" iterateDelta="1E-4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5" i="1" l="1"/>
  <c r="H35" i="1"/>
  <c r="F35" i="1"/>
  <c r="I34" i="1"/>
  <c r="H34" i="1"/>
  <c r="F34" i="1"/>
  <c r="I33" i="1"/>
  <c r="H33" i="1"/>
  <c r="F33" i="1"/>
  <c r="E32" i="1"/>
  <c r="D32" i="1"/>
  <c r="I31" i="1"/>
  <c r="H31" i="1"/>
  <c r="F31" i="1"/>
  <c r="I30" i="1"/>
  <c r="H30" i="1"/>
  <c r="F30" i="1"/>
  <c r="I29" i="1"/>
  <c r="H29" i="1"/>
  <c r="F29" i="1"/>
  <c r="G28" i="1" s="1"/>
  <c r="F28" i="1"/>
  <c r="E28" i="1"/>
  <c r="D28" i="1"/>
  <c r="J27" i="1"/>
  <c r="I27" i="1"/>
  <c r="H27" i="1"/>
  <c r="F27" i="1"/>
  <c r="I26" i="1"/>
  <c r="H26" i="1"/>
  <c r="F26" i="1"/>
  <c r="I25" i="1"/>
  <c r="H25" i="1"/>
  <c r="F25" i="1"/>
  <c r="I24" i="1"/>
  <c r="E24" i="1"/>
  <c r="D24" i="1"/>
  <c r="I23" i="1"/>
  <c r="H23" i="1"/>
  <c r="F23" i="1"/>
  <c r="J22" i="1"/>
  <c r="I22" i="1"/>
  <c r="H22" i="1"/>
  <c r="F22" i="1"/>
  <c r="I21" i="1"/>
  <c r="H21" i="1"/>
  <c r="F21" i="1"/>
  <c r="G20" i="1" s="1"/>
  <c r="E20" i="1"/>
  <c r="H20" i="1" s="1"/>
  <c r="D20" i="1"/>
  <c r="I19" i="1"/>
  <c r="H19" i="1"/>
  <c r="F19" i="1"/>
  <c r="I18" i="1"/>
  <c r="H18" i="1"/>
  <c r="F18" i="1"/>
  <c r="G16" i="1" s="1"/>
  <c r="I17" i="1"/>
  <c r="H17" i="1"/>
  <c r="F17" i="1"/>
  <c r="F16" i="1"/>
  <c r="E16" i="1"/>
  <c r="D16" i="1"/>
  <c r="I15" i="1"/>
  <c r="H15" i="1"/>
  <c r="F15" i="1"/>
  <c r="J14" i="1"/>
  <c r="I14" i="1"/>
  <c r="H14" i="1"/>
  <c r="F14" i="1"/>
  <c r="J13" i="1"/>
  <c r="I13" i="1"/>
  <c r="H13" i="1"/>
  <c r="F13" i="1"/>
  <c r="G12" i="1" s="1"/>
  <c r="E12" i="1"/>
  <c r="D12" i="1"/>
  <c r="J11" i="1"/>
  <c r="I10" i="1"/>
  <c r="I9" i="1"/>
  <c r="B8" i="1"/>
  <c r="G4" i="1"/>
  <c r="J12" i="1" l="1"/>
  <c r="H12" i="1"/>
  <c r="B7" i="1"/>
  <c r="G8" i="1"/>
  <c r="I32" i="1"/>
  <c r="F32" i="1"/>
  <c r="B6" i="1"/>
  <c r="K20" i="1"/>
  <c r="F20" i="1"/>
  <c r="J20" i="1"/>
  <c r="I20" i="1"/>
  <c r="F12" i="1"/>
  <c r="E4" i="1" s="1"/>
  <c r="H32" i="1"/>
  <c r="J32" i="1"/>
  <c r="G32" i="1"/>
  <c r="J33" i="1"/>
  <c r="J17" i="1"/>
  <c r="J26" i="1"/>
  <c r="J21" i="1"/>
  <c r="J9" i="1"/>
  <c r="J35" i="1"/>
  <c r="J19" i="1"/>
  <c r="J23" i="1"/>
  <c r="J25" i="1"/>
  <c r="G24" i="1"/>
  <c r="J30" i="1"/>
  <c r="H24" i="1"/>
  <c r="I16" i="1"/>
  <c r="J18" i="1"/>
  <c r="J29" i="1"/>
  <c r="H16" i="1"/>
  <c r="J24" i="1"/>
  <c r="J34" i="1"/>
  <c r="J31" i="1"/>
  <c r="J15" i="1"/>
  <c r="J16" i="1"/>
  <c r="K28" i="1"/>
  <c r="J28" i="1"/>
  <c r="H28" i="1"/>
  <c r="K11" i="1"/>
  <c r="J10" i="1"/>
  <c r="K16" i="1"/>
  <c r="I12" i="1"/>
  <c r="I28" i="1"/>
  <c r="F24" i="1"/>
  <c r="K26" i="1" l="1"/>
  <c r="K30" i="1"/>
  <c r="K35" i="1"/>
  <c r="K19" i="1"/>
  <c r="K14" i="1"/>
  <c r="K21" i="1"/>
  <c r="K9" i="1"/>
  <c r="K25" i="1"/>
  <c r="K34" i="1"/>
  <c r="K23" i="1"/>
  <c r="K24" i="1"/>
  <c r="L11" i="1"/>
  <c r="K31" i="1"/>
  <c r="K27" i="1"/>
  <c r="K33" i="1"/>
  <c r="K15" i="1"/>
  <c r="K29" i="1"/>
  <c r="K18" i="1"/>
  <c r="K17" i="1"/>
  <c r="K10" i="1"/>
  <c r="K22" i="1"/>
  <c r="K13" i="1"/>
  <c r="K32" i="1"/>
  <c r="E8" i="1"/>
  <c r="G6" i="1"/>
  <c r="E6" i="1"/>
  <c r="K12" i="1"/>
  <c r="L26" i="1" l="1"/>
  <c r="L35" i="1"/>
  <c r="L19" i="1"/>
  <c r="L21" i="1"/>
  <c r="L9" i="1"/>
  <c r="L30" i="1"/>
  <c r="L14" i="1"/>
  <c r="L34" i="1"/>
  <c r="L18" i="1"/>
  <c r="L33" i="1"/>
  <c r="L15" i="1"/>
  <c r="L17" i="1"/>
  <c r="M11" i="1"/>
  <c r="L31" i="1"/>
  <c r="L29" i="1"/>
  <c r="L10" i="1"/>
  <c r="L24" i="1"/>
  <c r="L25" i="1"/>
  <c r="L27" i="1"/>
  <c r="L22" i="1"/>
  <c r="L13" i="1"/>
  <c r="L23" i="1"/>
  <c r="L12" i="1"/>
  <c r="L16" i="1"/>
  <c r="L28" i="1"/>
  <c r="L20" i="1"/>
  <c r="L32" i="1"/>
  <c r="M35" i="1" l="1"/>
  <c r="M19" i="1"/>
  <c r="M21" i="1"/>
  <c r="M9" i="1"/>
  <c r="M30" i="1"/>
  <c r="M14" i="1"/>
  <c r="M23" i="1"/>
  <c r="M34" i="1"/>
  <c r="M18" i="1"/>
  <c r="N11" i="1"/>
  <c r="M27" i="1"/>
  <c r="M10" i="1"/>
  <c r="M24" i="1"/>
  <c r="M29" i="1"/>
  <c r="M17" i="1"/>
  <c r="M25" i="1"/>
  <c r="M26" i="1"/>
  <c r="M31" i="1"/>
  <c r="M22" i="1"/>
  <c r="M13" i="1"/>
  <c r="M33" i="1"/>
  <c r="M15" i="1"/>
  <c r="M20" i="1"/>
  <c r="M12" i="1"/>
  <c r="M32" i="1"/>
  <c r="M16" i="1"/>
  <c r="M28" i="1"/>
  <c r="N35" i="1" l="1"/>
  <c r="N19" i="1"/>
  <c r="N21" i="1"/>
  <c r="N30" i="1"/>
  <c r="N14" i="1"/>
  <c r="N23" i="1"/>
  <c r="N25" i="1"/>
  <c r="O11" i="1"/>
  <c r="N27" i="1"/>
  <c r="N29" i="1"/>
  <c r="N24" i="1"/>
  <c r="N13" i="1"/>
  <c r="N17" i="1"/>
  <c r="N34" i="1"/>
  <c r="N18" i="1"/>
  <c r="N26" i="1"/>
  <c r="N9" i="1"/>
  <c r="N10" i="1"/>
  <c r="N31" i="1"/>
  <c r="N22" i="1"/>
  <c r="N33" i="1"/>
  <c r="N28" i="1"/>
  <c r="N15" i="1"/>
  <c r="N20" i="1"/>
  <c r="N16" i="1"/>
  <c r="N12" i="1"/>
  <c r="N32" i="1"/>
  <c r="O21" i="1" l="1"/>
  <c r="O9" i="1"/>
  <c r="O30" i="1"/>
  <c r="O14" i="1"/>
  <c r="O23" i="1"/>
  <c r="O25" i="1"/>
  <c r="O27" i="1"/>
  <c r="O29" i="1"/>
  <c r="O13" i="1"/>
  <c r="O17" i="1"/>
  <c r="O35" i="1"/>
  <c r="O31" i="1"/>
  <c r="O34" i="1"/>
  <c r="O18" i="1"/>
  <c r="O10" i="1"/>
  <c r="O26" i="1"/>
  <c r="O19" i="1"/>
  <c r="O22" i="1"/>
  <c r="P11" i="1"/>
  <c r="O28" i="1"/>
  <c r="O33" i="1"/>
  <c r="O24" i="1"/>
  <c r="O15" i="1"/>
  <c r="O12" i="1"/>
  <c r="O16" i="1"/>
  <c r="O32" i="1"/>
  <c r="O20" i="1"/>
  <c r="P30" i="1" l="1"/>
  <c r="P34" i="1"/>
  <c r="P18" i="1"/>
  <c r="P23" i="1"/>
  <c r="P25" i="1"/>
  <c r="P29" i="1"/>
  <c r="P13" i="1"/>
  <c r="P35" i="1"/>
  <c r="Q11" i="1"/>
  <c r="P21" i="1"/>
  <c r="P27" i="1"/>
  <c r="P31" i="1"/>
  <c r="P9" i="1"/>
  <c r="P10" i="1"/>
  <c r="P19" i="1"/>
  <c r="P22" i="1"/>
  <c r="P26" i="1"/>
  <c r="P28" i="1"/>
  <c r="P33" i="1"/>
  <c r="P24" i="1"/>
  <c r="P15" i="1"/>
  <c r="P17" i="1"/>
  <c r="P14" i="1"/>
  <c r="P16" i="1"/>
  <c r="P32" i="1"/>
  <c r="P20" i="1"/>
  <c r="P12" i="1"/>
  <c r="Q30" i="1" l="1"/>
  <c r="Q14" i="1"/>
  <c r="Q23" i="1"/>
  <c r="Q34" i="1"/>
  <c r="Q25" i="1"/>
  <c r="Q18" i="1"/>
  <c r="R11" i="1"/>
  <c r="Q22" i="1"/>
  <c r="Q27" i="1"/>
  <c r="Q13" i="1"/>
  <c r="Q29" i="1"/>
  <c r="Q9" i="1"/>
  <c r="Q21" i="1"/>
  <c r="Q10" i="1"/>
  <c r="Q19" i="1"/>
  <c r="Q26" i="1"/>
  <c r="Q35" i="1"/>
  <c r="Q31" i="1"/>
  <c r="Q24" i="1"/>
  <c r="Q15" i="1"/>
  <c r="Q28" i="1"/>
  <c r="Q16" i="1"/>
  <c r="Q33" i="1"/>
  <c r="Q17" i="1"/>
  <c r="Q12" i="1"/>
  <c r="Q20" i="1"/>
  <c r="Q32" i="1"/>
  <c r="R23" i="1" l="1"/>
  <c r="R25" i="1"/>
  <c r="R34" i="1"/>
  <c r="R18" i="1"/>
  <c r="S11" i="1"/>
  <c r="R27" i="1"/>
  <c r="R22" i="1"/>
  <c r="R24" i="1"/>
  <c r="R31" i="1"/>
  <c r="R29" i="1"/>
  <c r="R10" i="1"/>
  <c r="R21" i="1"/>
  <c r="R9" i="1"/>
  <c r="R13" i="1"/>
  <c r="R19" i="1"/>
  <c r="R26" i="1"/>
  <c r="R35" i="1"/>
  <c r="R15" i="1"/>
  <c r="R30" i="1"/>
  <c r="R33" i="1"/>
  <c r="R28" i="1"/>
  <c r="R17" i="1"/>
  <c r="R14" i="1"/>
  <c r="R20" i="1"/>
  <c r="R12" i="1"/>
  <c r="R16" i="1"/>
  <c r="R32" i="1"/>
  <c r="S23" i="1" l="1"/>
  <c r="S25" i="1"/>
  <c r="S13" i="1"/>
  <c r="S34" i="1"/>
  <c r="S18" i="1"/>
  <c r="S27" i="1"/>
  <c r="T11" i="1"/>
  <c r="S29" i="1"/>
  <c r="S31" i="1"/>
  <c r="S15" i="1"/>
  <c r="S10" i="1"/>
  <c r="S33" i="1"/>
  <c r="S19" i="1"/>
  <c r="S9" i="1"/>
  <c r="S22" i="1"/>
  <c r="S26" i="1"/>
  <c r="S35" i="1"/>
  <c r="S30" i="1"/>
  <c r="S28" i="1"/>
  <c r="S21" i="1"/>
  <c r="S16" i="1"/>
  <c r="S14" i="1"/>
  <c r="S17" i="1"/>
  <c r="S12" i="1"/>
  <c r="S20" i="1"/>
  <c r="S24" i="1"/>
  <c r="S32" i="1"/>
  <c r="T25" i="1" l="1"/>
  <c r="T34" i="1"/>
  <c r="T18" i="1"/>
  <c r="T13" i="1"/>
  <c r="U11" i="1"/>
  <c r="T27" i="1"/>
  <c r="T29" i="1"/>
  <c r="T31" i="1"/>
  <c r="T15" i="1"/>
  <c r="T10" i="1"/>
  <c r="T33" i="1"/>
  <c r="T17" i="1"/>
  <c r="T9" i="1"/>
  <c r="T26" i="1"/>
  <c r="T22" i="1"/>
  <c r="T28" i="1"/>
  <c r="T21" i="1"/>
  <c r="T19" i="1"/>
  <c r="T35" i="1"/>
  <c r="T30" i="1"/>
  <c r="T14" i="1"/>
  <c r="T16" i="1"/>
  <c r="T24" i="1"/>
  <c r="T23" i="1"/>
  <c r="T20" i="1"/>
  <c r="T12" i="1"/>
  <c r="T32" i="1"/>
  <c r="U34" i="1" l="1"/>
  <c r="V11" i="1"/>
  <c r="U27" i="1"/>
  <c r="U22" i="1"/>
  <c r="U29" i="1"/>
  <c r="U13" i="1"/>
  <c r="U33" i="1"/>
  <c r="U17" i="1"/>
  <c r="U26" i="1"/>
  <c r="U28" i="1"/>
  <c r="U19" i="1"/>
  <c r="U18" i="1"/>
  <c r="U25" i="1"/>
  <c r="U21" i="1"/>
  <c r="U10" i="1"/>
  <c r="U35" i="1"/>
  <c r="U30" i="1"/>
  <c r="U31" i="1"/>
  <c r="U15" i="1"/>
  <c r="U14" i="1"/>
  <c r="U9" i="1"/>
  <c r="U24" i="1"/>
  <c r="U23" i="1"/>
  <c r="U16" i="1"/>
  <c r="U32" i="1"/>
  <c r="U12" i="1"/>
  <c r="U20" i="1"/>
  <c r="V34" i="1" l="1"/>
  <c r="V18" i="1"/>
  <c r="V27" i="1"/>
  <c r="V29" i="1"/>
  <c r="V13" i="1"/>
  <c r="V22" i="1"/>
  <c r="V24" i="1"/>
  <c r="V26" i="1"/>
  <c r="V19" i="1"/>
  <c r="V30" i="1"/>
  <c r="W11" i="1"/>
  <c r="V15" i="1"/>
  <c r="V14" i="1"/>
  <c r="V10" i="1"/>
  <c r="V35" i="1"/>
  <c r="V25" i="1"/>
  <c r="V31" i="1"/>
  <c r="V33" i="1"/>
  <c r="V21" i="1"/>
  <c r="V17" i="1"/>
  <c r="V23" i="1"/>
  <c r="V9" i="1"/>
  <c r="V16" i="1"/>
  <c r="V32" i="1"/>
  <c r="V20" i="1"/>
  <c r="V12" i="1"/>
  <c r="V28" i="1"/>
  <c r="X11" i="1" l="1"/>
  <c r="W27" i="1"/>
  <c r="W29" i="1"/>
  <c r="W13" i="1"/>
  <c r="W10" i="1"/>
  <c r="W24" i="1"/>
  <c r="W15" i="1"/>
  <c r="W22" i="1"/>
  <c r="W31" i="1"/>
  <c r="W26" i="1"/>
  <c r="W35" i="1"/>
  <c r="W18" i="1"/>
  <c r="W16" i="1"/>
  <c r="W34" i="1"/>
  <c r="W25" i="1"/>
  <c r="W14" i="1"/>
  <c r="W33" i="1"/>
  <c r="W30" i="1"/>
  <c r="W21" i="1"/>
  <c r="W17" i="1"/>
  <c r="W9" i="1"/>
  <c r="W19" i="1"/>
  <c r="W23" i="1"/>
  <c r="W20" i="1"/>
  <c r="W28" i="1"/>
  <c r="W32" i="1"/>
  <c r="W12" i="1"/>
  <c r="X27" i="1" l="1"/>
  <c r="X29" i="1"/>
  <c r="X10" i="1"/>
  <c r="X22" i="1"/>
  <c r="X31" i="1"/>
  <c r="X17" i="1"/>
  <c r="X15" i="1"/>
  <c r="X33" i="1"/>
  <c r="X35" i="1"/>
  <c r="X19" i="1"/>
  <c r="X34" i="1"/>
  <c r="X25" i="1"/>
  <c r="X16" i="1"/>
  <c r="X23" i="1"/>
  <c r="X30" i="1"/>
  <c r="X26" i="1"/>
  <c r="X21" i="1"/>
  <c r="Y11" i="1"/>
  <c r="X14" i="1"/>
  <c r="X13" i="1"/>
  <c r="X9" i="1"/>
  <c r="X18" i="1"/>
  <c r="X32" i="1"/>
  <c r="X20" i="1"/>
  <c r="X24" i="1"/>
  <c r="X12" i="1"/>
  <c r="X28" i="1"/>
  <c r="Y29" i="1" l="1"/>
  <c r="Y13" i="1"/>
  <c r="Y22" i="1"/>
  <c r="Y17" i="1"/>
  <c r="Y33" i="1"/>
  <c r="Y31" i="1"/>
  <c r="Y15" i="1"/>
  <c r="Y10" i="1"/>
  <c r="Y35" i="1"/>
  <c r="Y19" i="1"/>
  <c r="Y21" i="1"/>
  <c r="Y9" i="1"/>
  <c r="Y30" i="1"/>
  <c r="Z11" i="1"/>
  <c r="Y16" i="1"/>
  <c r="Y23" i="1"/>
  <c r="Y26" i="1"/>
  <c r="Y14" i="1"/>
  <c r="Y27" i="1"/>
  <c r="Y28" i="1"/>
  <c r="Y25" i="1"/>
  <c r="Y18" i="1"/>
  <c r="Y34" i="1"/>
  <c r="Y32" i="1"/>
  <c r="Y12" i="1"/>
  <c r="Y20" i="1"/>
  <c r="Y24" i="1"/>
  <c r="Z22" i="1" l="1"/>
  <c r="Z31" i="1"/>
  <c r="Z15" i="1"/>
  <c r="Z10" i="1"/>
  <c r="Z26" i="1"/>
  <c r="Z33" i="1"/>
  <c r="Z17" i="1"/>
  <c r="Z21" i="1"/>
  <c r="Z9" i="1"/>
  <c r="Z30" i="1"/>
  <c r="Z14" i="1"/>
  <c r="Z27" i="1"/>
  <c r="Z23" i="1"/>
  <c r="Z35" i="1"/>
  <c r="AA11" i="1"/>
  <c r="Z28" i="1"/>
  <c r="Z13" i="1"/>
  <c r="Z16" i="1"/>
  <c r="Z29" i="1"/>
  <c r="Z18" i="1"/>
  <c r="Z34" i="1"/>
  <c r="Z25" i="1"/>
  <c r="Z19" i="1"/>
  <c r="Z24" i="1"/>
  <c r="Z12" i="1"/>
  <c r="Z20" i="1"/>
  <c r="Z32" i="1"/>
  <c r="AA22" i="1" l="1"/>
  <c r="AA24" i="1"/>
  <c r="AA31" i="1"/>
  <c r="AA15" i="1"/>
  <c r="AA10" i="1"/>
  <c r="AA33" i="1"/>
  <c r="AA17" i="1"/>
  <c r="AA26" i="1"/>
  <c r="AA30" i="1"/>
  <c r="AA14" i="1"/>
  <c r="AA35" i="1"/>
  <c r="AA13" i="1"/>
  <c r="AA27" i="1"/>
  <c r="AA21" i="1"/>
  <c r="AB11" i="1"/>
  <c r="AA23" i="1"/>
  <c r="AA18" i="1"/>
  <c r="AA34" i="1"/>
  <c r="AA9" i="1"/>
  <c r="AA29" i="1"/>
  <c r="AA19" i="1"/>
  <c r="AA25" i="1"/>
  <c r="AA32" i="1"/>
  <c r="AA12" i="1"/>
  <c r="AA28" i="1"/>
  <c r="AA20" i="1"/>
  <c r="AA16" i="1"/>
  <c r="AB31" i="1" l="1"/>
  <c r="AB33" i="1"/>
  <c r="AB17" i="1"/>
  <c r="AB19" i="1"/>
  <c r="AB26" i="1"/>
  <c r="AB35" i="1"/>
  <c r="AB30" i="1"/>
  <c r="AB14" i="1"/>
  <c r="AB10" i="1"/>
  <c r="AB15" i="1"/>
  <c r="AB21" i="1"/>
  <c r="AC11" i="1"/>
  <c r="AB13" i="1"/>
  <c r="AB27" i="1"/>
  <c r="AB9" i="1"/>
  <c r="AB23" i="1"/>
  <c r="AB22" i="1"/>
  <c r="AB34" i="1"/>
  <c r="AB18" i="1"/>
  <c r="AB25" i="1"/>
  <c r="AB29" i="1"/>
  <c r="AB24" i="1"/>
  <c r="AB28" i="1"/>
  <c r="AB20" i="1"/>
  <c r="AB12" i="1"/>
  <c r="AB32" i="1"/>
  <c r="AB16" i="1"/>
  <c r="AC31" i="1" l="1"/>
  <c r="AC15" i="1"/>
  <c r="AC10" i="1"/>
  <c r="AC33" i="1"/>
  <c r="AC26" i="1"/>
  <c r="AC35" i="1"/>
  <c r="AC9" i="1"/>
  <c r="AC19" i="1"/>
  <c r="AC21" i="1"/>
  <c r="AC23" i="1"/>
  <c r="AC25" i="1"/>
  <c r="AC22" i="1"/>
  <c r="AC17" i="1"/>
  <c r="AC18" i="1"/>
  <c r="AD11" i="1"/>
  <c r="AC27" i="1"/>
  <c r="AC24" i="1"/>
  <c r="AC14" i="1"/>
  <c r="AC13" i="1"/>
  <c r="AC34" i="1"/>
  <c r="AC30" i="1"/>
  <c r="AC29" i="1"/>
  <c r="AC20" i="1"/>
  <c r="AC32" i="1"/>
  <c r="AC28" i="1"/>
  <c r="AC16" i="1"/>
  <c r="AC12" i="1"/>
  <c r="AD33" i="1" l="1"/>
  <c r="AD17" i="1"/>
  <c r="AD26" i="1"/>
  <c r="AD21" i="1"/>
  <c r="AD35" i="1"/>
  <c r="AD19" i="1"/>
  <c r="AD9" i="1"/>
  <c r="AD23" i="1"/>
  <c r="AD25" i="1"/>
  <c r="AD22" i="1"/>
  <c r="AD16" i="1"/>
  <c r="AD24" i="1"/>
  <c r="AD34" i="1"/>
  <c r="AE11" i="1"/>
  <c r="AD13" i="1"/>
  <c r="AD14" i="1"/>
  <c r="AD31" i="1"/>
  <c r="AD27" i="1"/>
  <c r="AD18" i="1"/>
  <c r="AD15" i="1"/>
  <c r="AD10" i="1"/>
  <c r="AD29" i="1"/>
  <c r="AD30" i="1"/>
  <c r="AD28" i="1"/>
  <c r="AD12" i="1"/>
  <c r="AD20" i="1"/>
  <c r="AD32" i="1"/>
  <c r="AE26" i="1" l="1"/>
  <c r="AE35" i="1"/>
  <c r="AE19" i="1"/>
  <c r="AE14" i="1"/>
  <c r="AE21" i="1"/>
  <c r="AE9" i="1"/>
  <c r="AE30" i="1"/>
  <c r="AE25" i="1"/>
  <c r="AE34" i="1"/>
  <c r="AF11" i="1"/>
  <c r="AE31" i="1"/>
  <c r="AE16" i="1"/>
  <c r="AE23" i="1"/>
  <c r="AE24" i="1"/>
  <c r="AE18" i="1"/>
  <c r="AE15" i="1"/>
  <c r="AE27" i="1"/>
  <c r="AE13" i="1"/>
  <c r="AE22" i="1"/>
  <c r="AE17" i="1"/>
  <c r="AE29" i="1"/>
  <c r="AE33" i="1"/>
  <c r="AE10" i="1"/>
  <c r="AE20" i="1"/>
  <c r="AE12" i="1"/>
  <c r="AE32" i="1"/>
  <c r="AE28" i="1"/>
  <c r="AF26" i="1" l="1"/>
  <c r="AF35" i="1"/>
  <c r="AF19" i="1"/>
  <c r="AF21" i="1"/>
  <c r="AF9" i="1"/>
  <c r="AF30" i="1"/>
  <c r="AF14" i="1"/>
  <c r="AF34" i="1"/>
  <c r="AF18" i="1"/>
  <c r="AF27" i="1"/>
  <c r="AF29" i="1"/>
  <c r="AF22" i="1"/>
  <c r="AF23" i="1"/>
  <c r="AF31" i="1"/>
  <c r="AF17" i="1"/>
  <c r="AF13" i="1"/>
  <c r="AF15" i="1"/>
  <c r="AF33" i="1"/>
  <c r="AF24" i="1"/>
  <c r="AG11" i="1"/>
  <c r="AF10" i="1"/>
  <c r="AF25" i="1"/>
  <c r="AF12" i="1"/>
  <c r="AF28" i="1"/>
  <c r="AF16" i="1"/>
  <c r="AF32" i="1"/>
  <c r="AF20" i="1"/>
  <c r="AG19" i="1" l="1"/>
  <c r="AG35" i="1"/>
  <c r="AG21" i="1"/>
  <c r="AG9" i="1"/>
  <c r="AG23" i="1"/>
  <c r="AG30" i="1"/>
  <c r="AG14" i="1"/>
  <c r="AG34" i="1"/>
  <c r="AG18" i="1"/>
  <c r="AH11" i="1"/>
  <c r="AG27" i="1"/>
  <c r="AG26" i="1"/>
  <c r="AG29" i="1"/>
  <c r="AG31" i="1"/>
  <c r="AG13" i="1"/>
  <c r="AG33" i="1"/>
  <c r="AG22" i="1"/>
  <c r="AG15" i="1"/>
  <c r="AG25" i="1"/>
  <c r="AG24" i="1"/>
  <c r="AG17" i="1"/>
  <c r="AG10" i="1"/>
  <c r="AG32" i="1"/>
  <c r="AG20" i="1"/>
  <c r="AG16" i="1"/>
  <c r="AG28" i="1"/>
  <c r="AG12" i="1"/>
  <c r="AH35" i="1" l="1"/>
  <c r="AH19" i="1"/>
  <c r="AH21" i="1"/>
  <c r="AH30" i="1"/>
  <c r="AH14" i="1"/>
  <c r="AH23" i="1"/>
  <c r="AH25" i="1"/>
  <c r="AH27" i="1"/>
  <c r="AH29" i="1"/>
  <c r="AH31" i="1"/>
  <c r="AH28" i="1"/>
  <c r="AH24" i="1"/>
  <c r="AH17" i="1"/>
  <c r="AH18" i="1"/>
  <c r="AH34" i="1"/>
  <c r="AH9" i="1"/>
  <c r="AH13" i="1"/>
  <c r="AH22" i="1"/>
  <c r="AH15" i="1"/>
  <c r="AH33" i="1"/>
  <c r="AH26" i="1"/>
  <c r="AH10" i="1"/>
  <c r="AH16" i="1"/>
  <c r="AH20" i="1"/>
  <c r="AH12" i="1"/>
  <c r="AH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F10" authorId="0" shapeId="0" xr:uid="{00000000-0006-0000-0000-000001000000}">
      <text>
        <r>
          <rPr>
            <sz val="10"/>
            <rFont val="Arial"/>
            <family val="2"/>
          </rPr>
          <t>Automatisch berechnet: Arbeitstage (NETWORKDAYS, ohne Wochenenden).</t>
        </r>
      </text>
    </comment>
    <comment ref="G10" authorId="0" shapeId="0" xr:uid="{00000000-0006-0000-0000-000002000000}">
      <text>
        <r>
          <rPr>
            <sz val="10"/>
            <rFont val="Arial"/>
            <family val="2"/>
          </rPr>
          <t>Eingabe 0–100 %. Der Fortschritt der Phase wird gewichtet (nach Dauer) berechnet.</t>
        </r>
      </text>
    </comment>
    <comment ref="H10" authorId="0" shapeId="0" xr:uid="{00000000-0006-0000-0000-000003000000}">
      <text>
        <r>
          <rPr>
            <sz val="10"/>
            <rFont val="Arial"/>
            <family val="2"/>
          </rPr>
          <t>Automatisch aus Fortschritt und Enddatum: Nicht begonnen / In Bearbeitung / Abgeschlossen / Verzögert.</t>
        </r>
      </text>
    </comment>
  </commentList>
</comments>
</file>

<file path=xl/sharedStrings.xml><?xml version="1.0" encoding="utf-8"?>
<sst xmlns="http://schemas.openxmlformats.org/spreadsheetml/2006/main" count="100" uniqueCount="88">
  <si>
    <t>PROJEKTABLAUFPLAN</t>
  </si>
  <si>
    <t>Projekt</t>
  </si>
  <si>
    <t>Projektname eintragen</t>
  </si>
  <si>
    <t>GESAMTFORTSCHRITT</t>
  </si>
  <si>
    <t>VORGÄNGE GESAMT</t>
  </si>
  <si>
    <t>LEGENDE</t>
  </si>
  <si>
    <t>Projektleitung</t>
  </si>
  <si>
    <t>Name der Projektleitung</t>
  </si>
  <si>
    <t>Abgeschlossen</t>
  </si>
  <si>
    <t>◆</t>
  </si>
  <si>
    <t>Meilenstein</t>
  </si>
  <si>
    <t>Auftraggeber</t>
  </si>
  <si>
    <t>Abteilung / Auftraggeber</t>
  </si>
  <si>
    <t>ABGESCHLOSSEN</t>
  </si>
  <si>
    <t>IN BEARBEITUNG</t>
  </si>
  <si>
    <t>In Bearbeitung</t>
  </si>
  <si>
    <t>Aktuelle Woche (heute)</t>
  </si>
  <si>
    <t>Projektbeginn</t>
  </si>
  <si>
    <t>Nicht begonnen</t>
  </si>
  <si>
    <t>Projektende</t>
  </si>
  <si>
    <t>VERZÖGERT</t>
  </si>
  <si>
    <t>MEILENSTEINE</t>
  </si>
  <si>
    <t>Balken &amp; Meilensteine werden automatisch aus Start-/Enddatum erzeugt. Blaue Felder = Eingabe, dunkle Felder = automatisch berechnet.</t>
  </si>
  <si>
    <t>Berichtsdatum</t>
  </si>
  <si>
    <t>PROJEKTVORGÄNGE &amp; MEILENSTEINE</t>
  </si>
  <si>
    <t>Nr.</t>
  </si>
  <si>
    <t>Vorgang / Arbeitspaket</t>
  </si>
  <si>
    <t>Verantwortlich</t>
  </si>
  <si>
    <t>Start</t>
  </si>
  <si>
    <t>Ende</t>
  </si>
  <si>
    <t>Dauer</t>
  </si>
  <si>
    <t>Fortschritt</t>
  </si>
  <si>
    <t>Status</t>
  </si>
  <si>
    <t>1</t>
  </si>
  <si>
    <t>Projektinitiierung</t>
  </si>
  <si>
    <t>1.1</t>
  </si>
  <si>
    <t>Projektauftrag &amp; Ziele definieren</t>
  </si>
  <si>
    <t>1.2</t>
  </si>
  <si>
    <t>Stakeholder-Analyse</t>
  </si>
  <si>
    <t>1.3</t>
  </si>
  <si>
    <t>◆ Kick-off-Meeting</t>
  </si>
  <si>
    <t>2</t>
  </si>
  <si>
    <t>Analyse &amp; Anforderungen</t>
  </si>
  <si>
    <t>2.1</t>
  </si>
  <si>
    <t>Ist-Analyse durchführen</t>
  </si>
  <si>
    <t>Analyse-Team</t>
  </si>
  <si>
    <t>2.2</t>
  </si>
  <si>
    <t>Anforderungen erheben</t>
  </si>
  <si>
    <t>2.3</t>
  </si>
  <si>
    <t>◆ Lastenheft freigegeben</t>
  </si>
  <si>
    <t>Fachabteilung</t>
  </si>
  <si>
    <t>3</t>
  </si>
  <si>
    <t>Konzeption &amp; Planung</t>
  </si>
  <si>
    <t>3.1</t>
  </si>
  <si>
    <t>Grobkonzept erstellen</t>
  </si>
  <si>
    <t>Konzept-Team</t>
  </si>
  <si>
    <t>3.2</t>
  </si>
  <si>
    <t>Detailplanung &amp; Pflichtenheft</t>
  </si>
  <si>
    <t>3.3</t>
  </si>
  <si>
    <t>Ressourcen- &amp; Kostenplanung</t>
  </si>
  <si>
    <t>4</t>
  </si>
  <si>
    <t>Realisierung &amp; Umsetzung</t>
  </si>
  <si>
    <t>4.1</t>
  </si>
  <si>
    <t>Umsetzung Arbeitspaket A</t>
  </si>
  <si>
    <t>Umsetzungsteam</t>
  </si>
  <si>
    <t>4.2</t>
  </si>
  <si>
    <t>Umsetzung Arbeitspaket B</t>
  </si>
  <si>
    <t>4.3</t>
  </si>
  <si>
    <t>◆ Zwischenreview</t>
  </si>
  <si>
    <t>5</t>
  </si>
  <si>
    <t>Test &amp; Qualitätssicherung</t>
  </si>
  <si>
    <t>5.1</t>
  </si>
  <si>
    <t>Testphase &amp; Integration</t>
  </si>
  <si>
    <t>QS-Team</t>
  </si>
  <si>
    <t>5.2</t>
  </si>
  <si>
    <t>Fehlerbehebung &amp; Nacharbeiten</t>
  </si>
  <si>
    <t>5.3</t>
  </si>
  <si>
    <t>◆ Abnahme erteilt</t>
  </si>
  <si>
    <t>6</t>
  </si>
  <si>
    <t>Einführung &amp; Abschluss</t>
  </si>
  <si>
    <t>6.1</t>
  </si>
  <si>
    <t>Schulung &amp; Rollout</t>
  </si>
  <si>
    <t>Einführungsteam</t>
  </si>
  <si>
    <t>6.2</t>
  </si>
  <si>
    <t>◆ Go-Live</t>
  </si>
  <si>
    <t>6.3</t>
  </si>
  <si>
    <t>Projektabschluss &amp; Dokumentation</t>
  </si>
  <si>
    <t>Zeit- &amp; Ablaufplanung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</si>
</sst>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dd\.mm"/>
    <numFmt numFmtId="166" formatCode="0&quot; AT&quot;"/>
  </numFmts>
  <fonts count="28" x14ac:knownFonts="1">
    <font>
      <sz val="11"/>
      <color theme="1"/>
      <name val="Calibri"/>
      <family val="2"/>
      <charset val="1"/>
    </font>
    <font>
      <b/>
      <sz val="22"/>
      <color rgb="FFFFFFFF"/>
      <name val="Calibri"/>
      <charset val="1"/>
    </font>
    <font>
      <sz val="10"/>
      <color rgb="FFE39A2B"/>
      <name val="Calibri"/>
      <charset val="1"/>
    </font>
    <font>
      <b/>
      <sz val="10"/>
      <color rgb="FF2B2D33"/>
      <name val="Calibri"/>
      <charset val="1"/>
    </font>
    <font>
      <i/>
      <sz val="10"/>
      <color rgb="FF2A5DB0"/>
      <name val="Calibri"/>
      <charset val="1"/>
    </font>
    <font>
      <b/>
      <sz val="8"/>
      <color rgb="FFFFFFFF"/>
      <name val="Calibri"/>
      <charset val="1"/>
    </font>
    <font>
      <b/>
      <sz val="9"/>
      <color rgb="FF2B2D33"/>
      <name val="Calibri"/>
      <charset val="1"/>
    </font>
    <font>
      <b/>
      <sz val="15"/>
      <color rgb="FFE39A2B"/>
      <name val="Calibri"/>
      <charset val="1"/>
    </font>
    <font>
      <b/>
      <sz val="15"/>
      <color rgb="FF3C3F47"/>
      <name val="Calibri"/>
      <charset val="1"/>
    </font>
    <font>
      <sz val="9"/>
      <color rgb="FF6B7078"/>
      <name val="Calibri"/>
      <charset val="1"/>
    </font>
    <font>
      <b/>
      <sz val="11"/>
      <color rgb="FFE39A2B"/>
      <name val="Calibri"/>
      <charset val="1"/>
    </font>
    <font>
      <b/>
      <sz val="10"/>
      <color rgb="FF1A1A1A"/>
      <name val="Calibri"/>
      <charset val="1"/>
    </font>
    <font>
      <b/>
      <sz val="15"/>
      <color rgb="FF3E8E5A"/>
      <name val="Calibri"/>
      <charset val="1"/>
    </font>
    <font>
      <b/>
      <sz val="15"/>
      <color rgb="FFC74634"/>
      <name val="Calibri"/>
      <charset val="1"/>
    </font>
    <font>
      <b/>
      <sz val="10"/>
      <color rgb="FFFFFFFF"/>
      <name val="Calibri"/>
      <charset val="1"/>
    </font>
    <font>
      <b/>
      <sz val="8"/>
      <color rgb="FFE39A2B"/>
      <name val="Calibri"/>
      <charset val="1"/>
    </font>
    <font>
      <b/>
      <sz val="7"/>
      <color rgb="FF2B2D33"/>
      <name val="Calibri"/>
      <charset val="1"/>
    </font>
    <font>
      <b/>
      <sz val="7"/>
      <color rgb="FF2A5DB0"/>
      <name val="Calibri"/>
      <charset val="1"/>
    </font>
    <font>
      <sz val="7"/>
      <color rgb="FF1A1A1A"/>
      <name val="Calibri"/>
      <charset val="1"/>
    </font>
    <font>
      <b/>
      <sz val="9"/>
      <color rgb="FF1A1A1A"/>
      <name val="Calibri"/>
      <charset val="1"/>
    </font>
    <font>
      <sz val="9"/>
      <name val="Calibri"/>
      <charset val="1"/>
    </font>
    <font>
      <sz val="10"/>
      <color rgb="FF1A1A1A"/>
      <name val="Calibri"/>
      <charset val="1"/>
    </font>
    <font>
      <sz val="10"/>
      <color rgb="FF2A5DB0"/>
      <name val="Calibri"/>
      <charset val="1"/>
    </font>
    <font>
      <sz val="9"/>
      <color rgb="FF1A1A1A"/>
      <name val="Calibri"/>
      <charset val="1"/>
    </font>
    <font>
      <i/>
      <sz val="10"/>
      <color rgb="FF1A1A1A"/>
      <name val="Calibri"/>
      <charset val="1"/>
    </font>
    <font>
      <sz val="10"/>
      <name val="Arial"/>
      <family val="2"/>
    </font>
    <font>
      <i/>
      <sz val="8"/>
      <color theme="0"/>
      <name val="Calibri"/>
      <family val="2"/>
    </font>
    <font>
      <sz val="10"/>
      <color rgb="FFE39A2B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2B2D33"/>
        <bgColor rgb="FF3C3F47"/>
      </patternFill>
    </fill>
    <fill>
      <patternFill patternType="solid">
        <fgColor rgb="FFE39A2B"/>
        <bgColor rgb="FFFF8080"/>
      </patternFill>
    </fill>
    <fill>
      <patternFill patternType="solid">
        <fgColor rgb="FFF5F6F7"/>
        <bgColor rgb="FFECEDEF"/>
      </patternFill>
    </fill>
    <fill>
      <patternFill patternType="solid">
        <fgColor rgb="FF3C3F47"/>
        <bgColor rgb="FF2B2D33"/>
      </patternFill>
    </fill>
    <fill>
      <patternFill patternType="solid">
        <fgColor rgb="FFFFFFFF"/>
        <bgColor rgb="FFF5F6F7"/>
      </patternFill>
    </fill>
    <fill>
      <patternFill patternType="solid">
        <fgColor rgb="FF3E8E5A"/>
        <bgColor rgb="FF6B7078"/>
      </patternFill>
    </fill>
    <fill>
      <patternFill patternType="solid">
        <fgColor rgb="FFFBF1DE"/>
        <bgColor rgb="FFF5F6F7"/>
      </patternFill>
    </fill>
    <fill>
      <patternFill patternType="solid">
        <fgColor rgb="FFB8BCC2"/>
        <bgColor rgb="FFD5D7DB"/>
      </patternFill>
    </fill>
    <fill>
      <patternFill patternType="solid">
        <fgColor rgb="FFC74634"/>
        <bgColor rgb="FF993366"/>
      </patternFill>
    </fill>
    <fill>
      <patternFill patternType="solid">
        <fgColor rgb="FFF7E4C0"/>
        <bgColor rgb="FFFBF1DE"/>
      </patternFill>
    </fill>
    <fill>
      <patternFill patternType="solid">
        <fgColor rgb="FFECEDEF"/>
        <bgColor rgb="FFECECEC"/>
      </patternFill>
    </fill>
  </fills>
  <borders count="3">
    <border>
      <left/>
      <right/>
      <top/>
      <bottom/>
      <diagonal/>
    </border>
    <border>
      <left style="thin">
        <color rgb="FFD5D7DB"/>
      </left>
      <right style="thin">
        <color rgb="FFD5D7DB"/>
      </right>
      <top style="thin">
        <color rgb="FFD5D7DB"/>
      </top>
      <bottom style="thin">
        <color rgb="FFD5D7DB"/>
      </bottom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10" borderId="1" xfId="0" applyFont="1" applyFill="1" applyBorder="1" applyAlignment="1">
      <alignment horizontal="left" vertical="center" indent="1"/>
    </xf>
    <xf numFmtId="1" fontId="7" fillId="6" borderId="1" xfId="0" applyNumberFormat="1" applyFont="1" applyFill="1" applyBorder="1" applyAlignment="1">
      <alignment horizontal="right" vertical="center" indent="1"/>
    </xf>
    <xf numFmtId="1" fontId="12" fillId="6" borderId="1" xfId="0" applyNumberFormat="1" applyFont="1" applyFill="1" applyBorder="1" applyAlignment="1">
      <alignment horizontal="right" vertical="center" indent="1"/>
    </xf>
    <xf numFmtId="164" fontId="11" fillId="0" borderId="1" xfId="0" applyNumberFormat="1" applyFont="1" applyBorder="1" applyAlignment="1">
      <alignment horizontal="left" vertical="center" indent="1"/>
    </xf>
    <xf numFmtId="0" fontId="5" fillId="7" borderId="1" xfId="0" applyFont="1" applyFill="1" applyBorder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1" fontId="8" fillId="6" borderId="1" xfId="0" applyNumberFormat="1" applyFont="1" applyFill="1" applyBorder="1" applyAlignment="1">
      <alignment horizontal="right" vertical="center" indent="1"/>
    </xf>
    <xf numFmtId="9" fontId="7" fillId="6" borderId="1" xfId="0" applyNumberFormat="1" applyFont="1" applyFill="1" applyBorder="1" applyAlignment="1">
      <alignment horizontal="right" vertical="center" indent="1"/>
    </xf>
    <xf numFmtId="0" fontId="6" fillId="0" borderId="0" xfId="0" applyFont="1" applyAlignment="1">
      <alignment horizontal="left" vertical="center" indent="1"/>
    </xf>
    <xf numFmtId="0" fontId="5" fillId="5" borderId="1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2" fillId="2" borderId="0" xfId="0" applyFont="1" applyFill="1" applyAlignment="1">
      <alignment horizontal="right" vertical="center" indent="1"/>
    </xf>
    <xf numFmtId="0" fontId="1" fillId="2" borderId="0" xfId="0" applyFont="1" applyFill="1" applyAlignment="1">
      <alignment horizontal="left" vertical="center" indent="1"/>
    </xf>
    <xf numFmtId="0" fontId="0" fillId="3" borderId="0" xfId="0" applyFill="1"/>
    <xf numFmtId="0" fontId="3" fillId="4" borderId="1" xfId="0" applyFont="1" applyFill="1" applyBorder="1" applyAlignment="1">
      <alignment horizontal="left" vertical="center" indent="1"/>
    </xf>
    <xf numFmtId="0" fontId="0" fillId="7" borderId="1" xfId="0" applyFill="1" applyBorder="1"/>
    <xf numFmtId="0" fontId="10" fillId="0" borderId="0" xfId="0" applyFont="1" applyAlignment="1">
      <alignment horizontal="center" vertical="center"/>
    </xf>
    <xf numFmtId="0" fontId="0" fillId="3" borderId="1" xfId="0" applyFill="1" applyBorder="1"/>
    <xf numFmtId="0" fontId="0" fillId="8" borderId="1" xfId="0" applyFill="1" applyBorder="1"/>
    <xf numFmtId="0" fontId="0" fillId="9" borderId="1" xfId="0" applyFill="1" applyBorder="1"/>
    <xf numFmtId="0" fontId="15" fillId="2" borderId="0" xfId="0" applyFont="1" applyFill="1" applyAlignment="1">
      <alignment horizontal="center" vertical="center"/>
    </xf>
    <xf numFmtId="0" fontId="16" fillId="11" borderId="1" xfId="0" applyFont="1" applyFill="1" applyBorder="1" applyAlignment="1">
      <alignment horizontal="center" vertical="center"/>
    </xf>
    <xf numFmtId="165" fontId="17" fillId="11" borderId="1" xfId="0" applyNumberFormat="1" applyFont="1" applyFill="1" applyBorder="1" applyAlignment="1">
      <alignment horizontal="center" vertical="center"/>
    </xf>
    <xf numFmtId="165" fontId="18" fillId="11" borderId="1" xfId="0" applyNumberFormat="1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left" vertical="center"/>
    </xf>
    <xf numFmtId="0" fontId="9" fillId="12" borderId="1" xfId="0" applyFont="1" applyFill="1" applyBorder="1" applyAlignment="1">
      <alignment horizontal="left" vertical="center" indent="1"/>
    </xf>
    <xf numFmtId="164" fontId="11" fillId="12" borderId="1" xfId="0" applyNumberFormat="1" applyFont="1" applyFill="1" applyBorder="1" applyAlignment="1">
      <alignment horizontal="center" vertical="center"/>
    </xf>
    <xf numFmtId="166" fontId="19" fillId="12" borderId="1" xfId="0" applyNumberFormat="1" applyFont="1" applyFill="1" applyBorder="1" applyAlignment="1">
      <alignment horizontal="center" vertical="center"/>
    </xf>
    <xf numFmtId="9" fontId="11" fillId="12" borderId="1" xfId="0" applyNumberFormat="1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left" vertical="center" indent="1"/>
    </xf>
    <xf numFmtId="0" fontId="9" fillId="6" borderId="1" xfId="0" applyFont="1" applyFill="1" applyBorder="1" applyAlignment="1">
      <alignment horizontal="left" vertical="center" indent="1"/>
    </xf>
    <xf numFmtId="164" fontId="22" fillId="6" borderId="1" xfId="0" applyNumberFormat="1" applyFont="1" applyFill="1" applyBorder="1" applyAlignment="1">
      <alignment horizontal="center" vertical="center"/>
    </xf>
    <xf numFmtId="166" fontId="23" fillId="6" borderId="1" xfId="0" applyNumberFormat="1" applyFont="1" applyFill="1" applyBorder="1" applyAlignment="1">
      <alignment horizontal="center" vertical="center"/>
    </xf>
    <xf numFmtId="9" fontId="22" fillId="6" borderId="1" xfId="0" applyNumberFormat="1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4" fillId="6" borderId="1" xfId="0" applyFont="1" applyFill="1" applyBorder="1" applyAlignment="1">
      <alignment horizontal="left" vertical="center" indent="1"/>
    </xf>
    <xf numFmtId="1" fontId="13" fillId="6" borderId="1" xfId="0" applyNumberFormat="1" applyFont="1" applyFill="1" applyBorder="1" applyAlignment="1">
      <alignment horizontal="right" vertical="center" indent="1"/>
    </xf>
    <xf numFmtId="0" fontId="14" fillId="2" borderId="0" xfId="0" applyFont="1" applyFill="1" applyAlignment="1">
      <alignment horizontal="left" vertical="center" indent="1"/>
    </xf>
    <xf numFmtId="0" fontId="6" fillId="11" borderId="1" xfId="0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left" vertical="center" wrapText="1" indent="1"/>
    </xf>
    <xf numFmtId="0" fontId="27" fillId="2" borderId="0" xfId="0" applyFont="1" applyFill="1" applyAlignment="1">
      <alignment horizontal="right" vertical="center" indent="1"/>
    </xf>
  </cellXfs>
  <cellStyles count="1">
    <cellStyle name="Standard" xfId="0" builtinId="0"/>
  </cellStyles>
  <dxfs count="8">
    <dxf>
      <fill>
        <patternFill>
          <bgColor rgb="FFFBF1DE"/>
        </patternFill>
      </fill>
    </dxf>
    <dxf>
      <font>
        <color rgb="FFB8BCC2"/>
        <name val="Calibri"/>
        <charset val="1"/>
      </font>
      <fill>
        <patternFill>
          <bgColor rgb="FFB8BCC2"/>
        </patternFill>
      </fill>
    </dxf>
    <dxf>
      <font>
        <color rgb="FFC74634"/>
        <name val="Calibri"/>
        <charset val="1"/>
      </font>
      <fill>
        <patternFill>
          <bgColor rgb="FFC74634"/>
        </patternFill>
      </fill>
    </dxf>
    <dxf>
      <font>
        <color rgb="FFE39A2B"/>
        <name val="Calibri"/>
        <charset val="1"/>
      </font>
      <fill>
        <patternFill>
          <bgColor rgb="FFE39A2B"/>
        </patternFill>
      </fill>
    </dxf>
    <dxf>
      <font>
        <color rgb="FF3E8E5A"/>
        <name val="Calibri"/>
        <charset val="1"/>
      </font>
      <fill>
        <patternFill>
          <bgColor rgb="FF3E8E5A"/>
        </patternFill>
      </fill>
    </dxf>
    <dxf>
      <font>
        <color rgb="FF3C3F47"/>
        <name val="Calibri"/>
        <charset val="1"/>
      </font>
      <fill>
        <patternFill>
          <bgColor rgb="FF3C3F47"/>
        </patternFill>
      </fill>
    </dxf>
    <dxf>
      <font>
        <b/>
        <color rgb="FFE39A2B"/>
        <name val="Calibri"/>
        <charset val="1"/>
      </font>
      <fill>
        <patternFill>
          <bgColor rgb="FF2B2D33"/>
        </patternFill>
      </fill>
    </dxf>
    <dxf>
      <font>
        <b/>
        <color rgb="FFFFFFFF"/>
        <name val="Calibri"/>
        <charset val="1"/>
      </font>
      <fill>
        <patternFill>
          <bgColor rgb="FFE39A2B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8BCC2"/>
      <rgbColor rgb="FF808080"/>
      <rgbColor rgb="FF9999FF"/>
      <rgbColor rgb="FFC74634"/>
      <rgbColor rgb="FFFBF1DE"/>
      <rgbColor rgb="FFECEDEF"/>
      <rgbColor rgb="FF660066"/>
      <rgbColor rgb="FFFF8080"/>
      <rgbColor rgb="FF2A5DB0"/>
      <rgbColor rgb="FFD5D7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6F7"/>
      <rgbColor rgb="FFECECEC"/>
      <rgbColor rgb="FFFFFF99"/>
      <rgbColor rgb="FF99CCFF"/>
      <rgbColor rgb="FFFF99CC"/>
      <rgbColor rgb="FFCC99FF"/>
      <rgbColor rgb="FFF7E4C0"/>
      <rgbColor rgb="FF3366FF"/>
      <rgbColor rgb="FF33CCCC"/>
      <rgbColor rgb="FF99CC00"/>
      <rgbColor rgb="FFFFCC00"/>
      <rgbColor rgb="FFE39A2B"/>
      <rgbColor rgb="FFFF6600"/>
      <rgbColor rgb="FF6B7078"/>
      <rgbColor rgb="FF969696"/>
      <rgbColor rgb="FF003366"/>
      <rgbColor rgb="FF3E8E5A"/>
      <rgbColor rgb="FF003300"/>
      <rgbColor rgb="FF1A1A1A"/>
      <rgbColor rgb="FF993300"/>
      <rgbColor rgb="FF993366"/>
      <rgbColor rgb="FF3C3F47"/>
      <rgbColor rgb="FF2B2D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5"/>
  <sheetViews>
    <sheetView showGridLines="0" tabSelected="1" zoomScale="90" zoomScaleNormal="90" workbookViewId="0">
      <pane ySplit="11" topLeftCell="A12" activePane="bottomLeft" state="frozen"/>
      <selection pane="bottomLeft" activeCell="AF51" sqref="AF51"/>
    </sheetView>
  </sheetViews>
  <sheetFormatPr baseColWidth="10" defaultColWidth="8.7109375" defaultRowHeight="15" x14ac:dyDescent="0.25"/>
  <cols>
    <col min="1" max="1" width="5.5703125" customWidth="1"/>
    <col min="2" max="2" width="34" customWidth="1"/>
    <col min="3" max="3" width="16" customWidth="1"/>
    <col min="4" max="5" width="11" customWidth="1"/>
    <col min="6" max="6" width="8.42578125" customWidth="1"/>
    <col min="7" max="7" width="10" customWidth="1"/>
    <col min="8" max="8" width="15" customWidth="1"/>
    <col min="9" max="34" width="3.85546875" customWidth="1"/>
  </cols>
  <sheetData>
    <row r="1" spans="1:34" ht="39.7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47" t="s">
        <v>87</v>
      </c>
      <c r="AC1" s="13"/>
      <c r="AD1" s="13"/>
      <c r="AE1" s="13"/>
      <c r="AF1" s="13"/>
      <c r="AG1" s="13"/>
      <c r="AH1" s="13"/>
    </row>
    <row r="2" spans="1:34" ht="3.7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4" ht="18.75" customHeight="1" x14ac:dyDescent="0.25">
      <c r="A3" s="16" t="s">
        <v>1</v>
      </c>
      <c r="B3" s="12" t="s">
        <v>2</v>
      </c>
      <c r="C3" s="12"/>
      <c r="D3" s="12"/>
      <c r="E3" s="11" t="s">
        <v>3</v>
      </c>
      <c r="F3" s="11"/>
      <c r="G3" s="10" t="s">
        <v>4</v>
      </c>
      <c r="H3" s="10"/>
      <c r="I3" s="9" t="s">
        <v>5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ht="18.75" customHeight="1" x14ac:dyDescent="0.25">
      <c r="A4" s="16" t="s">
        <v>6</v>
      </c>
      <c r="B4" s="12" t="s">
        <v>7</v>
      </c>
      <c r="C4" s="12"/>
      <c r="D4" s="12"/>
      <c r="E4" s="8">
        <f>SUMPRODUCT(--ISNUMBER(SEARCH(".",A12:A35)),F12:F35,G12:G35)/SUMPRODUCT(--ISNUMBER(SEARCH(".",A12:A35)),F12:F35)</f>
        <v>0.56730769230769229</v>
      </c>
      <c r="F4" s="8"/>
      <c r="G4" s="7">
        <f>SUMPRODUCT(--ISNUMBER(SEARCH(".",A12:A35)))</f>
        <v>18</v>
      </c>
      <c r="H4" s="7"/>
      <c r="I4" s="17"/>
      <c r="J4" s="6" t="s">
        <v>8</v>
      </c>
      <c r="K4" s="6"/>
      <c r="L4" s="6"/>
      <c r="M4" s="6"/>
      <c r="N4" s="6"/>
      <c r="O4" s="6"/>
      <c r="P4" s="6"/>
      <c r="Q4" s="6"/>
      <c r="S4" s="18" t="s">
        <v>9</v>
      </c>
      <c r="T4" s="6" t="s">
        <v>10</v>
      </c>
      <c r="U4" s="6"/>
      <c r="V4" s="6"/>
      <c r="W4" s="6"/>
      <c r="X4" s="6"/>
    </row>
    <row r="5" spans="1:34" ht="18.75" customHeight="1" x14ac:dyDescent="0.25">
      <c r="A5" s="16" t="s">
        <v>11</v>
      </c>
      <c r="B5" s="12" t="s">
        <v>12</v>
      </c>
      <c r="C5" s="12"/>
      <c r="D5" s="12"/>
      <c r="E5" s="5" t="s">
        <v>13</v>
      </c>
      <c r="F5" s="5"/>
      <c r="G5" s="11" t="s">
        <v>14</v>
      </c>
      <c r="H5" s="11"/>
      <c r="I5" s="19"/>
      <c r="J5" s="6" t="s">
        <v>15</v>
      </c>
      <c r="K5" s="6"/>
      <c r="L5" s="6"/>
      <c r="M5" s="6"/>
      <c r="N5" s="6"/>
      <c r="O5" s="6"/>
      <c r="P5" s="6"/>
      <c r="Q5" s="6"/>
      <c r="S5" s="20"/>
      <c r="T5" s="6" t="s">
        <v>16</v>
      </c>
      <c r="U5" s="6"/>
      <c r="V5" s="6"/>
      <c r="W5" s="6"/>
      <c r="X5" s="6"/>
      <c r="Y5" s="6"/>
    </row>
    <row r="6" spans="1:34" ht="18.75" customHeight="1" x14ac:dyDescent="0.25">
      <c r="A6" s="16" t="s">
        <v>17</v>
      </c>
      <c r="B6" s="4">
        <f>MIN(D12:D35)</f>
        <v>46118</v>
      </c>
      <c r="C6" s="4"/>
      <c r="D6" s="4"/>
      <c r="E6" s="3">
        <f ca="1">SUMPRODUCT(--ISNUMBER(SEARCH(".",A12:A35)),--(H12:H35="Abgeschlossen"))</f>
        <v>10</v>
      </c>
      <c r="F6" s="3"/>
      <c r="G6" s="2">
        <f ca="1">SUMPRODUCT(--ISNUMBER(SEARCH(".",A12:A35)),--(H12:H35="In Bearbeitung"))</f>
        <v>1</v>
      </c>
      <c r="H6" s="2"/>
      <c r="I6" s="21"/>
      <c r="J6" s="6" t="s">
        <v>18</v>
      </c>
      <c r="K6" s="6"/>
      <c r="L6" s="6"/>
      <c r="M6" s="6"/>
      <c r="N6" s="6"/>
      <c r="O6" s="6"/>
      <c r="P6" s="6"/>
      <c r="Q6" s="6"/>
    </row>
    <row r="7" spans="1:34" ht="18.75" customHeight="1" x14ac:dyDescent="0.25">
      <c r="A7" s="16" t="s">
        <v>19</v>
      </c>
      <c r="B7" s="4">
        <f>MAX(E12:E35)</f>
        <v>46290</v>
      </c>
      <c r="C7" s="4"/>
      <c r="D7" s="4"/>
      <c r="E7" s="1" t="s">
        <v>20</v>
      </c>
      <c r="F7" s="1"/>
      <c r="G7" s="10" t="s">
        <v>21</v>
      </c>
      <c r="H7" s="10"/>
      <c r="I7" s="46" t="s">
        <v>22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</row>
    <row r="8" spans="1:34" ht="18.75" customHeight="1" x14ac:dyDescent="0.25">
      <c r="A8" s="16" t="s">
        <v>23</v>
      </c>
      <c r="B8" s="4">
        <f ca="1">TODAY()</f>
        <v>46209</v>
      </c>
      <c r="C8" s="4"/>
      <c r="D8" s="4"/>
      <c r="E8" s="43">
        <f ca="1">SUMPRODUCT(--ISNUMBER(SEARCH(".",A12:A35)),--(H12:H35="Verzögert"))</f>
        <v>0</v>
      </c>
      <c r="F8" s="43"/>
      <c r="G8" s="7">
        <f>SUMPRODUCT(--ISNUMBER(SEARCH(".",A12:A35)),--(D12:D35=E12:E35),--(D12:D35&lt;&gt;""))</f>
        <v>5</v>
      </c>
      <c r="H8" s="7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</row>
    <row r="9" spans="1:34" ht="19.5" customHeight="1" x14ac:dyDescent="0.25">
      <c r="A9" s="44" t="s">
        <v>24</v>
      </c>
      <c r="B9" s="44"/>
      <c r="C9" s="44"/>
      <c r="D9" s="44"/>
      <c r="E9" s="44"/>
      <c r="F9" s="44"/>
      <c r="G9" s="44"/>
      <c r="H9" s="44"/>
      <c r="I9" s="22" t="str">
        <f>CHOOSE(MONTH(I11),"Jan","Feb","Mär","Apr","Mai","Jun","Jul","Aug","Sep","Okt","Nov","Dez")</f>
        <v>Apr</v>
      </c>
      <c r="J9" s="22" t="str">
        <f t="shared" ref="J9:AH9" si="0">IF(MONTH(J11)&lt;&gt;MONTH(I11),CHOOSE(MONTH(J11),"Jan","Feb","Mär","Apr","Mai","Jun","Jul","Aug","Sep","Okt","Nov","Dez"),"")</f>
        <v/>
      </c>
      <c r="K9" s="22" t="str">
        <f t="shared" si="0"/>
        <v/>
      </c>
      <c r="L9" s="22" t="str">
        <f t="shared" si="0"/>
        <v/>
      </c>
      <c r="M9" s="22" t="str">
        <f t="shared" si="0"/>
        <v>Mai</v>
      </c>
      <c r="N9" s="22" t="str">
        <f t="shared" si="0"/>
        <v/>
      </c>
      <c r="O9" s="22" t="str">
        <f t="shared" si="0"/>
        <v/>
      </c>
      <c r="P9" s="22" t="str">
        <f t="shared" si="0"/>
        <v/>
      </c>
      <c r="Q9" s="22" t="str">
        <f t="shared" si="0"/>
        <v>Jun</v>
      </c>
      <c r="R9" s="22" t="str">
        <f t="shared" si="0"/>
        <v/>
      </c>
      <c r="S9" s="22" t="str">
        <f t="shared" si="0"/>
        <v/>
      </c>
      <c r="T9" s="22" t="str">
        <f t="shared" si="0"/>
        <v/>
      </c>
      <c r="U9" s="22" t="str">
        <f t="shared" si="0"/>
        <v/>
      </c>
      <c r="V9" s="22" t="str">
        <f t="shared" si="0"/>
        <v>Jul</v>
      </c>
      <c r="W9" s="22" t="str">
        <f t="shared" si="0"/>
        <v/>
      </c>
      <c r="X9" s="22" t="str">
        <f t="shared" si="0"/>
        <v/>
      </c>
      <c r="Y9" s="22" t="str">
        <f t="shared" si="0"/>
        <v/>
      </c>
      <c r="Z9" s="22" t="str">
        <f t="shared" si="0"/>
        <v>Aug</v>
      </c>
      <c r="AA9" s="22" t="str">
        <f t="shared" si="0"/>
        <v/>
      </c>
      <c r="AB9" s="22" t="str">
        <f t="shared" si="0"/>
        <v/>
      </c>
      <c r="AC9" s="22" t="str">
        <f t="shared" si="0"/>
        <v/>
      </c>
      <c r="AD9" s="22" t="str">
        <f t="shared" si="0"/>
        <v/>
      </c>
      <c r="AE9" s="22" t="str">
        <f t="shared" si="0"/>
        <v>Sep</v>
      </c>
      <c r="AF9" s="22" t="str">
        <f t="shared" si="0"/>
        <v/>
      </c>
      <c r="AG9" s="22" t="str">
        <f t="shared" si="0"/>
        <v/>
      </c>
      <c r="AH9" s="22" t="str">
        <f t="shared" si="0"/>
        <v/>
      </c>
    </row>
    <row r="10" spans="1:34" ht="15" customHeight="1" x14ac:dyDescent="0.25">
      <c r="A10" s="45" t="s">
        <v>25</v>
      </c>
      <c r="B10" s="45" t="s">
        <v>26</v>
      </c>
      <c r="C10" s="45" t="s">
        <v>27</v>
      </c>
      <c r="D10" s="45" t="s">
        <v>28</v>
      </c>
      <c r="E10" s="45" t="s">
        <v>29</v>
      </c>
      <c r="F10" s="45" t="s">
        <v>30</v>
      </c>
      <c r="G10" s="45" t="s">
        <v>31</v>
      </c>
      <c r="H10" s="45" t="s">
        <v>32</v>
      </c>
      <c r="I10" s="23" t="str">
        <f t="shared" ref="I10:AH10" si="1">"KW "&amp;WEEKNUM(I11,21)</f>
        <v>KW 15</v>
      </c>
      <c r="J10" s="23" t="str">
        <f t="shared" si="1"/>
        <v>KW 16</v>
      </c>
      <c r="K10" s="23" t="str">
        <f t="shared" si="1"/>
        <v>KW 17</v>
      </c>
      <c r="L10" s="23" t="str">
        <f t="shared" si="1"/>
        <v>KW 18</v>
      </c>
      <c r="M10" s="23" t="str">
        <f t="shared" si="1"/>
        <v>KW 19</v>
      </c>
      <c r="N10" s="23" t="str">
        <f t="shared" si="1"/>
        <v>KW 20</v>
      </c>
      <c r="O10" s="23" t="str">
        <f t="shared" si="1"/>
        <v>KW 21</v>
      </c>
      <c r="P10" s="23" t="str">
        <f t="shared" si="1"/>
        <v>KW 22</v>
      </c>
      <c r="Q10" s="23" t="str">
        <f t="shared" si="1"/>
        <v>KW 23</v>
      </c>
      <c r="R10" s="23" t="str">
        <f t="shared" si="1"/>
        <v>KW 24</v>
      </c>
      <c r="S10" s="23" t="str">
        <f t="shared" si="1"/>
        <v>KW 25</v>
      </c>
      <c r="T10" s="23" t="str">
        <f t="shared" si="1"/>
        <v>KW 26</v>
      </c>
      <c r="U10" s="23" t="str">
        <f t="shared" si="1"/>
        <v>KW 27</v>
      </c>
      <c r="V10" s="23" t="str">
        <f t="shared" si="1"/>
        <v>KW 28</v>
      </c>
      <c r="W10" s="23" t="str">
        <f t="shared" si="1"/>
        <v>KW 29</v>
      </c>
      <c r="X10" s="23" t="str">
        <f t="shared" si="1"/>
        <v>KW 30</v>
      </c>
      <c r="Y10" s="23" t="str">
        <f t="shared" si="1"/>
        <v>KW 31</v>
      </c>
      <c r="Z10" s="23" t="str">
        <f t="shared" si="1"/>
        <v>KW 32</v>
      </c>
      <c r="AA10" s="23" t="str">
        <f t="shared" si="1"/>
        <v>KW 33</v>
      </c>
      <c r="AB10" s="23" t="str">
        <f t="shared" si="1"/>
        <v>KW 34</v>
      </c>
      <c r="AC10" s="23" t="str">
        <f t="shared" si="1"/>
        <v>KW 35</v>
      </c>
      <c r="AD10" s="23" t="str">
        <f t="shared" si="1"/>
        <v>KW 36</v>
      </c>
      <c r="AE10" s="23" t="str">
        <f t="shared" si="1"/>
        <v>KW 37</v>
      </c>
      <c r="AF10" s="23" t="str">
        <f t="shared" si="1"/>
        <v>KW 38</v>
      </c>
      <c r="AG10" s="23" t="str">
        <f t="shared" si="1"/>
        <v>KW 39</v>
      </c>
      <c r="AH10" s="23" t="str">
        <f t="shared" si="1"/>
        <v>KW 40</v>
      </c>
    </row>
    <row r="11" spans="1:34" ht="13.5" customHeight="1" x14ac:dyDescent="0.25">
      <c r="A11" s="45"/>
      <c r="B11" s="45"/>
      <c r="C11" s="45"/>
      <c r="D11" s="45"/>
      <c r="E11" s="45"/>
      <c r="F11" s="45"/>
      <c r="G11" s="45"/>
      <c r="H11" s="45"/>
      <c r="I11" s="24">
        <v>46118</v>
      </c>
      <c r="J11" s="25">
        <f t="shared" ref="J11:AH11" si="2">I11+7</f>
        <v>46125</v>
      </c>
      <c r="K11" s="25">
        <f t="shared" si="2"/>
        <v>46132</v>
      </c>
      <c r="L11" s="25">
        <f t="shared" si="2"/>
        <v>46139</v>
      </c>
      <c r="M11" s="25">
        <f t="shared" si="2"/>
        <v>46146</v>
      </c>
      <c r="N11" s="25">
        <f t="shared" si="2"/>
        <v>46153</v>
      </c>
      <c r="O11" s="25">
        <f t="shared" si="2"/>
        <v>46160</v>
      </c>
      <c r="P11" s="25">
        <f t="shared" si="2"/>
        <v>46167</v>
      </c>
      <c r="Q11" s="25">
        <f t="shared" si="2"/>
        <v>46174</v>
      </c>
      <c r="R11" s="25">
        <f t="shared" si="2"/>
        <v>46181</v>
      </c>
      <c r="S11" s="25">
        <f t="shared" si="2"/>
        <v>46188</v>
      </c>
      <c r="T11" s="25">
        <f t="shared" si="2"/>
        <v>46195</v>
      </c>
      <c r="U11" s="25">
        <f t="shared" si="2"/>
        <v>46202</v>
      </c>
      <c r="V11" s="25">
        <f t="shared" si="2"/>
        <v>46209</v>
      </c>
      <c r="W11" s="25">
        <f t="shared" si="2"/>
        <v>46216</v>
      </c>
      <c r="X11" s="25">
        <f t="shared" si="2"/>
        <v>46223</v>
      </c>
      <c r="Y11" s="25">
        <f t="shared" si="2"/>
        <v>46230</v>
      </c>
      <c r="Z11" s="25">
        <f t="shared" si="2"/>
        <v>46237</v>
      </c>
      <c r="AA11" s="25">
        <f t="shared" si="2"/>
        <v>46244</v>
      </c>
      <c r="AB11" s="25">
        <f t="shared" si="2"/>
        <v>46251</v>
      </c>
      <c r="AC11" s="25">
        <f t="shared" si="2"/>
        <v>46258</v>
      </c>
      <c r="AD11" s="25">
        <f t="shared" si="2"/>
        <v>46265</v>
      </c>
      <c r="AE11" s="25">
        <f t="shared" si="2"/>
        <v>46272</v>
      </c>
      <c r="AF11" s="25">
        <f t="shared" si="2"/>
        <v>46279</v>
      </c>
      <c r="AG11" s="25">
        <f t="shared" si="2"/>
        <v>46286</v>
      </c>
      <c r="AH11" s="25">
        <f t="shared" si="2"/>
        <v>46293</v>
      </c>
    </row>
    <row r="12" spans="1:34" ht="16.5" customHeight="1" x14ac:dyDescent="0.25">
      <c r="A12" s="26" t="s">
        <v>33</v>
      </c>
      <c r="B12" s="27" t="s">
        <v>34</v>
      </c>
      <c r="C12" s="28"/>
      <c r="D12" s="29">
        <f>MIN(D13:D15)</f>
        <v>46118</v>
      </c>
      <c r="E12" s="29">
        <f>MAX(E13:E15)</f>
        <v>46132</v>
      </c>
      <c r="F12" s="30">
        <f t="shared" ref="F12:F35" si="3">NETWORKDAYS(D12,E12)</f>
        <v>11</v>
      </c>
      <c r="G12" s="31">
        <f>IF(SUM(F13:F15)=0,0,SUMPRODUCT(F13:F15,G13:G15)/SUM(F13:F15))</f>
        <v>1</v>
      </c>
      <c r="H12" s="32" t="str">
        <f t="shared" ref="H12:H35" ca="1" si="4">IF(AND(E12&lt;TODAY(),G12&lt;1),"Verzögert",IF(G12&gt;=1,"Abgeschlossen",IF(G12&gt;0,"In Bearbeitung","Nicht begonnen")))</f>
        <v>Abgeschlossen</v>
      </c>
      <c r="I12" s="33" t="str">
        <f t="shared" ref="I12:R21" si="5">IF(AND($D12&lt;&gt;"",$E12&lt;&gt;""),IF($D12=$E12,IF(AND(I$11&lt;=$D12,$D12&lt;=I$11+6),"◆",""),IF(AND($D12&lt;=I$11+6,$E12&gt;=I$11),"■","")),"")</f>
        <v>■</v>
      </c>
      <c r="J12" s="33" t="str">
        <f t="shared" si="5"/>
        <v>■</v>
      </c>
      <c r="K12" s="33" t="str">
        <f t="shared" si="5"/>
        <v>■</v>
      </c>
      <c r="L12" s="33" t="str">
        <f t="shared" si="5"/>
        <v/>
      </c>
      <c r="M12" s="33" t="str">
        <f t="shared" si="5"/>
        <v/>
      </c>
      <c r="N12" s="33" t="str">
        <f t="shared" si="5"/>
        <v/>
      </c>
      <c r="O12" s="33" t="str">
        <f t="shared" si="5"/>
        <v/>
      </c>
      <c r="P12" s="33" t="str">
        <f t="shared" si="5"/>
        <v/>
      </c>
      <c r="Q12" s="33" t="str">
        <f t="shared" si="5"/>
        <v/>
      </c>
      <c r="R12" s="33" t="str">
        <f t="shared" si="5"/>
        <v/>
      </c>
      <c r="S12" s="33" t="str">
        <f t="shared" ref="S12:AB21" si="6">IF(AND($D12&lt;&gt;"",$E12&lt;&gt;""),IF($D12=$E12,IF(AND(S$11&lt;=$D12,$D12&lt;=S$11+6),"◆",""),IF(AND($D12&lt;=S$11+6,$E12&gt;=S$11),"■","")),"")</f>
        <v/>
      </c>
      <c r="T12" s="33" t="str">
        <f t="shared" si="6"/>
        <v/>
      </c>
      <c r="U12" s="33" t="str">
        <f t="shared" si="6"/>
        <v/>
      </c>
      <c r="V12" s="33" t="str">
        <f t="shared" si="6"/>
        <v/>
      </c>
      <c r="W12" s="33" t="str">
        <f t="shared" si="6"/>
        <v/>
      </c>
      <c r="X12" s="33" t="str">
        <f t="shared" si="6"/>
        <v/>
      </c>
      <c r="Y12" s="33" t="str">
        <f t="shared" si="6"/>
        <v/>
      </c>
      <c r="Z12" s="33" t="str">
        <f t="shared" si="6"/>
        <v/>
      </c>
      <c r="AA12" s="33" t="str">
        <f t="shared" si="6"/>
        <v/>
      </c>
      <c r="AB12" s="33" t="str">
        <f t="shared" si="6"/>
        <v/>
      </c>
      <c r="AC12" s="33" t="str">
        <f t="shared" ref="AC12:AH21" si="7">IF(AND($D12&lt;&gt;"",$E12&lt;&gt;""),IF($D12=$E12,IF(AND(AC$11&lt;=$D12,$D12&lt;=AC$11+6),"◆",""),IF(AND($D12&lt;=AC$11+6,$E12&gt;=AC$11),"■","")),"")</f>
        <v/>
      </c>
      <c r="AD12" s="33" t="str">
        <f t="shared" si="7"/>
        <v/>
      </c>
      <c r="AE12" s="33" t="str">
        <f t="shared" si="7"/>
        <v/>
      </c>
      <c r="AF12" s="33" t="str">
        <f t="shared" si="7"/>
        <v/>
      </c>
      <c r="AG12" s="33" t="str">
        <f t="shared" si="7"/>
        <v/>
      </c>
      <c r="AH12" s="33" t="str">
        <f t="shared" si="7"/>
        <v/>
      </c>
    </row>
    <row r="13" spans="1:34" ht="16.5" customHeight="1" x14ac:dyDescent="0.25">
      <c r="A13" s="34" t="s">
        <v>35</v>
      </c>
      <c r="B13" s="35" t="s">
        <v>36</v>
      </c>
      <c r="C13" s="36" t="s">
        <v>6</v>
      </c>
      <c r="D13" s="37">
        <v>46118</v>
      </c>
      <c r="E13" s="37">
        <v>46122</v>
      </c>
      <c r="F13" s="38">
        <f t="shared" si="3"/>
        <v>5</v>
      </c>
      <c r="G13" s="39">
        <v>1</v>
      </c>
      <c r="H13" s="40" t="str">
        <f t="shared" ca="1" si="4"/>
        <v>Abgeschlossen</v>
      </c>
      <c r="I13" s="41" t="str">
        <f t="shared" si="5"/>
        <v>■</v>
      </c>
      <c r="J13" s="41" t="str">
        <f t="shared" si="5"/>
        <v/>
      </c>
      <c r="K13" s="41" t="str">
        <f t="shared" si="5"/>
        <v/>
      </c>
      <c r="L13" s="41" t="str">
        <f t="shared" si="5"/>
        <v/>
      </c>
      <c r="M13" s="41" t="str">
        <f t="shared" si="5"/>
        <v/>
      </c>
      <c r="N13" s="41" t="str">
        <f t="shared" si="5"/>
        <v/>
      </c>
      <c r="O13" s="41" t="str">
        <f t="shared" si="5"/>
        <v/>
      </c>
      <c r="P13" s="41" t="str">
        <f t="shared" si="5"/>
        <v/>
      </c>
      <c r="Q13" s="41" t="str">
        <f t="shared" si="5"/>
        <v/>
      </c>
      <c r="R13" s="41" t="str">
        <f t="shared" si="5"/>
        <v/>
      </c>
      <c r="S13" s="41" t="str">
        <f t="shared" si="6"/>
        <v/>
      </c>
      <c r="T13" s="41" t="str">
        <f t="shared" si="6"/>
        <v/>
      </c>
      <c r="U13" s="41" t="str">
        <f t="shared" si="6"/>
        <v/>
      </c>
      <c r="V13" s="41" t="str">
        <f t="shared" si="6"/>
        <v/>
      </c>
      <c r="W13" s="41" t="str">
        <f t="shared" si="6"/>
        <v/>
      </c>
      <c r="X13" s="41" t="str">
        <f t="shared" si="6"/>
        <v/>
      </c>
      <c r="Y13" s="41" t="str">
        <f t="shared" si="6"/>
        <v/>
      </c>
      <c r="Z13" s="41" t="str">
        <f t="shared" si="6"/>
        <v/>
      </c>
      <c r="AA13" s="41" t="str">
        <f t="shared" si="6"/>
        <v/>
      </c>
      <c r="AB13" s="41" t="str">
        <f t="shared" si="6"/>
        <v/>
      </c>
      <c r="AC13" s="41" t="str">
        <f t="shared" si="7"/>
        <v/>
      </c>
      <c r="AD13" s="41" t="str">
        <f t="shared" si="7"/>
        <v/>
      </c>
      <c r="AE13" s="41" t="str">
        <f t="shared" si="7"/>
        <v/>
      </c>
      <c r="AF13" s="41" t="str">
        <f t="shared" si="7"/>
        <v/>
      </c>
      <c r="AG13" s="41" t="str">
        <f t="shared" si="7"/>
        <v/>
      </c>
      <c r="AH13" s="41" t="str">
        <f t="shared" si="7"/>
        <v/>
      </c>
    </row>
    <row r="14" spans="1:34" ht="16.5" customHeight="1" x14ac:dyDescent="0.25">
      <c r="A14" s="34" t="s">
        <v>37</v>
      </c>
      <c r="B14" s="35" t="s">
        <v>38</v>
      </c>
      <c r="C14" s="36" t="s">
        <v>6</v>
      </c>
      <c r="D14" s="37">
        <v>46125</v>
      </c>
      <c r="E14" s="37">
        <v>46129</v>
      </c>
      <c r="F14" s="38">
        <f t="shared" si="3"/>
        <v>5</v>
      </c>
      <c r="G14" s="39">
        <v>1</v>
      </c>
      <c r="H14" s="40" t="str">
        <f t="shared" ca="1" si="4"/>
        <v>Abgeschlossen</v>
      </c>
      <c r="I14" s="41" t="str">
        <f t="shared" si="5"/>
        <v/>
      </c>
      <c r="J14" s="41" t="str">
        <f t="shared" si="5"/>
        <v>■</v>
      </c>
      <c r="K14" s="41" t="str">
        <f t="shared" si="5"/>
        <v/>
      </c>
      <c r="L14" s="41" t="str">
        <f t="shared" si="5"/>
        <v/>
      </c>
      <c r="M14" s="41" t="str">
        <f t="shared" si="5"/>
        <v/>
      </c>
      <c r="N14" s="41" t="str">
        <f t="shared" si="5"/>
        <v/>
      </c>
      <c r="O14" s="41" t="str">
        <f t="shared" si="5"/>
        <v/>
      </c>
      <c r="P14" s="41" t="str">
        <f t="shared" si="5"/>
        <v/>
      </c>
      <c r="Q14" s="41" t="str">
        <f t="shared" si="5"/>
        <v/>
      </c>
      <c r="R14" s="41" t="str">
        <f t="shared" si="5"/>
        <v/>
      </c>
      <c r="S14" s="41" t="str">
        <f t="shared" si="6"/>
        <v/>
      </c>
      <c r="T14" s="41" t="str">
        <f t="shared" si="6"/>
        <v/>
      </c>
      <c r="U14" s="41" t="str">
        <f t="shared" si="6"/>
        <v/>
      </c>
      <c r="V14" s="41" t="str">
        <f t="shared" si="6"/>
        <v/>
      </c>
      <c r="W14" s="41" t="str">
        <f t="shared" si="6"/>
        <v/>
      </c>
      <c r="X14" s="41" t="str">
        <f t="shared" si="6"/>
        <v/>
      </c>
      <c r="Y14" s="41" t="str">
        <f t="shared" si="6"/>
        <v/>
      </c>
      <c r="Z14" s="41" t="str">
        <f t="shared" si="6"/>
        <v/>
      </c>
      <c r="AA14" s="41" t="str">
        <f t="shared" si="6"/>
        <v/>
      </c>
      <c r="AB14" s="41" t="str">
        <f t="shared" si="6"/>
        <v/>
      </c>
      <c r="AC14" s="41" t="str">
        <f t="shared" si="7"/>
        <v/>
      </c>
      <c r="AD14" s="41" t="str">
        <f t="shared" si="7"/>
        <v/>
      </c>
      <c r="AE14" s="41" t="str">
        <f t="shared" si="7"/>
        <v/>
      </c>
      <c r="AF14" s="41" t="str">
        <f t="shared" si="7"/>
        <v/>
      </c>
      <c r="AG14" s="41" t="str">
        <f t="shared" si="7"/>
        <v/>
      </c>
      <c r="AH14" s="41" t="str">
        <f t="shared" si="7"/>
        <v/>
      </c>
    </row>
    <row r="15" spans="1:34" ht="16.5" customHeight="1" x14ac:dyDescent="0.25">
      <c r="A15" s="34" t="s">
        <v>39</v>
      </c>
      <c r="B15" s="42" t="s">
        <v>40</v>
      </c>
      <c r="C15" s="36" t="s">
        <v>6</v>
      </c>
      <c r="D15" s="37">
        <v>46132</v>
      </c>
      <c r="E15" s="37">
        <v>46132</v>
      </c>
      <c r="F15" s="38">
        <f t="shared" si="3"/>
        <v>1</v>
      </c>
      <c r="G15" s="39">
        <v>1</v>
      </c>
      <c r="H15" s="40" t="str">
        <f t="shared" ca="1" si="4"/>
        <v>Abgeschlossen</v>
      </c>
      <c r="I15" s="41" t="str">
        <f t="shared" si="5"/>
        <v/>
      </c>
      <c r="J15" s="41" t="str">
        <f t="shared" si="5"/>
        <v/>
      </c>
      <c r="K15" s="41" t="str">
        <f t="shared" si="5"/>
        <v>◆</v>
      </c>
      <c r="L15" s="41" t="str">
        <f t="shared" si="5"/>
        <v/>
      </c>
      <c r="M15" s="41" t="str">
        <f t="shared" si="5"/>
        <v/>
      </c>
      <c r="N15" s="41" t="str">
        <f t="shared" si="5"/>
        <v/>
      </c>
      <c r="O15" s="41" t="str">
        <f t="shared" si="5"/>
        <v/>
      </c>
      <c r="P15" s="41" t="str">
        <f t="shared" si="5"/>
        <v/>
      </c>
      <c r="Q15" s="41" t="str">
        <f t="shared" si="5"/>
        <v/>
      </c>
      <c r="R15" s="41" t="str">
        <f t="shared" si="5"/>
        <v/>
      </c>
      <c r="S15" s="41" t="str">
        <f t="shared" si="6"/>
        <v/>
      </c>
      <c r="T15" s="41" t="str">
        <f t="shared" si="6"/>
        <v/>
      </c>
      <c r="U15" s="41" t="str">
        <f t="shared" si="6"/>
        <v/>
      </c>
      <c r="V15" s="41" t="str">
        <f t="shared" si="6"/>
        <v/>
      </c>
      <c r="W15" s="41" t="str">
        <f t="shared" si="6"/>
        <v/>
      </c>
      <c r="X15" s="41" t="str">
        <f t="shared" si="6"/>
        <v/>
      </c>
      <c r="Y15" s="41" t="str">
        <f t="shared" si="6"/>
        <v/>
      </c>
      <c r="Z15" s="41" t="str">
        <f t="shared" si="6"/>
        <v/>
      </c>
      <c r="AA15" s="41" t="str">
        <f t="shared" si="6"/>
        <v/>
      </c>
      <c r="AB15" s="41" t="str">
        <f t="shared" si="6"/>
        <v/>
      </c>
      <c r="AC15" s="41" t="str">
        <f t="shared" si="7"/>
        <v/>
      </c>
      <c r="AD15" s="41" t="str">
        <f t="shared" si="7"/>
        <v/>
      </c>
      <c r="AE15" s="41" t="str">
        <f t="shared" si="7"/>
        <v/>
      </c>
      <c r="AF15" s="41" t="str">
        <f t="shared" si="7"/>
        <v/>
      </c>
      <c r="AG15" s="41" t="str">
        <f t="shared" si="7"/>
        <v/>
      </c>
      <c r="AH15" s="41" t="str">
        <f t="shared" si="7"/>
        <v/>
      </c>
    </row>
    <row r="16" spans="1:34" ht="16.5" customHeight="1" x14ac:dyDescent="0.25">
      <c r="A16" s="26" t="s">
        <v>41</v>
      </c>
      <c r="B16" s="27" t="s">
        <v>42</v>
      </c>
      <c r="C16" s="28"/>
      <c r="D16" s="29">
        <f>MIN(D17:D19)</f>
        <v>46133</v>
      </c>
      <c r="E16" s="29">
        <f>MAX(E17:E19)</f>
        <v>46160</v>
      </c>
      <c r="F16" s="30">
        <f t="shared" si="3"/>
        <v>20</v>
      </c>
      <c r="G16" s="31">
        <f>IF(SUM(F17:F19)=0,0,SUMPRODUCT(F17:F19,G17:G19)/SUM(F17:F19))</f>
        <v>1</v>
      </c>
      <c r="H16" s="32" t="str">
        <f t="shared" ca="1" si="4"/>
        <v>Abgeschlossen</v>
      </c>
      <c r="I16" s="33" t="str">
        <f t="shared" si="5"/>
        <v/>
      </c>
      <c r="J16" s="33" t="str">
        <f t="shared" si="5"/>
        <v/>
      </c>
      <c r="K16" s="33" t="str">
        <f t="shared" si="5"/>
        <v>■</v>
      </c>
      <c r="L16" s="33" t="str">
        <f t="shared" si="5"/>
        <v>■</v>
      </c>
      <c r="M16" s="33" t="str">
        <f t="shared" si="5"/>
        <v>■</v>
      </c>
      <c r="N16" s="33" t="str">
        <f t="shared" si="5"/>
        <v>■</v>
      </c>
      <c r="O16" s="33" t="str">
        <f t="shared" si="5"/>
        <v>■</v>
      </c>
      <c r="P16" s="33" t="str">
        <f t="shared" si="5"/>
        <v/>
      </c>
      <c r="Q16" s="33" t="str">
        <f t="shared" si="5"/>
        <v/>
      </c>
      <c r="R16" s="33" t="str">
        <f t="shared" si="5"/>
        <v/>
      </c>
      <c r="S16" s="33" t="str">
        <f t="shared" si="6"/>
        <v/>
      </c>
      <c r="T16" s="33" t="str">
        <f t="shared" si="6"/>
        <v/>
      </c>
      <c r="U16" s="33" t="str">
        <f t="shared" si="6"/>
        <v/>
      </c>
      <c r="V16" s="33" t="str">
        <f t="shared" si="6"/>
        <v/>
      </c>
      <c r="W16" s="33" t="str">
        <f t="shared" si="6"/>
        <v/>
      </c>
      <c r="X16" s="33" t="str">
        <f t="shared" si="6"/>
        <v/>
      </c>
      <c r="Y16" s="33" t="str">
        <f t="shared" si="6"/>
        <v/>
      </c>
      <c r="Z16" s="33" t="str">
        <f t="shared" si="6"/>
        <v/>
      </c>
      <c r="AA16" s="33" t="str">
        <f t="shared" si="6"/>
        <v/>
      </c>
      <c r="AB16" s="33" t="str">
        <f t="shared" si="6"/>
        <v/>
      </c>
      <c r="AC16" s="33" t="str">
        <f t="shared" si="7"/>
        <v/>
      </c>
      <c r="AD16" s="33" t="str">
        <f t="shared" si="7"/>
        <v/>
      </c>
      <c r="AE16" s="33" t="str">
        <f t="shared" si="7"/>
        <v/>
      </c>
      <c r="AF16" s="33" t="str">
        <f t="shared" si="7"/>
        <v/>
      </c>
      <c r="AG16" s="33" t="str">
        <f t="shared" si="7"/>
        <v/>
      </c>
      <c r="AH16" s="33" t="str">
        <f t="shared" si="7"/>
        <v/>
      </c>
    </row>
    <row r="17" spans="1:34" ht="16.5" customHeight="1" x14ac:dyDescent="0.25">
      <c r="A17" s="34" t="s">
        <v>43</v>
      </c>
      <c r="B17" s="35" t="s">
        <v>44</v>
      </c>
      <c r="C17" s="36" t="s">
        <v>45</v>
      </c>
      <c r="D17" s="37">
        <v>46133</v>
      </c>
      <c r="E17" s="37">
        <v>46143</v>
      </c>
      <c r="F17" s="38">
        <f t="shared" si="3"/>
        <v>9</v>
      </c>
      <c r="G17" s="39">
        <v>1</v>
      </c>
      <c r="H17" s="40" t="str">
        <f t="shared" ca="1" si="4"/>
        <v>Abgeschlossen</v>
      </c>
      <c r="I17" s="41" t="str">
        <f t="shared" si="5"/>
        <v/>
      </c>
      <c r="J17" s="41" t="str">
        <f t="shared" si="5"/>
        <v/>
      </c>
      <c r="K17" s="41" t="str">
        <f t="shared" si="5"/>
        <v>■</v>
      </c>
      <c r="L17" s="41" t="str">
        <f t="shared" si="5"/>
        <v>■</v>
      </c>
      <c r="M17" s="41" t="str">
        <f t="shared" si="5"/>
        <v/>
      </c>
      <c r="N17" s="41" t="str">
        <f t="shared" si="5"/>
        <v/>
      </c>
      <c r="O17" s="41" t="str">
        <f t="shared" si="5"/>
        <v/>
      </c>
      <c r="P17" s="41" t="str">
        <f t="shared" si="5"/>
        <v/>
      </c>
      <c r="Q17" s="41" t="str">
        <f t="shared" si="5"/>
        <v/>
      </c>
      <c r="R17" s="41" t="str">
        <f t="shared" si="5"/>
        <v/>
      </c>
      <c r="S17" s="41" t="str">
        <f t="shared" si="6"/>
        <v/>
      </c>
      <c r="T17" s="41" t="str">
        <f t="shared" si="6"/>
        <v/>
      </c>
      <c r="U17" s="41" t="str">
        <f t="shared" si="6"/>
        <v/>
      </c>
      <c r="V17" s="41" t="str">
        <f t="shared" si="6"/>
        <v/>
      </c>
      <c r="W17" s="41" t="str">
        <f t="shared" si="6"/>
        <v/>
      </c>
      <c r="X17" s="41" t="str">
        <f t="shared" si="6"/>
        <v/>
      </c>
      <c r="Y17" s="41" t="str">
        <f t="shared" si="6"/>
        <v/>
      </c>
      <c r="Z17" s="41" t="str">
        <f t="shared" si="6"/>
        <v/>
      </c>
      <c r="AA17" s="41" t="str">
        <f t="shared" si="6"/>
        <v/>
      </c>
      <c r="AB17" s="41" t="str">
        <f t="shared" si="6"/>
        <v/>
      </c>
      <c r="AC17" s="41" t="str">
        <f t="shared" si="7"/>
        <v/>
      </c>
      <c r="AD17" s="41" t="str">
        <f t="shared" si="7"/>
        <v/>
      </c>
      <c r="AE17" s="41" t="str">
        <f t="shared" si="7"/>
        <v/>
      </c>
      <c r="AF17" s="41" t="str">
        <f t="shared" si="7"/>
        <v/>
      </c>
      <c r="AG17" s="41" t="str">
        <f t="shared" si="7"/>
        <v/>
      </c>
      <c r="AH17" s="41" t="str">
        <f t="shared" si="7"/>
        <v/>
      </c>
    </row>
    <row r="18" spans="1:34" ht="16.5" customHeight="1" x14ac:dyDescent="0.25">
      <c r="A18" s="34" t="s">
        <v>46</v>
      </c>
      <c r="B18" s="35" t="s">
        <v>47</v>
      </c>
      <c r="C18" s="36" t="s">
        <v>45</v>
      </c>
      <c r="D18" s="37">
        <v>46146</v>
      </c>
      <c r="E18" s="37">
        <v>46157</v>
      </c>
      <c r="F18" s="38">
        <f t="shared" si="3"/>
        <v>10</v>
      </c>
      <c r="G18" s="39">
        <v>1</v>
      </c>
      <c r="H18" s="40" t="str">
        <f t="shared" ca="1" si="4"/>
        <v>Abgeschlossen</v>
      </c>
      <c r="I18" s="41" t="str">
        <f t="shared" si="5"/>
        <v/>
      </c>
      <c r="J18" s="41" t="str">
        <f t="shared" si="5"/>
        <v/>
      </c>
      <c r="K18" s="41" t="str">
        <f t="shared" si="5"/>
        <v/>
      </c>
      <c r="L18" s="41" t="str">
        <f t="shared" si="5"/>
        <v/>
      </c>
      <c r="M18" s="41" t="str">
        <f t="shared" si="5"/>
        <v>■</v>
      </c>
      <c r="N18" s="41" t="str">
        <f t="shared" si="5"/>
        <v>■</v>
      </c>
      <c r="O18" s="41" t="str">
        <f t="shared" si="5"/>
        <v/>
      </c>
      <c r="P18" s="41" t="str">
        <f t="shared" si="5"/>
        <v/>
      </c>
      <c r="Q18" s="41" t="str">
        <f t="shared" si="5"/>
        <v/>
      </c>
      <c r="R18" s="41" t="str">
        <f t="shared" si="5"/>
        <v/>
      </c>
      <c r="S18" s="41" t="str">
        <f t="shared" si="6"/>
        <v/>
      </c>
      <c r="T18" s="41" t="str">
        <f t="shared" si="6"/>
        <v/>
      </c>
      <c r="U18" s="41" t="str">
        <f t="shared" si="6"/>
        <v/>
      </c>
      <c r="V18" s="41" t="str">
        <f t="shared" si="6"/>
        <v/>
      </c>
      <c r="W18" s="41" t="str">
        <f t="shared" si="6"/>
        <v/>
      </c>
      <c r="X18" s="41" t="str">
        <f t="shared" si="6"/>
        <v/>
      </c>
      <c r="Y18" s="41" t="str">
        <f t="shared" si="6"/>
        <v/>
      </c>
      <c r="Z18" s="41" t="str">
        <f t="shared" si="6"/>
        <v/>
      </c>
      <c r="AA18" s="41" t="str">
        <f t="shared" si="6"/>
        <v/>
      </c>
      <c r="AB18" s="41" t="str">
        <f t="shared" si="6"/>
        <v/>
      </c>
      <c r="AC18" s="41" t="str">
        <f t="shared" si="7"/>
        <v/>
      </c>
      <c r="AD18" s="41" t="str">
        <f t="shared" si="7"/>
        <v/>
      </c>
      <c r="AE18" s="41" t="str">
        <f t="shared" si="7"/>
        <v/>
      </c>
      <c r="AF18" s="41" t="str">
        <f t="shared" si="7"/>
        <v/>
      </c>
      <c r="AG18" s="41" t="str">
        <f t="shared" si="7"/>
        <v/>
      </c>
      <c r="AH18" s="41" t="str">
        <f t="shared" si="7"/>
        <v/>
      </c>
    </row>
    <row r="19" spans="1:34" ht="16.5" customHeight="1" x14ac:dyDescent="0.25">
      <c r="A19" s="34" t="s">
        <v>48</v>
      </c>
      <c r="B19" s="42" t="s">
        <v>49</v>
      </c>
      <c r="C19" s="36" t="s">
        <v>50</v>
      </c>
      <c r="D19" s="37">
        <v>46160</v>
      </c>
      <c r="E19" s="37">
        <v>46160</v>
      </c>
      <c r="F19" s="38">
        <f t="shared" si="3"/>
        <v>1</v>
      </c>
      <c r="G19" s="39">
        <v>1</v>
      </c>
      <c r="H19" s="40" t="str">
        <f t="shared" ca="1" si="4"/>
        <v>Abgeschlossen</v>
      </c>
      <c r="I19" s="41" t="str">
        <f t="shared" si="5"/>
        <v/>
      </c>
      <c r="J19" s="41" t="str">
        <f t="shared" si="5"/>
        <v/>
      </c>
      <c r="K19" s="41" t="str">
        <f t="shared" si="5"/>
        <v/>
      </c>
      <c r="L19" s="41" t="str">
        <f t="shared" si="5"/>
        <v/>
      </c>
      <c r="M19" s="41" t="str">
        <f t="shared" si="5"/>
        <v/>
      </c>
      <c r="N19" s="41" t="str">
        <f t="shared" si="5"/>
        <v/>
      </c>
      <c r="O19" s="41" t="str">
        <f t="shared" si="5"/>
        <v>◆</v>
      </c>
      <c r="P19" s="41" t="str">
        <f t="shared" si="5"/>
        <v/>
      </c>
      <c r="Q19" s="41" t="str">
        <f t="shared" si="5"/>
        <v/>
      </c>
      <c r="R19" s="41" t="str">
        <f t="shared" si="5"/>
        <v/>
      </c>
      <c r="S19" s="41" t="str">
        <f t="shared" si="6"/>
        <v/>
      </c>
      <c r="T19" s="41" t="str">
        <f t="shared" si="6"/>
        <v/>
      </c>
      <c r="U19" s="41" t="str">
        <f t="shared" si="6"/>
        <v/>
      </c>
      <c r="V19" s="41" t="str">
        <f t="shared" si="6"/>
        <v/>
      </c>
      <c r="W19" s="41" t="str">
        <f t="shared" si="6"/>
        <v/>
      </c>
      <c r="X19" s="41" t="str">
        <f t="shared" si="6"/>
        <v/>
      </c>
      <c r="Y19" s="41" t="str">
        <f t="shared" si="6"/>
        <v/>
      </c>
      <c r="Z19" s="41" t="str">
        <f t="shared" si="6"/>
        <v/>
      </c>
      <c r="AA19" s="41" t="str">
        <f t="shared" si="6"/>
        <v/>
      </c>
      <c r="AB19" s="41" t="str">
        <f t="shared" si="6"/>
        <v/>
      </c>
      <c r="AC19" s="41" t="str">
        <f t="shared" si="7"/>
        <v/>
      </c>
      <c r="AD19" s="41" t="str">
        <f t="shared" si="7"/>
        <v/>
      </c>
      <c r="AE19" s="41" t="str">
        <f t="shared" si="7"/>
        <v/>
      </c>
      <c r="AF19" s="41" t="str">
        <f t="shared" si="7"/>
        <v/>
      </c>
      <c r="AG19" s="41" t="str">
        <f t="shared" si="7"/>
        <v/>
      </c>
      <c r="AH19" s="41" t="str">
        <f t="shared" si="7"/>
        <v/>
      </c>
    </row>
    <row r="20" spans="1:34" ht="16.5" customHeight="1" x14ac:dyDescent="0.25">
      <c r="A20" s="26" t="s">
        <v>51</v>
      </c>
      <c r="B20" s="27" t="s">
        <v>52</v>
      </c>
      <c r="C20" s="28"/>
      <c r="D20" s="29">
        <f>MIN(D21:D23)</f>
        <v>46161</v>
      </c>
      <c r="E20" s="29">
        <f>MAX(E21:E23)</f>
        <v>46190</v>
      </c>
      <c r="F20" s="30">
        <f t="shared" si="3"/>
        <v>22</v>
      </c>
      <c r="G20" s="31">
        <f>IF(SUM(F21:F23)=0,0,SUMPRODUCT(F21:F23,G21:G23)/SUM(F21:F23))</f>
        <v>1</v>
      </c>
      <c r="H20" s="32" t="str">
        <f t="shared" ca="1" si="4"/>
        <v>Abgeschlossen</v>
      </c>
      <c r="I20" s="33" t="str">
        <f t="shared" si="5"/>
        <v/>
      </c>
      <c r="J20" s="33" t="str">
        <f t="shared" si="5"/>
        <v/>
      </c>
      <c r="K20" s="33" t="str">
        <f t="shared" si="5"/>
        <v/>
      </c>
      <c r="L20" s="33" t="str">
        <f t="shared" si="5"/>
        <v/>
      </c>
      <c r="M20" s="33" t="str">
        <f t="shared" si="5"/>
        <v/>
      </c>
      <c r="N20" s="33" t="str">
        <f t="shared" si="5"/>
        <v/>
      </c>
      <c r="O20" s="33" t="str">
        <f t="shared" si="5"/>
        <v>■</v>
      </c>
      <c r="P20" s="33" t="str">
        <f t="shared" si="5"/>
        <v>■</v>
      </c>
      <c r="Q20" s="33" t="str">
        <f t="shared" si="5"/>
        <v>■</v>
      </c>
      <c r="R20" s="33" t="str">
        <f t="shared" si="5"/>
        <v>■</v>
      </c>
      <c r="S20" s="33" t="str">
        <f t="shared" si="6"/>
        <v>■</v>
      </c>
      <c r="T20" s="33" t="str">
        <f t="shared" si="6"/>
        <v/>
      </c>
      <c r="U20" s="33" t="str">
        <f t="shared" si="6"/>
        <v/>
      </c>
      <c r="V20" s="33" t="str">
        <f t="shared" si="6"/>
        <v/>
      </c>
      <c r="W20" s="33" t="str">
        <f t="shared" si="6"/>
        <v/>
      </c>
      <c r="X20" s="33" t="str">
        <f t="shared" si="6"/>
        <v/>
      </c>
      <c r="Y20" s="33" t="str">
        <f t="shared" si="6"/>
        <v/>
      </c>
      <c r="Z20" s="33" t="str">
        <f t="shared" si="6"/>
        <v/>
      </c>
      <c r="AA20" s="33" t="str">
        <f t="shared" si="6"/>
        <v/>
      </c>
      <c r="AB20" s="33" t="str">
        <f t="shared" si="6"/>
        <v/>
      </c>
      <c r="AC20" s="33" t="str">
        <f t="shared" si="7"/>
        <v/>
      </c>
      <c r="AD20" s="33" t="str">
        <f t="shared" si="7"/>
        <v/>
      </c>
      <c r="AE20" s="33" t="str">
        <f t="shared" si="7"/>
        <v/>
      </c>
      <c r="AF20" s="33" t="str">
        <f t="shared" si="7"/>
        <v/>
      </c>
      <c r="AG20" s="33" t="str">
        <f t="shared" si="7"/>
        <v/>
      </c>
      <c r="AH20" s="33" t="str">
        <f t="shared" si="7"/>
        <v/>
      </c>
    </row>
    <row r="21" spans="1:34" ht="16.5" customHeight="1" x14ac:dyDescent="0.25">
      <c r="A21" s="34" t="s">
        <v>53</v>
      </c>
      <c r="B21" s="35" t="s">
        <v>54</v>
      </c>
      <c r="C21" s="36" t="s">
        <v>55</v>
      </c>
      <c r="D21" s="37">
        <v>46161</v>
      </c>
      <c r="E21" s="37">
        <v>46171</v>
      </c>
      <c r="F21" s="38">
        <f t="shared" si="3"/>
        <v>9</v>
      </c>
      <c r="G21" s="39">
        <v>1</v>
      </c>
      <c r="H21" s="40" t="str">
        <f t="shared" ca="1" si="4"/>
        <v>Abgeschlossen</v>
      </c>
      <c r="I21" s="41" t="str">
        <f t="shared" si="5"/>
        <v/>
      </c>
      <c r="J21" s="41" t="str">
        <f t="shared" si="5"/>
        <v/>
      </c>
      <c r="K21" s="41" t="str">
        <f t="shared" si="5"/>
        <v/>
      </c>
      <c r="L21" s="41" t="str">
        <f t="shared" si="5"/>
        <v/>
      </c>
      <c r="M21" s="41" t="str">
        <f t="shared" si="5"/>
        <v/>
      </c>
      <c r="N21" s="41" t="str">
        <f t="shared" si="5"/>
        <v/>
      </c>
      <c r="O21" s="41" t="str">
        <f t="shared" si="5"/>
        <v>■</v>
      </c>
      <c r="P21" s="41" t="str">
        <f t="shared" si="5"/>
        <v>■</v>
      </c>
      <c r="Q21" s="41" t="str">
        <f t="shared" si="5"/>
        <v/>
      </c>
      <c r="R21" s="41" t="str">
        <f t="shared" si="5"/>
        <v/>
      </c>
      <c r="S21" s="41" t="str">
        <f t="shared" si="6"/>
        <v/>
      </c>
      <c r="T21" s="41" t="str">
        <f t="shared" si="6"/>
        <v/>
      </c>
      <c r="U21" s="41" t="str">
        <f t="shared" si="6"/>
        <v/>
      </c>
      <c r="V21" s="41" t="str">
        <f t="shared" si="6"/>
        <v/>
      </c>
      <c r="W21" s="41" t="str">
        <f t="shared" si="6"/>
        <v/>
      </c>
      <c r="X21" s="41" t="str">
        <f t="shared" si="6"/>
        <v/>
      </c>
      <c r="Y21" s="41" t="str">
        <f t="shared" si="6"/>
        <v/>
      </c>
      <c r="Z21" s="41" t="str">
        <f t="shared" si="6"/>
        <v/>
      </c>
      <c r="AA21" s="41" t="str">
        <f t="shared" si="6"/>
        <v/>
      </c>
      <c r="AB21" s="41" t="str">
        <f t="shared" si="6"/>
        <v/>
      </c>
      <c r="AC21" s="41" t="str">
        <f t="shared" si="7"/>
        <v/>
      </c>
      <c r="AD21" s="41" t="str">
        <f t="shared" si="7"/>
        <v/>
      </c>
      <c r="AE21" s="41" t="str">
        <f t="shared" si="7"/>
        <v/>
      </c>
      <c r="AF21" s="41" t="str">
        <f t="shared" si="7"/>
        <v/>
      </c>
      <c r="AG21" s="41" t="str">
        <f t="shared" si="7"/>
        <v/>
      </c>
      <c r="AH21" s="41" t="str">
        <f t="shared" si="7"/>
        <v/>
      </c>
    </row>
    <row r="22" spans="1:34" ht="16.5" customHeight="1" x14ac:dyDescent="0.25">
      <c r="A22" s="34" t="s">
        <v>56</v>
      </c>
      <c r="B22" s="35" t="s">
        <v>57</v>
      </c>
      <c r="C22" s="36" t="s">
        <v>55</v>
      </c>
      <c r="D22" s="37">
        <v>46174</v>
      </c>
      <c r="E22" s="37">
        <v>46185</v>
      </c>
      <c r="F22" s="38">
        <f t="shared" si="3"/>
        <v>10</v>
      </c>
      <c r="G22" s="39">
        <v>1</v>
      </c>
      <c r="H22" s="40" t="str">
        <f t="shared" ca="1" si="4"/>
        <v>Abgeschlossen</v>
      </c>
      <c r="I22" s="41" t="str">
        <f t="shared" ref="I22:R35" si="8">IF(AND($D22&lt;&gt;"",$E22&lt;&gt;""),IF($D22=$E22,IF(AND(I$11&lt;=$D22,$D22&lt;=I$11+6),"◆",""),IF(AND($D22&lt;=I$11+6,$E22&gt;=I$11),"■","")),"")</f>
        <v/>
      </c>
      <c r="J22" s="41" t="str">
        <f t="shared" si="8"/>
        <v/>
      </c>
      <c r="K22" s="41" t="str">
        <f t="shared" si="8"/>
        <v/>
      </c>
      <c r="L22" s="41" t="str">
        <f t="shared" si="8"/>
        <v/>
      </c>
      <c r="M22" s="41" t="str">
        <f t="shared" si="8"/>
        <v/>
      </c>
      <c r="N22" s="41" t="str">
        <f t="shared" si="8"/>
        <v/>
      </c>
      <c r="O22" s="41" t="str">
        <f t="shared" si="8"/>
        <v/>
      </c>
      <c r="P22" s="41" t="str">
        <f t="shared" si="8"/>
        <v/>
      </c>
      <c r="Q22" s="41" t="str">
        <f t="shared" si="8"/>
        <v>■</v>
      </c>
      <c r="R22" s="41" t="str">
        <f t="shared" si="8"/>
        <v>■</v>
      </c>
      <c r="S22" s="41" t="str">
        <f t="shared" ref="S22:AB35" si="9">IF(AND($D22&lt;&gt;"",$E22&lt;&gt;""),IF($D22=$E22,IF(AND(S$11&lt;=$D22,$D22&lt;=S$11+6),"◆",""),IF(AND($D22&lt;=S$11+6,$E22&gt;=S$11),"■","")),"")</f>
        <v/>
      </c>
      <c r="T22" s="41" t="str">
        <f t="shared" si="9"/>
        <v/>
      </c>
      <c r="U22" s="41" t="str">
        <f t="shared" si="9"/>
        <v/>
      </c>
      <c r="V22" s="41" t="str">
        <f t="shared" si="9"/>
        <v/>
      </c>
      <c r="W22" s="41" t="str">
        <f t="shared" si="9"/>
        <v/>
      </c>
      <c r="X22" s="41" t="str">
        <f t="shared" si="9"/>
        <v/>
      </c>
      <c r="Y22" s="41" t="str">
        <f t="shared" si="9"/>
        <v/>
      </c>
      <c r="Z22" s="41" t="str">
        <f t="shared" si="9"/>
        <v/>
      </c>
      <c r="AA22" s="41" t="str">
        <f t="shared" si="9"/>
        <v/>
      </c>
      <c r="AB22" s="41" t="str">
        <f t="shared" si="9"/>
        <v/>
      </c>
      <c r="AC22" s="41" t="str">
        <f t="shared" ref="AC22:AH35" si="10">IF(AND($D22&lt;&gt;"",$E22&lt;&gt;""),IF($D22=$E22,IF(AND(AC$11&lt;=$D22,$D22&lt;=AC$11+6),"◆",""),IF(AND($D22&lt;=AC$11+6,$E22&gt;=AC$11),"■","")),"")</f>
        <v/>
      </c>
      <c r="AD22" s="41" t="str">
        <f t="shared" si="10"/>
        <v/>
      </c>
      <c r="AE22" s="41" t="str">
        <f t="shared" si="10"/>
        <v/>
      </c>
      <c r="AF22" s="41" t="str">
        <f t="shared" si="10"/>
        <v/>
      </c>
      <c r="AG22" s="41" t="str">
        <f t="shared" si="10"/>
        <v/>
      </c>
      <c r="AH22" s="41" t="str">
        <f t="shared" si="10"/>
        <v/>
      </c>
    </row>
    <row r="23" spans="1:34" ht="16.5" customHeight="1" x14ac:dyDescent="0.25">
      <c r="A23" s="34" t="s">
        <v>58</v>
      </c>
      <c r="B23" s="35" t="s">
        <v>59</v>
      </c>
      <c r="C23" s="36" t="s">
        <v>6</v>
      </c>
      <c r="D23" s="37">
        <v>46181</v>
      </c>
      <c r="E23" s="37">
        <v>46190</v>
      </c>
      <c r="F23" s="38">
        <f t="shared" si="3"/>
        <v>8</v>
      </c>
      <c r="G23" s="39">
        <v>1</v>
      </c>
      <c r="H23" s="40" t="str">
        <f t="shared" ca="1" si="4"/>
        <v>Abgeschlossen</v>
      </c>
      <c r="I23" s="41" t="str">
        <f t="shared" si="8"/>
        <v/>
      </c>
      <c r="J23" s="41" t="str">
        <f t="shared" si="8"/>
        <v/>
      </c>
      <c r="K23" s="41" t="str">
        <f t="shared" si="8"/>
        <v/>
      </c>
      <c r="L23" s="41" t="str">
        <f t="shared" si="8"/>
        <v/>
      </c>
      <c r="M23" s="41" t="str">
        <f t="shared" si="8"/>
        <v/>
      </c>
      <c r="N23" s="41" t="str">
        <f t="shared" si="8"/>
        <v/>
      </c>
      <c r="O23" s="41" t="str">
        <f t="shared" si="8"/>
        <v/>
      </c>
      <c r="P23" s="41" t="str">
        <f t="shared" si="8"/>
        <v/>
      </c>
      <c r="Q23" s="41" t="str">
        <f t="shared" si="8"/>
        <v/>
      </c>
      <c r="R23" s="41" t="str">
        <f t="shared" si="8"/>
        <v>■</v>
      </c>
      <c r="S23" s="41" t="str">
        <f t="shared" si="9"/>
        <v>■</v>
      </c>
      <c r="T23" s="41" t="str">
        <f t="shared" si="9"/>
        <v/>
      </c>
      <c r="U23" s="41" t="str">
        <f t="shared" si="9"/>
        <v/>
      </c>
      <c r="V23" s="41" t="str">
        <f t="shared" si="9"/>
        <v/>
      </c>
      <c r="W23" s="41" t="str">
        <f t="shared" si="9"/>
        <v/>
      </c>
      <c r="X23" s="41" t="str">
        <f t="shared" si="9"/>
        <v/>
      </c>
      <c r="Y23" s="41" t="str">
        <f t="shared" si="9"/>
        <v/>
      </c>
      <c r="Z23" s="41" t="str">
        <f t="shared" si="9"/>
        <v/>
      </c>
      <c r="AA23" s="41" t="str">
        <f t="shared" si="9"/>
        <v/>
      </c>
      <c r="AB23" s="41" t="str">
        <f t="shared" si="9"/>
        <v/>
      </c>
      <c r="AC23" s="41" t="str">
        <f t="shared" si="10"/>
        <v/>
      </c>
      <c r="AD23" s="41" t="str">
        <f t="shared" si="10"/>
        <v/>
      </c>
      <c r="AE23" s="41" t="str">
        <f t="shared" si="10"/>
        <v/>
      </c>
      <c r="AF23" s="41" t="str">
        <f t="shared" si="10"/>
        <v/>
      </c>
      <c r="AG23" s="41" t="str">
        <f t="shared" si="10"/>
        <v/>
      </c>
      <c r="AH23" s="41" t="str">
        <f t="shared" si="10"/>
        <v/>
      </c>
    </row>
    <row r="24" spans="1:34" ht="16.5" customHeight="1" x14ac:dyDescent="0.25">
      <c r="A24" s="26" t="s">
        <v>60</v>
      </c>
      <c r="B24" s="27" t="s">
        <v>61</v>
      </c>
      <c r="C24" s="28"/>
      <c r="D24" s="29">
        <f>MIN(D25:D27)</f>
        <v>46191</v>
      </c>
      <c r="E24" s="29">
        <f>MAX(E25:E27)</f>
        <v>46230</v>
      </c>
      <c r="F24" s="30">
        <f t="shared" si="3"/>
        <v>28</v>
      </c>
      <c r="G24" s="31">
        <f>IF(SUM(F25:F27)=0,0,SUMPRODUCT(F25:F27,G25:G27)/SUM(F25:F27))</f>
        <v>0.5625</v>
      </c>
      <c r="H24" s="32" t="str">
        <f t="shared" ca="1" si="4"/>
        <v>In Bearbeitung</v>
      </c>
      <c r="I24" s="33" t="str">
        <f t="shared" si="8"/>
        <v/>
      </c>
      <c r="J24" s="33" t="str">
        <f t="shared" si="8"/>
        <v/>
      </c>
      <c r="K24" s="33" t="str">
        <f t="shared" si="8"/>
        <v/>
      </c>
      <c r="L24" s="33" t="str">
        <f t="shared" si="8"/>
        <v/>
      </c>
      <c r="M24" s="33" t="str">
        <f t="shared" si="8"/>
        <v/>
      </c>
      <c r="N24" s="33" t="str">
        <f t="shared" si="8"/>
        <v/>
      </c>
      <c r="O24" s="33" t="str">
        <f t="shared" si="8"/>
        <v/>
      </c>
      <c r="P24" s="33" t="str">
        <f t="shared" si="8"/>
        <v/>
      </c>
      <c r="Q24" s="33" t="str">
        <f t="shared" si="8"/>
        <v/>
      </c>
      <c r="R24" s="33" t="str">
        <f t="shared" si="8"/>
        <v/>
      </c>
      <c r="S24" s="33" t="str">
        <f t="shared" si="9"/>
        <v>■</v>
      </c>
      <c r="T24" s="33" t="str">
        <f t="shared" si="9"/>
        <v>■</v>
      </c>
      <c r="U24" s="33" t="str">
        <f t="shared" si="9"/>
        <v>■</v>
      </c>
      <c r="V24" s="33" t="str">
        <f t="shared" si="9"/>
        <v>■</v>
      </c>
      <c r="W24" s="33" t="str">
        <f t="shared" si="9"/>
        <v>■</v>
      </c>
      <c r="X24" s="33" t="str">
        <f t="shared" si="9"/>
        <v>■</v>
      </c>
      <c r="Y24" s="33" t="str">
        <f t="shared" si="9"/>
        <v>■</v>
      </c>
      <c r="Z24" s="33" t="str">
        <f t="shared" si="9"/>
        <v/>
      </c>
      <c r="AA24" s="33" t="str">
        <f t="shared" si="9"/>
        <v/>
      </c>
      <c r="AB24" s="33" t="str">
        <f t="shared" si="9"/>
        <v/>
      </c>
      <c r="AC24" s="33" t="str">
        <f t="shared" si="10"/>
        <v/>
      </c>
      <c r="AD24" s="33" t="str">
        <f t="shared" si="10"/>
        <v/>
      </c>
      <c r="AE24" s="33" t="str">
        <f t="shared" si="10"/>
        <v/>
      </c>
      <c r="AF24" s="33" t="str">
        <f t="shared" si="10"/>
        <v/>
      </c>
      <c r="AG24" s="33" t="str">
        <f t="shared" si="10"/>
        <v/>
      </c>
      <c r="AH24" s="33" t="str">
        <f t="shared" si="10"/>
        <v/>
      </c>
    </row>
    <row r="25" spans="1:34" ht="16.5" customHeight="1" x14ac:dyDescent="0.25">
      <c r="A25" s="34" t="s">
        <v>62</v>
      </c>
      <c r="B25" s="35" t="s">
        <v>63</v>
      </c>
      <c r="C25" s="36" t="s">
        <v>64</v>
      </c>
      <c r="D25" s="37">
        <v>46191</v>
      </c>
      <c r="E25" s="37">
        <v>46206</v>
      </c>
      <c r="F25" s="38">
        <f t="shared" si="3"/>
        <v>12</v>
      </c>
      <c r="G25" s="39">
        <v>1</v>
      </c>
      <c r="H25" s="40" t="str">
        <f t="shared" ca="1" si="4"/>
        <v>Abgeschlossen</v>
      </c>
      <c r="I25" s="41" t="str">
        <f t="shared" si="8"/>
        <v/>
      </c>
      <c r="J25" s="41" t="str">
        <f t="shared" si="8"/>
        <v/>
      </c>
      <c r="K25" s="41" t="str">
        <f t="shared" si="8"/>
        <v/>
      </c>
      <c r="L25" s="41" t="str">
        <f t="shared" si="8"/>
        <v/>
      </c>
      <c r="M25" s="41" t="str">
        <f t="shared" si="8"/>
        <v/>
      </c>
      <c r="N25" s="41" t="str">
        <f t="shared" si="8"/>
        <v/>
      </c>
      <c r="O25" s="41" t="str">
        <f t="shared" si="8"/>
        <v/>
      </c>
      <c r="P25" s="41" t="str">
        <f t="shared" si="8"/>
        <v/>
      </c>
      <c r="Q25" s="41" t="str">
        <f t="shared" si="8"/>
        <v/>
      </c>
      <c r="R25" s="41" t="str">
        <f t="shared" si="8"/>
        <v/>
      </c>
      <c r="S25" s="41" t="str">
        <f t="shared" si="9"/>
        <v>■</v>
      </c>
      <c r="T25" s="41" t="str">
        <f t="shared" si="9"/>
        <v>■</v>
      </c>
      <c r="U25" s="41" t="str">
        <f t="shared" si="9"/>
        <v>■</v>
      </c>
      <c r="V25" s="41" t="str">
        <f t="shared" si="9"/>
        <v/>
      </c>
      <c r="W25" s="41" t="str">
        <f t="shared" si="9"/>
        <v/>
      </c>
      <c r="X25" s="41" t="str">
        <f t="shared" si="9"/>
        <v/>
      </c>
      <c r="Y25" s="41" t="str">
        <f t="shared" si="9"/>
        <v/>
      </c>
      <c r="Z25" s="41" t="str">
        <f t="shared" si="9"/>
        <v/>
      </c>
      <c r="AA25" s="41" t="str">
        <f t="shared" si="9"/>
        <v/>
      </c>
      <c r="AB25" s="41" t="str">
        <f t="shared" si="9"/>
        <v/>
      </c>
      <c r="AC25" s="41" t="str">
        <f t="shared" si="10"/>
        <v/>
      </c>
      <c r="AD25" s="41" t="str">
        <f t="shared" si="10"/>
        <v/>
      </c>
      <c r="AE25" s="41" t="str">
        <f t="shared" si="10"/>
        <v/>
      </c>
      <c r="AF25" s="41" t="str">
        <f t="shared" si="10"/>
        <v/>
      </c>
      <c r="AG25" s="41" t="str">
        <f t="shared" si="10"/>
        <v/>
      </c>
      <c r="AH25" s="41" t="str">
        <f t="shared" si="10"/>
        <v/>
      </c>
    </row>
    <row r="26" spans="1:34" ht="16.5" customHeight="1" x14ac:dyDescent="0.25">
      <c r="A26" s="34" t="s">
        <v>65</v>
      </c>
      <c r="B26" s="35" t="s">
        <v>66</v>
      </c>
      <c r="C26" s="36" t="s">
        <v>64</v>
      </c>
      <c r="D26" s="37">
        <v>46209</v>
      </c>
      <c r="E26" s="37">
        <v>46227</v>
      </c>
      <c r="F26" s="38">
        <f t="shared" si="3"/>
        <v>15</v>
      </c>
      <c r="G26" s="39">
        <v>0.25</v>
      </c>
      <c r="H26" s="40" t="str">
        <f t="shared" ca="1" si="4"/>
        <v>In Bearbeitung</v>
      </c>
      <c r="I26" s="41" t="str">
        <f t="shared" si="8"/>
        <v/>
      </c>
      <c r="J26" s="41" t="str">
        <f t="shared" si="8"/>
        <v/>
      </c>
      <c r="K26" s="41" t="str">
        <f t="shared" si="8"/>
        <v/>
      </c>
      <c r="L26" s="41" t="str">
        <f t="shared" si="8"/>
        <v/>
      </c>
      <c r="M26" s="41" t="str">
        <f t="shared" si="8"/>
        <v/>
      </c>
      <c r="N26" s="41" t="str">
        <f t="shared" si="8"/>
        <v/>
      </c>
      <c r="O26" s="41" t="str">
        <f t="shared" si="8"/>
        <v/>
      </c>
      <c r="P26" s="41" t="str">
        <f t="shared" si="8"/>
        <v/>
      </c>
      <c r="Q26" s="41" t="str">
        <f t="shared" si="8"/>
        <v/>
      </c>
      <c r="R26" s="41" t="str">
        <f t="shared" si="8"/>
        <v/>
      </c>
      <c r="S26" s="41" t="str">
        <f t="shared" si="9"/>
        <v/>
      </c>
      <c r="T26" s="41" t="str">
        <f t="shared" si="9"/>
        <v/>
      </c>
      <c r="U26" s="41" t="str">
        <f t="shared" si="9"/>
        <v/>
      </c>
      <c r="V26" s="41" t="str">
        <f t="shared" si="9"/>
        <v>■</v>
      </c>
      <c r="W26" s="41" t="str">
        <f t="shared" si="9"/>
        <v>■</v>
      </c>
      <c r="X26" s="41" t="str">
        <f t="shared" si="9"/>
        <v>■</v>
      </c>
      <c r="Y26" s="41" t="str">
        <f t="shared" si="9"/>
        <v/>
      </c>
      <c r="Z26" s="41" t="str">
        <f t="shared" si="9"/>
        <v/>
      </c>
      <c r="AA26" s="41" t="str">
        <f t="shared" si="9"/>
        <v/>
      </c>
      <c r="AB26" s="41" t="str">
        <f t="shared" si="9"/>
        <v/>
      </c>
      <c r="AC26" s="41" t="str">
        <f t="shared" si="10"/>
        <v/>
      </c>
      <c r="AD26" s="41" t="str">
        <f t="shared" si="10"/>
        <v/>
      </c>
      <c r="AE26" s="41" t="str">
        <f t="shared" si="10"/>
        <v/>
      </c>
      <c r="AF26" s="41" t="str">
        <f t="shared" si="10"/>
        <v/>
      </c>
      <c r="AG26" s="41" t="str">
        <f t="shared" si="10"/>
        <v/>
      </c>
      <c r="AH26" s="41" t="str">
        <f t="shared" si="10"/>
        <v/>
      </c>
    </row>
    <row r="27" spans="1:34" ht="16.5" customHeight="1" x14ac:dyDescent="0.25">
      <c r="A27" s="34" t="s">
        <v>67</v>
      </c>
      <c r="B27" s="42" t="s">
        <v>68</v>
      </c>
      <c r="C27" s="36" t="s">
        <v>6</v>
      </c>
      <c r="D27" s="37">
        <v>46230</v>
      </c>
      <c r="E27" s="37">
        <v>46230</v>
      </c>
      <c r="F27" s="38">
        <f t="shared" si="3"/>
        <v>1</v>
      </c>
      <c r="G27" s="39">
        <v>0</v>
      </c>
      <c r="H27" s="40" t="str">
        <f t="shared" ca="1" si="4"/>
        <v>Nicht begonnen</v>
      </c>
      <c r="I27" s="41" t="str">
        <f t="shared" si="8"/>
        <v/>
      </c>
      <c r="J27" s="41" t="str">
        <f t="shared" si="8"/>
        <v/>
      </c>
      <c r="K27" s="41" t="str">
        <f t="shared" si="8"/>
        <v/>
      </c>
      <c r="L27" s="41" t="str">
        <f t="shared" si="8"/>
        <v/>
      </c>
      <c r="M27" s="41" t="str">
        <f t="shared" si="8"/>
        <v/>
      </c>
      <c r="N27" s="41" t="str">
        <f t="shared" si="8"/>
        <v/>
      </c>
      <c r="O27" s="41" t="str">
        <f t="shared" si="8"/>
        <v/>
      </c>
      <c r="P27" s="41" t="str">
        <f t="shared" si="8"/>
        <v/>
      </c>
      <c r="Q27" s="41" t="str">
        <f t="shared" si="8"/>
        <v/>
      </c>
      <c r="R27" s="41" t="str">
        <f t="shared" si="8"/>
        <v/>
      </c>
      <c r="S27" s="41" t="str">
        <f t="shared" si="9"/>
        <v/>
      </c>
      <c r="T27" s="41" t="str">
        <f t="shared" si="9"/>
        <v/>
      </c>
      <c r="U27" s="41" t="str">
        <f t="shared" si="9"/>
        <v/>
      </c>
      <c r="V27" s="41" t="str">
        <f t="shared" si="9"/>
        <v/>
      </c>
      <c r="W27" s="41" t="str">
        <f t="shared" si="9"/>
        <v/>
      </c>
      <c r="X27" s="41" t="str">
        <f t="shared" si="9"/>
        <v/>
      </c>
      <c r="Y27" s="41" t="str">
        <f t="shared" si="9"/>
        <v>◆</v>
      </c>
      <c r="Z27" s="41" t="str">
        <f t="shared" si="9"/>
        <v/>
      </c>
      <c r="AA27" s="41" t="str">
        <f t="shared" si="9"/>
        <v/>
      </c>
      <c r="AB27" s="41" t="str">
        <f t="shared" si="9"/>
        <v/>
      </c>
      <c r="AC27" s="41" t="str">
        <f t="shared" si="10"/>
        <v/>
      </c>
      <c r="AD27" s="41" t="str">
        <f t="shared" si="10"/>
        <v/>
      </c>
      <c r="AE27" s="41" t="str">
        <f t="shared" si="10"/>
        <v/>
      </c>
      <c r="AF27" s="41" t="str">
        <f t="shared" si="10"/>
        <v/>
      </c>
      <c r="AG27" s="41" t="str">
        <f t="shared" si="10"/>
        <v/>
      </c>
      <c r="AH27" s="41" t="str">
        <f t="shared" si="10"/>
        <v/>
      </c>
    </row>
    <row r="28" spans="1:34" ht="16.5" customHeight="1" x14ac:dyDescent="0.25">
      <c r="A28" s="26" t="s">
        <v>69</v>
      </c>
      <c r="B28" s="27" t="s">
        <v>70</v>
      </c>
      <c r="C28" s="28"/>
      <c r="D28" s="29">
        <f>MIN(D29:D31)</f>
        <v>46231</v>
      </c>
      <c r="E28" s="29">
        <f>MAX(E29:E31)</f>
        <v>46265</v>
      </c>
      <c r="F28" s="30">
        <f t="shared" si="3"/>
        <v>25</v>
      </c>
      <c r="G28" s="31">
        <f>IF(SUM(F29:F31)=0,0,SUMPRODUCT(F29:F31,G29:G31)/SUM(F29:F31))</f>
        <v>0</v>
      </c>
      <c r="H28" s="32" t="str">
        <f t="shared" ca="1" si="4"/>
        <v>Nicht begonnen</v>
      </c>
      <c r="I28" s="33" t="str">
        <f t="shared" si="8"/>
        <v/>
      </c>
      <c r="J28" s="33" t="str">
        <f t="shared" si="8"/>
        <v/>
      </c>
      <c r="K28" s="33" t="str">
        <f t="shared" si="8"/>
        <v/>
      </c>
      <c r="L28" s="33" t="str">
        <f t="shared" si="8"/>
        <v/>
      </c>
      <c r="M28" s="33" t="str">
        <f t="shared" si="8"/>
        <v/>
      </c>
      <c r="N28" s="33" t="str">
        <f t="shared" si="8"/>
        <v/>
      </c>
      <c r="O28" s="33" t="str">
        <f t="shared" si="8"/>
        <v/>
      </c>
      <c r="P28" s="33" t="str">
        <f t="shared" si="8"/>
        <v/>
      </c>
      <c r="Q28" s="33" t="str">
        <f t="shared" si="8"/>
        <v/>
      </c>
      <c r="R28" s="33" t="str">
        <f t="shared" si="8"/>
        <v/>
      </c>
      <c r="S28" s="33" t="str">
        <f t="shared" si="9"/>
        <v/>
      </c>
      <c r="T28" s="33" t="str">
        <f t="shared" si="9"/>
        <v/>
      </c>
      <c r="U28" s="33" t="str">
        <f t="shared" si="9"/>
        <v/>
      </c>
      <c r="V28" s="33" t="str">
        <f t="shared" si="9"/>
        <v/>
      </c>
      <c r="W28" s="33" t="str">
        <f t="shared" si="9"/>
        <v/>
      </c>
      <c r="X28" s="33" t="str">
        <f t="shared" si="9"/>
        <v/>
      </c>
      <c r="Y28" s="33" t="str">
        <f t="shared" si="9"/>
        <v>■</v>
      </c>
      <c r="Z28" s="33" t="str">
        <f t="shared" si="9"/>
        <v>■</v>
      </c>
      <c r="AA28" s="33" t="str">
        <f t="shared" si="9"/>
        <v>■</v>
      </c>
      <c r="AB28" s="33" t="str">
        <f t="shared" si="9"/>
        <v>■</v>
      </c>
      <c r="AC28" s="33" t="str">
        <f t="shared" si="10"/>
        <v>■</v>
      </c>
      <c r="AD28" s="33" t="str">
        <f t="shared" si="10"/>
        <v>■</v>
      </c>
      <c r="AE28" s="33" t="str">
        <f t="shared" si="10"/>
        <v/>
      </c>
      <c r="AF28" s="33" t="str">
        <f t="shared" si="10"/>
        <v/>
      </c>
      <c r="AG28" s="33" t="str">
        <f t="shared" si="10"/>
        <v/>
      </c>
      <c r="AH28" s="33" t="str">
        <f t="shared" si="10"/>
        <v/>
      </c>
    </row>
    <row r="29" spans="1:34" ht="16.5" customHeight="1" x14ac:dyDescent="0.25">
      <c r="A29" s="34" t="s">
        <v>71</v>
      </c>
      <c r="B29" s="35" t="s">
        <v>72</v>
      </c>
      <c r="C29" s="36" t="s">
        <v>73</v>
      </c>
      <c r="D29" s="37">
        <v>46231</v>
      </c>
      <c r="E29" s="37">
        <v>46248</v>
      </c>
      <c r="F29" s="38">
        <f t="shared" si="3"/>
        <v>14</v>
      </c>
      <c r="G29" s="39">
        <v>0</v>
      </c>
      <c r="H29" s="40" t="str">
        <f t="shared" ca="1" si="4"/>
        <v>Nicht begonnen</v>
      </c>
      <c r="I29" s="41" t="str">
        <f t="shared" si="8"/>
        <v/>
      </c>
      <c r="J29" s="41" t="str">
        <f t="shared" si="8"/>
        <v/>
      </c>
      <c r="K29" s="41" t="str">
        <f t="shared" si="8"/>
        <v/>
      </c>
      <c r="L29" s="41" t="str">
        <f t="shared" si="8"/>
        <v/>
      </c>
      <c r="M29" s="41" t="str">
        <f t="shared" si="8"/>
        <v/>
      </c>
      <c r="N29" s="41" t="str">
        <f t="shared" si="8"/>
        <v/>
      </c>
      <c r="O29" s="41" t="str">
        <f t="shared" si="8"/>
        <v/>
      </c>
      <c r="P29" s="41" t="str">
        <f t="shared" si="8"/>
        <v/>
      </c>
      <c r="Q29" s="41" t="str">
        <f t="shared" si="8"/>
        <v/>
      </c>
      <c r="R29" s="41" t="str">
        <f t="shared" si="8"/>
        <v/>
      </c>
      <c r="S29" s="41" t="str">
        <f t="shared" si="9"/>
        <v/>
      </c>
      <c r="T29" s="41" t="str">
        <f t="shared" si="9"/>
        <v/>
      </c>
      <c r="U29" s="41" t="str">
        <f t="shared" si="9"/>
        <v/>
      </c>
      <c r="V29" s="41" t="str">
        <f t="shared" si="9"/>
        <v/>
      </c>
      <c r="W29" s="41" t="str">
        <f t="shared" si="9"/>
        <v/>
      </c>
      <c r="X29" s="41" t="str">
        <f t="shared" si="9"/>
        <v/>
      </c>
      <c r="Y29" s="41" t="str">
        <f t="shared" si="9"/>
        <v>■</v>
      </c>
      <c r="Z29" s="41" t="str">
        <f t="shared" si="9"/>
        <v>■</v>
      </c>
      <c r="AA29" s="41" t="str">
        <f t="shared" si="9"/>
        <v>■</v>
      </c>
      <c r="AB29" s="41" t="str">
        <f t="shared" si="9"/>
        <v/>
      </c>
      <c r="AC29" s="41" t="str">
        <f t="shared" si="10"/>
        <v/>
      </c>
      <c r="AD29" s="41" t="str">
        <f t="shared" si="10"/>
        <v/>
      </c>
      <c r="AE29" s="41" t="str">
        <f t="shared" si="10"/>
        <v/>
      </c>
      <c r="AF29" s="41" t="str">
        <f t="shared" si="10"/>
        <v/>
      </c>
      <c r="AG29" s="41" t="str">
        <f t="shared" si="10"/>
        <v/>
      </c>
      <c r="AH29" s="41" t="str">
        <f t="shared" si="10"/>
        <v/>
      </c>
    </row>
    <row r="30" spans="1:34" ht="16.5" customHeight="1" x14ac:dyDescent="0.25">
      <c r="A30" s="34" t="s">
        <v>74</v>
      </c>
      <c r="B30" s="35" t="s">
        <v>75</v>
      </c>
      <c r="C30" s="36" t="s">
        <v>64</v>
      </c>
      <c r="D30" s="37">
        <v>46251</v>
      </c>
      <c r="E30" s="37">
        <v>46262</v>
      </c>
      <c r="F30" s="38">
        <f t="shared" si="3"/>
        <v>10</v>
      </c>
      <c r="G30" s="39">
        <v>0</v>
      </c>
      <c r="H30" s="40" t="str">
        <f t="shared" ca="1" si="4"/>
        <v>Nicht begonnen</v>
      </c>
      <c r="I30" s="41" t="str">
        <f t="shared" si="8"/>
        <v/>
      </c>
      <c r="J30" s="41" t="str">
        <f t="shared" si="8"/>
        <v/>
      </c>
      <c r="K30" s="41" t="str">
        <f t="shared" si="8"/>
        <v/>
      </c>
      <c r="L30" s="41" t="str">
        <f t="shared" si="8"/>
        <v/>
      </c>
      <c r="M30" s="41" t="str">
        <f t="shared" si="8"/>
        <v/>
      </c>
      <c r="N30" s="41" t="str">
        <f t="shared" si="8"/>
        <v/>
      </c>
      <c r="O30" s="41" t="str">
        <f t="shared" si="8"/>
        <v/>
      </c>
      <c r="P30" s="41" t="str">
        <f t="shared" si="8"/>
        <v/>
      </c>
      <c r="Q30" s="41" t="str">
        <f t="shared" si="8"/>
        <v/>
      </c>
      <c r="R30" s="41" t="str">
        <f t="shared" si="8"/>
        <v/>
      </c>
      <c r="S30" s="41" t="str">
        <f t="shared" si="9"/>
        <v/>
      </c>
      <c r="T30" s="41" t="str">
        <f t="shared" si="9"/>
        <v/>
      </c>
      <c r="U30" s="41" t="str">
        <f t="shared" si="9"/>
        <v/>
      </c>
      <c r="V30" s="41" t="str">
        <f t="shared" si="9"/>
        <v/>
      </c>
      <c r="W30" s="41" t="str">
        <f t="shared" si="9"/>
        <v/>
      </c>
      <c r="X30" s="41" t="str">
        <f t="shared" si="9"/>
        <v/>
      </c>
      <c r="Y30" s="41" t="str">
        <f t="shared" si="9"/>
        <v/>
      </c>
      <c r="Z30" s="41" t="str">
        <f t="shared" si="9"/>
        <v/>
      </c>
      <c r="AA30" s="41" t="str">
        <f t="shared" si="9"/>
        <v/>
      </c>
      <c r="AB30" s="41" t="str">
        <f t="shared" si="9"/>
        <v>■</v>
      </c>
      <c r="AC30" s="41" t="str">
        <f t="shared" si="10"/>
        <v>■</v>
      </c>
      <c r="AD30" s="41" t="str">
        <f t="shared" si="10"/>
        <v/>
      </c>
      <c r="AE30" s="41" t="str">
        <f t="shared" si="10"/>
        <v/>
      </c>
      <c r="AF30" s="41" t="str">
        <f t="shared" si="10"/>
        <v/>
      </c>
      <c r="AG30" s="41" t="str">
        <f t="shared" si="10"/>
        <v/>
      </c>
      <c r="AH30" s="41" t="str">
        <f t="shared" si="10"/>
        <v/>
      </c>
    </row>
    <row r="31" spans="1:34" ht="16.5" customHeight="1" x14ac:dyDescent="0.25">
      <c r="A31" s="34" t="s">
        <v>76</v>
      </c>
      <c r="B31" s="42" t="s">
        <v>77</v>
      </c>
      <c r="C31" s="36" t="s">
        <v>11</v>
      </c>
      <c r="D31" s="37">
        <v>46265</v>
      </c>
      <c r="E31" s="37">
        <v>46265</v>
      </c>
      <c r="F31" s="38">
        <f t="shared" si="3"/>
        <v>1</v>
      </c>
      <c r="G31" s="39">
        <v>0</v>
      </c>
      <c r="H31" s="40" t="str">
        <f t="shared" ca="1" si="4"/>
        <v>Nicht begonnen</v>
      </c>
      <c r="I31" s="41" t="str">
        <f t="shared" si="8"/>
        <v/>
      </c>
      <c r="J31" s="41" t="str">
        <f t="shared" si="8"/>
        <v/>
      </c>
      <c r="K31" s="41" t="str">
        <f t="shared" si="8"/>
        <v/>
      </c>
      <c r="L31" s="41" t="str">
        <f t="shared" si="8"/>
        <v/>
      </c>
      <c r="M31" s="41" t="str">
        <f t="shared" si="8"/>
        <v/>
      </c>
      <c r="N31" s="41" t="str">
        <f t="shared" si="8"/>
        <v/>
      </c>
      <c r="O31" s="41" t="str">
        <f t="shared" si="8"/>
        <v/>
      </c>
      <c r="P31" s="41" t="str">
        <f t="shared" si="8"/>
        <v/>
      </c>
      <c r="Q31" s="41" t="str">
        <f t="shared" si="8"/>
        <v/>
      </c>
      <c r="R31" s="41" t="str">
        <f t="shared" si="8"/>
        <v/>
      </c>
      <c r="S31" s="41" t="str">
        <f t="shared" si="9"/>
        <v/>
      </c>
      <c r="T31" s="41" t="str">
        <f t="shared" si="9"/>
        <v/>
      </c>
      <c r="U31" s="41" t="str">
        <f t="shared" si="9"/>
        <v/>
      </c>
      <c r="V31" s="41" t="str">
        <f t="shared" si="9"/>
        <v/>
      </c>
      <c r="W31" s="41" t="str">
        <f t="shared" si="9"/>
        <v/>
      </c>
      <c r="X31" s="41" t="str">
        <f t="shared" si="9"/>
        <v/>
      </c>
      <c r="Y31" s="41" t="str">
        <f t="shared" si="9"/>
        <v/>
      </c>
      <c r="Z31" s="41" t="str">
        <f t="shared" si="9"/>
        <v/>
      </c>
      <c r="AA31" s="41" t="str">
        <f t="shared" si="9"/>
        <v/>
      </c>
      <c r="AB31" s="41" t="str">
        <f t="shared" si="9"/>
        <v/>
      </c>
      <c r="AC31" s="41" t="str">
        <f t="shared" si="10"/>
        <v/>
      </c>
      <c r="AD31" s="41" t="str">
        <f t="shared" si="10"/>
        <v>◆</v>
      </c>
      <c r="AE31" s="41" t="str">
        <f t="shared" si="10"/>
        <v/>
      </c>
      <c r="AF31" s="41" t="str">
        <f t="shared" si="10"/>
        <v/>
      </c>
      <c r="AG31" s="41" t="str">
        <f t="shared" si="10"/>
        <v/>
      </c>
      <c r="AH31" s="41" t="str">
        <f t="shared" si="10"/>
        <v/>
      </c>
    </row>
    <row r="32" spans="1:34" ht="16.5" customHeight="1" x14ac:dyDescent="0.25">
      <c r="A32" s="26" t="s">
        <v>78</v>
      </c>
      <c r="B32" s="27" t="s">
        <v>79</v>
      </c>
      <c r="C32" s="28"/>
      <c r="D32" s="29">
        <f>MIN(D33:D35)</f>
        <v>46266</v>
      </c>
      <c r="E32" s="29">
        <f>MAX(E33:E35)</f>
        <v>46290</v>
      </c>
      <c r="F32" s="30">
        <f t="shared" si="3"/>
        <v>19</v>
      </c>
      <c r="G32" s="31">
        <f>IF(SUM(F33:F35)=0,0,SUMPRODUCT(F33:F35,G33:G35)/SUM(F33:F35))</f>
        <v>0</v>
      </c>
      <c r="H32" s="32" t="str">
        <f t="shared" ca="1" si="4"/>
        <v>Nicht begonnen</v>
      </c>
      <c r="I32" s="33" t="str">
        <f t="shared" si="8"/>
        <v/>
      </c>
      <c r="J32" s="33" t="str">
        <f t="shared" si="8"/>
        <v/>
      </c>
      <c r="K32" s="33" t="str">
        <f t="shared" si="8"/>
        <v/>
      </c>
      <c r="L32" s="33" t="str">
        <f t="shared" si="8"/>
        <v/>
      </c>
      <c r="M32" s="33" t="str">
        <f t="shared" si="8"/>
        <v/>
      </c>
      <c r="N32" s="33" t="str">
        <f t="shared" si="8"/>
        <v/>
      </c>
      <c r="O32" s="33" t="str">
        <f t="shared" si="8"/>
        <v/>
      </c>
      <c r="P32" s="33" t="str">
        <f t="shared" si="8"/>
        <v/>
      </c>
      <c r="Q32" s="33" t="str">
        <f t="shared" si="8"/>
        <v/>
      </c>
      <c r="R32" s="33" t="str">
        <f t="shared" si="8"/>
        <v/>
      </c>
      <c r="S32" s="33" t="str">
        <f t="shared" si="9"/>
        <v/>
      </c>
      <c r="T32" s="33" t="str">
        <f t="shared" si="9"/>
        <v/>
      </c>
      <c r="U32" s="33" t="str">
        <f t="shared" si="9"/>
        <v/>
      </c>
      <c r="V32" s="33" t="str">
        <f t="shared" si="9"/>
        <v/>
      </c>
      <c r="W32" s="33" t="str">
        <f t="shared" si="9"/>
        <v/>
      </c>
      <c r="X32" s="33" t="str">
        <f t="shared" si="9"/>
        <v/>
      </c>
      <c r="Y32" s="33" t="str">
        <f t="shared" si="9"/>
        <v/>
      </c>
      <c r="Z32" s="33" t="str">
        <f t="shared" si="9"/>
        <v/>
      </c>
      <c r="AA32" s="33" t="str">
        <f t="shared" si="9"/>
        <v/>
      </c>
      <c r="AB32" s="33" t="str">
        <f t="shared" si="9"/>
        <v/>
      </c>
      <c r="AC32" s="33" t="str">
        <f t="shared" si="10"/>
        <v/>
      </c>
      <c r="AD32" s="33" t="str">
        <f t="shared" si="10"/>
        <v>■</v>
      </c>
      <c r="AE32" s="33" t="str">
        <f t="shared" si="10"/>
        <v>■</v>
      </c>
      <c r="AF32" s="33" t="str">
        <f t="shared" si="10"/>
        <v>■</v>
      </c>
      <c r="AG32" s="33" t="str">
        <f t="shared" si="10"/>
        <v>■</v>
      </c>
      <c r="AH32" s="33" t="str">
        <f t="shared" si="10"/>
        <v/>
      </c>
    </row>
    <row r="33" spans="1:34" ht="16.5" customHeight="1" x14ac:dyDescent="0.25">
      <c r="A33" s="34" t="s">
        <v>80</v>
      </c>
      <c r="B33" s="35" t="s">
        <v>81</v>
      </c>
      <c r="C33" s="36" t="s">
        <v>82</v>
      </c>
      <c r="D33" s="37">
        <v>46266</v>
      </c>
      <c r="E33" s="37">
        <v>46276</v>
      </c>
      <c r="F33" s="38">
        <f t="shared" si="3"/>
        <v>9</v>
      </c>
      <c r="G33" s="39">
        <v>0</v>
      </c>
      <c r="H33" s="40" t="str">
        <f t="shared" ca="1" si="4"/>
        <v>Nicht begonnen</v>
      </c>
      <c r="I33" s="41" t="str">
        <f t="shared" si="8"/>
        <v/>
      </c>
      <c r="J33" s="41" t="str">
        <f t="shared" si="8"/>
        <v/>
      </c>
      <c r="K33" s="41" t="str">
        <f t="shared" si="8"/>
        <v/>
      </c>
      <c r="L33" s="41" t="str">
        <f t="shared" si="8"/>
        <v/>
      </c>
      <c r="M33" s="41" t="str">
        <f t="shared" si="8"/>
        <v/>
      </c>
      <c r="N33" s="41" t="str">
        <f t="shared" si="8"/>
        <v/>
      </c>
      <c r="O33" s="41" t="str">
        <f t="shared" si="8"/>
        <v/>
      </c>
      <c r="P33" s="41" t="str">
        <f t="shared" si="8"/>
        <v/>
      </c>
      <c r="Q33" s="41" t="str">
        <f t="shared" si="8"/>
        <v/>
      </c>
      <c r="R33" s="41" t="str">
        <f t="shared" si="8"/>
        <v/>
      </c>
      <c r="S33" s="41" t="str">
        <f t="shared" si="9"/>
        <v/>
      </c>
      <c r="T33" s="41" t="str">
        <f t="shared" si="9"/>
        <v/>
      </c>
      <c r="U33" s="41" t="str">
        <f t="shared" si="9"/>
        <v/>
      </c>
      <c r="V33" s="41" t="str">
        <f t="shared" si="9"/>
        <v/>
      </c>
      <c r="W33" s="41" t="str">
        <f t="shared" si="9"/>
        <v/>
      </c>
      <c r="X33" s="41" t="str">
        <f t="shared" si="9"/>
        <v/>
      </c>
      <c r="Y33" s="41" t="str">
        <f t="shared" si="9"/>
        <v/>
      </c>
      <c r="Z33" s="41" t="str">
        <f t="shared" si="9"/>
        <v/>
      </c>
      <c r="AA33" s="41" t="str">
        <f t="shared" si="9"/>
        <v/>
      </c>
      <c r="AB33" s="41" t="str">
        <f t="shared" si="9"/>
        <v/>
      </c>
      <c r="AC33" s="41" t="str">
        <f t="shared" si="10"/>
        <v/>
      </c>
      <c r="AD33" s="41" t="str">
        <f t="shared" si="10"/>
        <v>■</v>
      </c>
      <c r="AE33" s="41" t="str">
        <f t="shared" si="10"/>
        <v>■</v>
      </c>
      <c r="AF33" s="41" t="str">
        <f t="shared" si="10"/>
        <v/>
      </c>
      <c r="AG33" s="41" t="str">
        <f t="shared" si="10"/>
        <v/>
      </c>
      <c r="AH33" s="41" t="str">
        <f t="shared" si="10"/>
        <v/>
      </c>
    </row>
    <row r="34" spans="1:34" ht="16.5" customHeight="1" x14ac:dyDescent="0.25">
      <c r="A34" s="34" t="s">
        <v>83</v>
      </c>
      <c r="B34" s="42" t="s">
        <v>84</v>
      </c>
      <c r="C34" s="36" t="s">
        <v>6</v>
      </c>
      <c r="D34" s="37">
        <v>46279</v>
      </c>
      <c r="E34" s="37">
        <v>46279</v>
      </c>
      <c r="F34" s="38">
        <f t="shared" si="3"/>
        <v>1</v>
      </c>
      <c r="G34" s="39">
        <v>0</v>
      </c>
      <c r="H34" s="40" t="str">
        <f t="shared" ca="1" si="4"/>
        <v>Nicht begonnen</v>
      </c>
      <c r="I34" s="41" t="str">
        <f t="shared" si="8"/>
        <v/>
      </c>
      <c r="J34" s="41" t="str">
        <f t="shared" si="8"/>
        <v/>
      </c>
      <c r="K34" s="41" t="str">
        <f t="shared" si="8"/>
        <v/>
      </c>
      <c r="L34" s="41" t="str">
        <f t="shared" si="8"/>
        <v/>
      </c>
      <c r="M34" s="41" t="str">
        <f t="shared" si="8"/>
        <v/>
      </c>
      <c r="N34" s="41" t="str">
        <f t="shared" si="8"/>
        <v/>
      </c>
      <c r="O34" s="41" t="str">
        <f t="shared" si="8"/>
        <v/>
      </c>
      <c r="P34" s="41" t="str">
        <f t="shared" si="8"/>
        <v/>
      </c>
      <c r="Q34" s="41" t="str">
        <f t="shared" si="8"/>
        <v/>
      </c>
      <c r="R34" s="41" t="str">
        <f t="shared" si="8"/>
        <v/>
      </c>
      <c r="S34" s="41" t="str">
        <f t="shared" si="9"/>
        <v/>
      </c>
      <c r="T34" s="41" t="str">
        <f t="shared" si="9"/>
        <v/>
      </c>
      <c r="U34" s="41" t="str">
        <f t="shared" si="9"/>
        <v/>
      </c>
      <c r="V34" s="41" t="str">
        <f t="shared" si="9"/>
        <v/>
      </c>
      <c r="W34" s="41" t="str">
        <f t="shared" si="9"/>
        <v/>
      </c>
      <c r="X34" s="41" t="str">
        <f t="shared" si="9"/>
        <v/>
      </c>
      <c r="Y34" s="41" t="str">
        <f t="shared" si="9"/>
        <v/>
      </c>
      <c r="Z34" s="41" t="str">
        <f t="shared" si="9"/>
        <v/>
      </c>
      <c r="AA34" s="41" t="str">
        <f t="shared" si="9"/>
        <v/>
      </c>
      <c r="AB34" s="41" t="str">
        <f t="shared" si="9"/>
        <v/>
      </c>
      <c r="AC34" s="41" t="str">
        <f t="shared" si="10"/>
        <v/>
      </c>
      <c r="AD34" s="41" t="str">
        <f t="shared" si="10"/>
        <v/>
      </c>
      <c r="AE34" s="41" t="str">
        <f t="shared" si="10"/>
        <v/>
      </c>
      <c r="AF34" s="41" t="str">
        <f t="shared" si="10"/>
        <v>◆</v>
      </c>
      <c r="AG34" s="41" t="str">
        <f t="shared" si="10"/>
        <v/>
      </c>
      <c r="AH34" s="41" t="str">
        <f t="shared" si="10"/>
        <v/>
      </c>
    </row>
    <row r="35" spans="1:34" ht="16.5" customHeight="1" x14ac:dyDescent="0.25">
      <c r="A35" s="34" t="s">
        <v>85</v>
      </c>
      <c r="B35" s="35" t="s">
        <v>86</v>
      </c>
      <c r="C35" s="36" t="s">
        <v>6</v>
      </c>
      <c r="D35" s="37">
        <v>46280</v>
      </c>
      <c r="E35" s="37">
        <v>46290</v>
      </c>
      <c r="F35" s="38">
        <f t="shared" si="3"/>
        <v>9</v>
      </c>
      <c r="G35" s="39">
        <v>0</v>
      </c>
      <c r="H35" s="40" t="str">
        <f t="shared" ca="1" si="4"/>
        <v>Nicht begonnen</v>
      </c>
      <c r="I35" s="41" t="str">
        <f t="shared" si="8"/>
        <v/>
      </c>
      <c r="J35" s="41" t="str">
        <f t="shared" si="8"/>
        <v/>
      </c>
      <c r="K35" s="41" t="str">
        <f t="shared" si="8"/>
        <v/>
      </c>
      <c r="L35" s="41" t="str">
        <f t="shared" si="8"/>
        <v/>
      </c>
      <c r="M35" s="41" t="str">
        <f t="shared" si="8"/>
        <v/>
      </c>
      <c r="N35" s="41" t="str">
        <f t="shared" si="8"/>
        <v/>
      </c>
      <c r="O35" s="41" t="str">
        <f t="shared" si="8"/>
        <v/>
      </c>
      <c r="P35" s="41" t="str">
        <f t="shared" si="8"/>
        <v/>
      </c>
      <c r="Q35" s="41" t="str">
        <f t="shared" si="8"/>
        <v/>
      </c>
      <c r="R35" s="41" t="str">
        <f t="shared" si="8"/>
        <v/>
      </c>
      <c r="S35" s="41" t="str">
        <f t="shared" si="9"/>
        <v/>
      </c>
      <c r="T35" s="41" t="str">
        <f t="shared" si="9"/>
        <v/>
      </c>
      <c r="U35" s="41" t="str">
        <f t="shared" si="9"/>
        <v/>
      </c>
      <c r="V35" s="41" t="str">
        <f t="shared" si="9"/>
        <v/>
      </c>
      <c r="W35" s="41" t="str">
        <f t="shared" si="9"/>
        <v/>
      </c>
      <c r="X35" s="41" t="str">
        <f t="shared" si="9"/>
        <v/>
      </c>
      <c r="Y35" s="41" t="str">
        <f t="shared" si="9"/>
        <v/>
      </c>
      <c r="Z35" s="41" t="str">
        <f t="shared" si="9"/>
        <v/>
      </c>
      <c r="AA35" s="41" t="str">
        <f t="shared" si="9"/>
        <v/>
      </c>
      <c r="AB35" s="41" t="str">
        <f t="shared" si="9"/>
        <v/>
      </c>
      <c r="AC35" s="41" t="str">
        <f t="shared" si="10"/>
        <v/>
      </c>
      <c r="AD35" s="41" t="str">
        <f t="shared" si="10"/>
        <v/>
      </c>
      <c r="AE35" s="41" t="str">
        <f t="shared" si="10"/>
        <v/>
      </c>
      <c r="AF35" s="41" t="str">
        <f t="shared" si="10"/>
        <v>■</v>
      </c>
      <c r="AG35" s="41" t="str">
        <f t="shared" si="10"/>
        <v>■</v>
      </c>
      <c r="AH35" s="41" t="str">
        <f t="shared" si="10"/>
        <v/>
      </c>
    </row>
  </sheetData>
  <mergeCells count="36">
    <mergeCell ref="A9:H9"/>
    <mergeCell ref="A10:A11"/>
    <mergeCell ref="B10:B11"/>
    <mergeCell ref="C10:C11"/>
    <mergeCell ref="D10:D11"/>
    <mergeCell ref="E10:E11"/>
    <mergeCell ref="F10:F11"/>
    <mergeCell ref="G10:G11"/>
    <mergeCell ref="H10:H11"/>
    <mergeCell ref="B6:D6"/>
    <mergeCell ref="E6:F6"/>
    <mergeCell ref="G6:H6"/>
    <mergeCell ref="J6:Q6"/>
    <mergeCell ref="B7:D7"/>
    <mergeCell ref="E7:F7"/>
    <mergeCell ref="G7:H7"/>
    <mergeCell ref="I7:AH8"/>
    <mergeCell ref="B8:D8"/>
    <mergeCell ref="E8:F8"/>
    <mergeCell ref="G8:H8"/>
    <mergeCell ref="B5:D5"/>
    <mergeCell ref="E5:F5"/>
    <mergeCell ref="G5:H5"/>
    <mergeCell ref="J5:Q5"/>
    <mergeCell ref="T5:Y5"/>
    <mergeCell ref="B4:D4"/>
    <mergeCell ref="E4:F4"/>
    <mergeCell ref="G4:H4"/>
    <mergeCell ref="J4:Q4"/>
    <mergeCell ref="T4:X4"/>
    <mergeCell ref="A1:AA1"/>
    <mergeCell ref="AB1:AH1"/>
    <mergeCell ref="B3:D3"/>
    <mergeCell ref="E3:F3"/>
    <mergeCell ref="G3:H3"/>
    <mergeCell ref="I3:AH3"/>
  </mergeCells>
  <conditionalFormatting sqref="I10:AH11">
    <cfRule type="expression" dxfId="7" priority="9">
      <formula>AND(I$11&lt;=TODAY(),TODAY()&lt;=I$11+6)</formula>
    </cfRule>
  </conditionalFormatting>
  <conditionalFormatting sqref="I12:AH35">
    <cfRule type="expression" dxfId="6" priority="2">
      <formula>I12="◆"</formula>
    </cfRule>
    <cfRule type="expression" dxfId="5" priority="3">
      <formula>AND(I12="■",ISERROR(SEARCH(".",$A12)))</formula>
    </cfRule>
    <cfRule type="expression" dxfId="4" priority="4">
      <formula>AND(I12="■",$H12="Abgeschlossen")</formula>
    </cfRule>
    <cfRule type="expression" dxfId="3" priority="5">
      <formula>AND(I12="■",$H12="In Bearbeitung")</formula>
    </cfRule>
    <cfRule type="expression" dxfId="2" priority="6">
      <formula>AND(I12="■",$H12="Verzögert")</formula>
    </cfRule>
    <cfRule type="expression" dxfId="1" priority="7">
      <formula>AND(I12="■",$H12="Nicht begonnen")</formula>
    </cfRule>
    <cfRule type="expression" dxfId="0" priority="8">
      <formula>AND(I$11&lt;=TODAY(),TODAY()&lt;=I$11+6)</formula>
    </cfRule>
  </conditionalFormatting>
  <dataValidations count="1">
    <dataValidation type="decimal" allowBlank="1" errorTitle="Ungültiger Fortschritt" error="Bitte einen Wert zwischen 0 % und 100 % eingeben." sqref="G13:G15 G17:G19 G21:G23 G25:G27 G29:G31 G33:G35" xr:uid="{00000000-0002-0000-0000-000000000000}">
      <formula1>0</formula1>
      <formula2>1</formula2>
    </dataValidation>
  </dataValidations>
  <pageMargins left="0.3" right="0.3" top="0.4" bottom="0.4" header="0.511811023622047" footer="0.511811023622047"/>
  <pageSetup scale="62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Projektablaufplan</vt:lpstr>
      <vt:lpstr>Projektablaufplan!Druckbereich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cp:lastPrinted>2026-07-06T07:05:27Z</cp:lastPrinted>
  <dcterms:created xsi:type="dcterms:W3CDTF">2026-07-06T05:37:39Z</dcterms:created>
  <dcterms:modified xsi:type="dcterms:W3CDTF">2026-07-06T07:05:32Z</dcterms:modified>
  <dc:language>en-US</dc:language>
</cp:coreProperties>
</file>