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blatt 221" sheetId="1" state="visible" r:id="rId3"/>
  </sheets>
  <definedNames>
    <definedName function="false" hidden="false" localSheetId="0" name="_xlnm.Print_Area" vbProcedure="false">'Formblatt 221'!$A$1:$G$48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32" authorId="0">
      <text>
        <r>
          <rPr>
            <sz val="10"/>
            <rFont val="Arial"/>
            <family val="2"/>
          </rPr>
          <t xml:space="preserve">Gesamtstunden des Auftrags (Beispielwert). Eingabe.</t>
        </r>
      </text>
    </comment>
    <comment ref="F17" authorId="0">
      <text>
        <r>
          <rPr>
            <sz val="10"/>
            <rFont val="Arial"/>
            <family val="2"/>
          </rPr>
          <t xml:space="preserve">Wird automatisch aus Tabelle 2, Zeile 2.4 (Spalte Lohn) übernommen. Nicht manuell überschreiben.</t>
        </r>
      </text>
    </comment>
    <comment ref="G13" authorId="0">
      <text>
        <r>
          <rPr>
            <sz val="10"/>
            <rFont val="Arial"/>
            <family val="2"/>
          </rPr>
          <t xml:space="preserve">Bruttostundenlohn im Durchschnitt aller unmittelbar am Auftrag beteiligten Arbeitskräfte (Beispielwert).</t>
        </r>
      </text>
    </comment>
    <comment ref="G22" authorId="0">
      <text>
        <r>
          <rPr>
            <sz val="10"/>
            <rFont val="Arial"/>
            <family val="2"/>
          </rPr>
          <t xml:space="preserve">Beispiel: Baustellengemeinkosten anteilig auf die Kostenarten umgelegt. Werte sind frei kalkulierbar.</t>
        </r>
      </text>
    </comment>
  </commentList>
</comments>
</file>

<file path=xl/sharedStrings.xml><?xml version="1.0" encoding="utf-8"?>
<sst xmlns="http://schemas.openxmlformats.org/spreadsheetml/2006/main" count="87" uniqueCount="81">
  <si>
    <t xml:space="preserve">221</t>
  </si>
  <si>
    <t xml:space="preserve">Preisermittlung bei Zuschlagskalkulation</t>
  </si>
  <si>
    <t xml:space="preserve">Angaben zur Kalkulation mit vorbestimmten Zuschlägen</t>
  </si>
  <si>
    <t xml:space="preserve">Angaben zur Vergabe und zum Bieter</t>
  </si>
  <si>
    <t xml:space="preserve">Öffentlicher Auftraggeber</t>
  </si>
  <si>
    <t xml:space="preserve">Stadtbauamt Musterhausen</t>
  </si>
  <si>
    <t xml:space="preserve">Vergabenummer</t>
  </si>
  <si>
    <t xml:space="preserve">VgV-2026-0417</t>
  </si>
  <si>
    <t xml:space="preserve">Baumaßnahme / Los</t>
  </si>
  <si>
    <t xml:space="preserve">Rohbauarbeiten – Los 1</t>
  </si>
  <si>
    <t xml:space="preserve">Angebotsdatum</t>
  </si>
  <si>
    <t xml:space="preserve">15.04.2026</t>
  </si>
  <si>
    <t xml:space="preserve">Bieter (Name, Anschrift)</t>
  </si>
  <si>
    <t xml:space="preserve">Mustermann Hoch- und Tiefbau GmbH, Musterstraße 12, 12345 Musterstadt</t>
  </si>
  <si>
    <t xml:space="preserve">Alle Beträge</t>
  </si>
  <si>
    <t xml:space="preserve">netto in Euro (€)</t>
  </si>
  <si>
    <t xml:space="preserve">Eingabefeld – vom Bieter auszufüllen</t>
  </si>
  <si>
    <t xml:space="preserve">Berechnetes Feld / Ergebnis (Formel)</t>
  </si>
  <si>
    <t xml:space="preserve">1   Angaben über den Verrechnungslohn</t>
  </si>
  <si>
    <t xml:space="preserve">Bestandteil</t>
  </si>
  <si>
    <t xml:space="preserve">Zuschlag (%)</t>
  </si>
  <si>
    <t xml:space="preserve">Betrag (€/h)</t>
  </si>
  <si>
    <t xml:space="preserve">1.1</t>
  </si>
  <si>
    <t xml:space="preserve">Mittellohn (ML)
einschl. Lohnzulagen und Lohnerhöhungen</t>
  </si>
  <si>
    <t xml:space="preserve">–</t>
  </si>
  <si>
    <t xml:space="preserve">1.2</t>
  </si>
  <si>
    <t xml:space="preserve">Lohngebundene Kosten
Sozialkosten und Soziallöhne, als Zuschlag auf ML</t>
  </si>
  <si>
    <t xml:space="preserve">1.3</t>
  </si>
  <si>
    <t xml:space="preserve">Lohnnebenkosten
Auslösungen, Fahrgelder u. Ä., als Zuschlag auf ML</t>
  </si>
  <si>
    <t xml:space="preserve">1.4</t>
  </si>
  <si>
    <t xml:space="preserve">Kalkulationslohn (KL)
Summe 1.1 bis 1.3</t>
  </si>
  <si>
    <t xml:space="preserve">1.5</t>
  </si>
  <si>
    <t xml:space="preserve">Zuschlag auf Kalkulationslohn
Gesamtzuschlag Lohn – aus Zeile 2.4, Spalte 1</t>
  </si>
  <si>
    <t xml:space="preserve">1.6</t>
  </si>
  <si>
    <t xml:space="preserve">Verrechnungslohn (VL)
Summe 1.4 und 1.5 · fließt in Tabelle 3, Zeile 3.1 ein</t>
  </si>
  <si>
    <t xml:space="preserve">2   Zuschläge auf die Einzelkosten der Teilleistungen  =  unmittelbare Herstellkosten</t>
  </si>
  <si>
    <t xml:space="preserve">Zuschläge in % auf</t>
  </si>
  <si>
    <t xml:space="preserve">Lohn</t>
  </si>
  <si>
    <t xml:space="preserve">Stoffkosten</t>
  </si>
  <si>
    <t xml:space="preserve">Gerätekosten</t>
  </si>
  <si>
    <t xml:space="preserve">Sonstige Kosten</t>
  </si>
  <si>
    <t xml:space="preserve">Nachunternehmer-
leistungen</t>
  </si>
  <si>
    <t xml:space="preserve">2.1</t>
  </si>
  <si>
    <t xml:space="preserve">Baustellengemeinkosten</t>
  </si>
  <si>
    <t xml:space="preserve">2.2</t>
  </si>
  <si>
    <t xml:space="preserve">Allgemeine Geschäftskosten</t>
  </si>
  <si>
    <t xml:space="preserve">2.3</t>
  </si>
  <si>
    <t xml:space="preserve">Wagnis und Gewinn</t>
  </si>
  <si>
    <t xml:space="preserve">2.3.1</t>
  </si>
  <si>
    <t xml:space="preserve">Gewinn</t>
  </si>
  <si>
    <t xml:space="preserve">2.3.2</t>
  </si>
  <si>
    <t xml:space="preserve">betriebsbezogenes Wagnis</t>
  </si>
  <si>
    <t xml:space="preserve">2.3.3</t>
  </si>
  <si>
    <t xml:space="preserve">leistungsbezogenes Wagnis</t>
  </si>
  <si>
    <t xml:space="preserve">2.4</t>
  </si>
  <si>
    <t xml:space="preserve">Gesamtzuschläge</t>
  </si>
  <si>
    <t xml:space="preserve">3   Ermittlung der Angebotssumme</t>
  </si>
  <si>
    <t xml:space="preserve">Kostenart</t>
  </si>
  <si>
    <t xml:space="preserve">Einzelkosten der
Teilleistungen (EKT)</t>
  </si>
  <si>
    <t xml:space="preserve">Menge / Basis</t>
  </si>
  <si>
    <t xml:space="preserve">Gesamtzuschläge
gem. 2.4</t>
  </si>
  <si>
    <t xml:space="preserve">Angebotssumme</t>
  </si>
  <si>
    <t xml:space="preserve">3.1</t>
  </si>
  <si>
    <t xml:space="preserve">Eigene Lohnkosten
Verrechnungslohn (1.6) × Gesamtstunden</t>
  </si>
  <si>
    <t xml:space="preserve">3.2</t>
  </si>
  <si>
    <t xml:space="preserve">Stoffkosten
einschl. Kosten für Hilfsstoffe</t>
  </si>
  <si>
    <t xml:space="preserve">×  (1 + %)</t>
  </si>
  <si>
    <t xml:space="preserve">3.3</t>
  </si>
  <si>
    <t xml:space="preserve">Gerätekosten
einschl. Energie und Betriebsstoffe</t>
  </si>
  <si>
    <t xml:space="preserve">3.4</t>
  </si>
  <si>
    <t xml:space="preserve">Sonstige Kosten
vom Bieter zu erläutern</t>
  </si>
  <si>
    <t xml:space="preserve">3.5</t>
  </si>
  <si>
    <t xml:space="preserve">Nachunternehmerleistungen
auf Verlangen nachzuweisen</t>
  </si>
  <si>
    <t xml:space="preserve">Angebotssumme ohne Umsatzsteuer</t>
  </si>
  <si>
    <t xml:space="preserve">nachrichtlich:  zzgl. Umsatzsteuer 19 %</t>
  </si>
  <si>
    <t xml:space="preserve">Angebotssumme (brutto)</t>
  </si>
  <si>
    <t xml:space="preserve">Eventuelle Erläuterungen des Bieters</t>
  </si>
  <si>
    <t xml:space="preserve">Beispiel: Die Sonstigen Kosten (Zeile 3.4) umfassen Vorhaltung von Verbrauchsmaterial und Entsorgung. Baustellengemeinkosten wurden anteilig auf Lohn-, Stoff- und Gerätekosten umgelegt.</t>
  </si>
  <si>
    <t xml:space="preserve">Ort, Datum</t>
  </si>
  <si>
    <t xml:space="preserve">Rechtsverbindliche Unterschrift / Stempel des Bieters</t>
  </si>
  <si>
    <t xml:space="preserve">Formblatt 221 · Preisermittlung bei Zuschlagskalkulation · Vorlage Ausgabe 2026 · Beispielwerte dienen nur zur Veranschaulichung und sind vor Verwendung anzupassen.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</si>
</sst>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/h&quot;"/>
    <numFmt numFmtId="166" formatCode="0.00%"/>
    <numFmt numFmtId="167" formatCode="#,##0&quot; Std.&quot;"/>
    <numFmt numFmtId="168" formatCode="#,##0.00&quot; €&quot;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4"/>
      <color rgb="FFFFFFFF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10.5"/>
      <color rgb="FFCBDDDD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6E6A60"/>
      <name val="Calibri"/>
      <family val="0"/>
      <charset val="1"/>
    </font>
    <font>
      <sz val="10"/>
      <color rgb="FF1C2B2D"/>
      <name val="Calibri"/>
      <family val="0"/>
      <charset val="1"/>
    </font>
    <font>
      <sz val="9"/>
      <color rgb="FF6E6A60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b val="true"/>
      <sz val="9"/>
      <color rgb="FF0F3D42"/>
      <name val="Calibri"/>
      <family val="0"/>
      <charset val="1"/>
    </font>
    <font>
      <b val="true"/>
      <sz val="9.5"/>
      <color rgb="FF8A5C25"/>
      <name val="Calibri"/>
      <family val="0"/>
      <charset val="1"/>
    </font>
    <font>
      <sz val="9"/>
      <color rgb="FFB7B2A6"/>
      <name val="Calibri"/>
      <family val="0"/>
      <charset val="1"/>
    </font>
    <font>
      <sz val="10.5"/>
      <color rgb="FF1C2B2D"/>
      <name val="Calibri"/>
      <family val="0"/>
      <charset val="1"/>
    </font>
    <font>
      <b val="true"/>
      <sz val="10"/>
      <color rgb="FF1C2B2D"/>
      <name val="Calibri"/>
      <family val="0"/>
      <charset val="1"/>
    </font>
    <font>
      <sz val="9"/>
      <color rgb="FF9AB0B0"/>
      <name val="Calibri"/>
      <family val="0"/>
      <charset val="1"/>
    </font>
    <font>
      <b val="true"/>
      <sz val="10.5"/>
      <color rgb="FF1C2B2D"/>
      <name val="Calibri"/>
      <family val="0"/>
      <charset val="1"/>
    </font>
    <font>
      <sz val="10"/>
      <color rgb="FF0F3D42"/>
      <name val="Calibri"/>
      <family val="0"/>
      <charset val="1"/>
    </font>
    <font>
      <b val="true"/>
      <sz val="11"/>
      <color rgb="FF0F3D42"/>
      <name val="Calibri"/>
      <family val="0"/>
      <charset val="1"/>
    </font>
    <font>
      <b val="true"/>
      <sz val="8"/>
      <color rgb="FF8A5C25"/>
      <name val="Calibri"/>
      <family val="0"/>
      <charset val="1"/>
    </font>
    <font>
      <sz val="10"/>
      <color rgb="FF6E6A60"/>
      <name val="Calibri"/>
      <family val="0"/>
      <charset val="1"/>
    </font>
    <font>
      <b val="true"/>
      <sz val="10"/>
      <color rgb="FF0F3D42"/>
      <name val="Calibri"/>
      <family val="0"/>
      <charset val="1"/>
    </font>
    <font>
      <i val="true"/>
      <sz val="8.5"/>
      <color rgb="FF6E6A6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i val="true"/>
      <sz val="9.5"/>
      <color rgb="FF6E6A60"/>
      <name val="Calibri"/>
      <family val="0"/>
      <charset val="1"/>
    </font>
    <font>
      <b val="true"/>
      <sz val="9.5"/>
      <color rgb="FF1C2B2D"/>
      <name val="Calibri"/>
      <family val="0"/>
      <charset val="1"/>
    </font>
    <font>
      <i val="true"/>
      <sz val="8"/>
      <color rgb="FF9A968C"/>
      <name val="Calibri"/>
      <family val="0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3D42"/>
        <bgColor rgb="FF1C2B2D"/>
      </patternFill>
    </fill>
    <fill>
      <patternFill patternType="solid">
        <fgColor rgb="FFB47C3A"/>
        <bgColor rgb="FF8A5C25"/>
      </patternFill>
    </fill>
    <fill>
      <patternFill patternType="solid">
        <fgColor rgb="FF1C5D63"/>
        <bgColor rgb="FF0F3D42"/>
      </patternFill>
    </fill>
    <fill>
      <patternFill patternType="solid">
        <fgColor rgb="FFFBFAF7"/>
        <bgColor rgb="FFFFFFFF"/>
      </patternFill>
    </fill>
    <fill>
      <patternFill patternType="solid">
        <fgColor rgb="FFFBEFD9"/>
        <bgColor rgb="FFEEF4F4"/>
      </patternFill>
    </fill>
    <fill>
      <patternFill patternType="solid">
        <fgColor rgb="FFDCE9E9"/>
        <bgColor rgb="FFEEF4F4"/>
      </patternFill>
    </fill>
    <fill>
      <patternFill patternType="solid">
        <fgColor rgb="FFEEF4F4"/>
        <bgColor rgb="FFFBFAF7"/>
      </patternFill>
    </fill>
    <fill>
      <patternFill patternType="solid">
        <fgColor rgb="FFFFFFFF"/>
        <bgColor rgb="FFFBFAF7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E2DCCE"/>
      </left>
      <right style="thin">
        <color rgb="FFE2DCCE"/>
      </right>
      <top style="thin">
        <color rgb="FFE2DCCE"/>
      </top>
      <bottom style="thin">
        <color rgb="FFE2DCCE"/>
      </bottom>
      <diagonal/>
    </border>
    <border diagonalUp="false" diagonalDown="false">
      <left style="thin">
        <color rgb="FFE8D3AC"/>
      </left>
      <right style="thin">
        <color rgb="FFE8D3AC"/>
      </right>
      <top style="thin">
        <color rgb="FFE8D3AC"/>
      </top>
      <bottom style="thin">
        <color rgb="FFE8D3AC"/>
      </bottom>
      <diagonal/>
    </border>
    <border diagonalUp="false" diagonalDown="false">
      <left style="thin">
        <color rgb="FF1C5D63"/>
      </left>
      <right style="thin">
        <color rgb="FF1C5D63"/>
      </right>
      <top style="thin">
        <color rgb="FF1C5D63"/>
      </top>
      <bottom style="thin">
        <color rgb="FF1C5D63"/>
      </bottom>
      <diagonal/>
    </border>
    <border diagonalUp="false" diagonalDown="false">
      <left style="thin">
        <color rgb="FFC9C2B4"/>
      </left>
      <right style="thin">
        <color rgb="FFC9C2B4"/>
      </right>
      <top style="thin">
        <color rgb="FFC9C2B4"/>
      </top>
      <bottom style="thin">
        <color rgb="FFC9C2B4"/>
      </bottom>
      <diagonal/>
    </border>
    <border diagonalUp="false" diagonalDown="false">
      <left style="thin">
        <color rgb="FF0F3D42"/>
      </left>
      <right style="thin">
        <color rgb="FF0F3D42"/>
      </right>
      <top style="thin">
        <color rgb="FF0F3D42"/>
      </top>
      <bottom style="thin">
        <color rgb="FF0F3D42"/>
      </bottom>
      <diagonal/>
    </border>
    <border diagonalUp="false" diagonalDown="false">
      <left/>
      <right/>
      <top style="thin">
        <color rgb="FF1C2B2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9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2" fillId="5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6" fontId="23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25" fillId="2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5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5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8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C25"/>
      <rgbColor rgb="FF800080"/>
      <rgbColor rgb="FF1C5D63"/>
      <rgbColor rgb="FFC9C2B4"/>
      <rgbColor rgb="FFB47C3A"/>
      <rgbColor rgb="FF9AB0B0"/>
      <rgbColor rgb="FF993366"/>
      <rgbColor rgb="FFFBEFD9"/>
      <rgbColor rgb="FFDCE9E9"/>
      <rgbColor rgb="FF660066"/>
      <rgbColor rgb="FFFF8080"/>
      <rgbColor rgb="FF0066CC"/>
      <rgbColor rgb="FFCB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4F4"/>
      <rgbColor rgb="FFE2DCCE"/>
      <rgbColor rgb="FFFBFAF7"/>
      <rgbColor rgb="FF99CCFF"/>
      <rgbColor rgb="FFFF99CC"/>
      <rgbColor rgb="FFB7B2A6"/>
      <rgbColor rgb="FFE8D3AC"/>
      <rgbColor rgb="FF3366FF"/>
      <rgbColor rgb="FF33CCCC"/>
      <rgbColor rgb="FF99CC00"/>
      <rgbColor rgb="FFFFCC00"/>
      <rgbColor rgb="FFFF9900"/>
      <rgbColor rgb="FFFF6600"/>
      <rgbColor rgb="FF6E6A60"/>
      <rgbColor rgb="FF9A968C"/>
      <rgbColor rgb="FF0F3D42"/>
      <rgbColor rgb="FF339966"/>
      <rgbColor rgb="FF003300"/>
      <rgbColor rgb="FF333300"/>
      <rgbColor rgb="FF993300"/>
      <rgbColor rgb="FF993366"/>
      <rgbColor rgb="FF333399"/>
      <rgbColor rgb="FF1C2B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D42"/>
    <pageSetUpPr fitToPage="true"/>
  </sheetPr>
  <dimension ref="A1:G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40"/>
    <col collapsed="false" customWidth="true" hidden="false" outlineLevel="0" max="6" min="3" style="0" width="15.51"/>
    <col collapsed="false" customWidth="true" hidden="false" outlineLevel="0" max="7" min="7" style="0" width="1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</row>
    <row r="2" customFormat="false" ht="19.5" hidden="false" customHeight="true" outlineLevel="0" collapsed="false">
      <c r="A2" s="1"/>
      <c r="B2" s="1"/>
      <c r="C2" s="3" t="s">
        <v>2</v>
      </c>
      <c r="D2" s="3"/>
      <c r="E2" s="3"/>
      <c r="F2" s="3"/>
      <c r="G2" s="3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</row>
    <row r="4" customFormat="false" ht="21.75" hidden="false" customHeight="true" outlineLevel="0" collapsed="false">
      <c r="A4" s="5" t="s">
        <v>3</v>
      </c>
      <c r="B4" s="5"/>
      <c r="C4" s="5"/>
      <c r="D4" s="5"/>
      <c r="E4" s="5"/>
      <c r="F4" s="5"/>
      <c r="G4" s="5"/>
    </row>
    <row r="5" customFormat="false" ht="19.5" hidden="false" customHeight="true" outlineLevel="0" collapsed="false">
      <c r="A5" s="6"/>
      <c r="B5" s="7" t="s">
        <v>4</v>
      </c>
      <c r="C5" s="8" t="s">
        <v>5</v>
      </c>
      <c r="D5" s="8"/>
      <c r="E5" s="7" t="s">
        <v>6</v>
      </c>
      <c r="F5" s="8" t="s">
        <v>7</v>
      </c>
      <c r="G5" s="8"/>
    </row>
    <row r="6" customFormat="false" ht="19.5" hidden="false" customHeight="true" outlineLevel="0" collapsed="false">
      <c r="A6" s="6"/>
      <c r="B6" s="7" t="s">
        <v>8</v>
      </c>
      <c r="C6" s="8" t="s">
        <v>9</v>
      </c>
      <c r="D6" s="8"/>
      <c r="E6" s="7" t="s">
        <v>10</v>
      </c>
      <c r="F6" s="8" t="s">
        <v>11</v>
      </c>
      <c r="G6" s="8"/>
    </row>
    <row r="7" customFormat="false" ht="19.5" hidden="false" customHeight="true" outlineLevel="0" collapsed="false">
      <c r="A7" s="6"/>
      <c r="B7" s="7" t="s">
        <v>12</v>
      </c>
      <c r="C7" s="8" t="s">
        <v>13</v>
      </c>
      <c r="D7" s="8"/>
      <c r="E7" s="7" t="s">
        <v>14</v>
      </c>
      <c r="F7" s="8" t="s">
        <v>15</v>
      </c>
      <c r="G7" s="8"/>
    </row>
    <row r="8" customFormat="false" ht="6" hidden="false" customHeight="true" outlineLevel="0" collapsed="false">
      <c r="A8" s="6"/>
      <c r="B8" s="6"/>
      <c r="C8" s="6"/>
      <c r="D8" s="6"/>
      <c r="E8" s="6"/>
      <c r="F8" s="6"/>
      <c r="G8" s="6"/>
    </row>
    <row r="9" customFormat="false" ht="15.75" hidden="false" customHeight="true" outlineLevel="0" collapsed="false">
      <c r="A9" s="6"/>
      <c r="B9" s="9"/>
      <c r="C9" s="10" t="s">
        <v>16</v>
      </c>
      <c r="D9" s="10"/>
      <c r="E9" s="11"/>
      <c r="F9" s="10" t="s">
        <v>17</v>
      </c>
      <c r="G9" s="10"/>
    </row>
    <row r="10" customFormat="false" ht="6" hidden="false" customHeight="true" outlineLevel="0" collapsed="false">
      <c r="A10" s="6"/>
      <c r="B10" s="6"/>
      <c r="C10" s="6"/>
      <c r="D10" s="6"/>
      <c r="E10" s="6"/>
      <c r="F10" s="6"/>
      <c r="G10" s="6"/>
    </row>
    <row r="11" customFormat="false" ht="21.75" hidden="false" customHeight="true" outlineLevel="0" collapsed="false">
      <c r="A11" s="12" t="s">
        <v>18</v>
      </c>
      <c r="B11" s="12"/>
      <c r="C11" s="12"/>
      <c r="D11" s="12"/>
      <c r="E11" s="12"/>
      <c r="F11" s="12"/>
      <c r="G11" s="12"/>
    </row>
    <row r="12" customFormat="false" ht="18" hidden="false" customHeight="true" outlineLevel="0" collapsed="false">
      <c r="A12" s="6"/>
      <c r="B12" s="13" t="s">
        <v>19</v>
      </c>
      <c r="C12" s="13"/>
      <c r="D12" s="13"/>
      <c r="E12" s="13"/>
      <c r="F12" s="13" t="s">
        <v>20</v>
      </c>
      <c r="G12" s="13" t="s">
        <v>21</v>
      </c>
    </row>
    <row r="13" customFormat="false" ht="27.75" hidden="false" customHeight="true" outlineLevel="0" collapsed="false">
      <c r="A13" s="14" t="s">
        <v>22</v>
      </c>
      <c r="B13" s="15" t="s">
        <v>23</v>
      </c>
      <c r="C13" s="15"/>
      <c r="D13" s="15"/>
      <c r="E13" s="15"/>
      <c r="F13" s="16" t="s">
        <v>24</v>
      </c>
      <c r="G13" s="17" t="n">
        <v>24.8</v>
      </c>
    </row>
    <row r="14" customFormat="false" ht="27.75" hidden="false" customHeight="true" outlineLevel="0" collapsed="false">
      <c r="A14" s="14" t="s">
        <v>25</v>
      </c>
      <c r="B14" s="15" t="s">
        <v>26</v>
      </c>
      <c r="C14" s="15"/>
      <c r="D14" s="15"/>
      <c r="E14" s="15"/>
      <c r="F14" s="18" t="n">
        <v>0.82</v>
      </c>
      <c r="G14" s="19" t="n">
        <f aca="false">$G$13*F14</f>
        <v>20.336</v>
      </c>
    </row>
    <row r="15" customFormat="false" ht="27.75" hidden="false" customHeight="true" outlineLevel="0" collapsed="false">
      <c r="A15" s="14" t="s">
        <v>27</v>
      </c>
      <c r="B15" s="15" t="s">
        <v>28</v>
      </c>
      <c r="C15" s="15"/>
      <c r="D15" s="15"/>
      <c r="E15" s="15"/>
      <c r="F15" s="18" t="n">
        <v>0.045</v>
      </c>
      <c r="G15" s="19" t="n">
        <f aca="false">$G$13*F15</f>
        <v>1.116</v>
      </c>
    </row>
    <row r="16" customFormat="false" ht="24" hidden="false" customHeight="true" outlineLevel="0" collapsed="false">
      <c r="A16" s="14" t="s">
        <v>29</v>
      </c>
      <c r="B16" s="20" t="s">
        <v>30</v>
      </c>
      <c r="C16" s="20"/>
      <c r="D16" s="20"/>
      <c r="E16" s="20"/>
      <c r="F16" s="21" t="s">
        <v>24</v>
      </c>
      <c r="G16" s="22" t="n">
        <f aca="false">G13+G14+G15</f>
        <v>46.252</v>
      </c>
    </row>
    <row r="17" customFormat="false" ht="27.75" hidden="false" customHeight="true" outlineLevel="0" collapsed="false">
      <c r="A17" s="14" t="s">
        <v>31</v>
      </c>
      <c r="B17" s="15" t="s">
        <v>32</v>
      </c>
      <c r="C17" s="15"/>
      <c r="D17" s="15"/>
      <c r="E17" s="15"/>
      <c r="F17" s="23" t="n">
        <f aca="false">C28</f>
        <v>0.53</v>
      </c>
      <c r="G17" s="19" t="n">
        <f aca="false">G16*F17</f>
        <v>24.51356</v>
      </c>
    </row>
    <row r="18" customFormat="false" ht="25.5" hidden="false" customHeight="true" outlineLevel="0" collapsed="false">
      <c r="A18" s="14" t="s">
        <v>33</v>
      </c>
      <c r="B18" s="20" t="s">
        <v>34</v>
      </c>
      <c r="C18" s="20"/>
      <c r="D18" s="20"/>
      <c r="E18" s="20"/>
      <c r="F18" s="21" t="s">
        <v>24</v>
      </c>
      <c r="G18" s="24" t="n">
        <f aca="false">G16+G17</f>
        <v>70.76556</v>
      </c>
    </row>
    <row r="19" customFormat="false" ht="7.5" hidden="false" customHeight="true" outlineLevel="0" collapsed="false">
      <c r="A19" s="6"/>
      <c r="B19" s="6"/>
      <c r="C19" s="6"/>
      <c r="D19" s="6"/>
      <c r="E19" s="6"/>
      <c r="F19" s="6"/>
      <c r="G19" s="6"/>
    </row>
    <row r="20" customFormat="false" ht="21.75" hidden="false" customHeight="true" outlineLevel="0" collapsed="false">
      <c r="A20" s="12" t="s">
        <v>35</v>
      </c>
      <c r="B20" s="12"/>
      <c r="C20" s="12"/>
      <c r="D20" s="12"/>
      <c r="E20" s="12"/>
      <c r="F20" s="12"/>
      <c r="G20" s="12"/>
    </row>
    <row r="21" customFormat="false" ht="30" hidden="false" customHeight="true" outlineLevel="0" collapsed="false">
      <c r="A21" s="6"/>
      <c r="B21" s="25" t="s">
        <v>36</v>
      </c>
      <c r="C21" s="13" t="s">
        <v>37</v>
      </c>
      <c r="D21" s="13" t="s">
        <v>38</v>
      </c>
      <c r="E21" s="13" t="s">
        <v>39</v>
      </c>
      <c r="F21" s="13" t="s">
        <v>40</v>
      </c>
      <c r="G21" s="13" t="s">
        <v>41</v>
      </c>
    </row>
    <row r="22" customFormat="false" ht="21.75" hidden="false" customHeight="true" outlineLevel="0" collapsed="false">
      <c r="A22" s="26" t="s">
        <v>42</v>
      </c>
      <c r="B22" s="27" t="s">
        <v>43</v>
      </c>
      <c r="C22" s="18" t="n">
        <v>0.09</v>
      </c>
      <c r="D22" s="18" t="n">
        <v>0.05</v>
      </c>
      <c r="E22" s="18" t="n">
        <v>0.06</v>
      </c>
      <c r="F22" s="18" t="n">
        <v>0.04</v>
      </c>
      <c r="G22" s="18" t="n">
        <v>0</v>
      </c>
    </row>
    <row r="23" customFormat="false" ht="21.75" hidden="false" customHeight="true" outlineLevel="0" collapsed="false">
      <c r="A23" s="26" t="s">
        <v>44</v>
      </c>
      <c r="B23" s="27" t="s">
        <v>45</v>
      </c>
      <c r="C23" s="18" t="n">
        <v>0.33</v>
      </c>
      <c r="D23" s="18" t="n">
        <v>0.12</v>
      </c>
      <c r="E23" s="18" t="n">
        <v>0.12</v>
      </c>
      <c r="F23" s="18" t="n">
        <v>0.11</v>
      </c>
      <c r="G23" s="18" t="n">
        <v>0.08</v>
      </c>
    </row>
    <row r="24" customFormat="false" ht="21.75" hidden="false" customHeight="true" outlineLevel="0" collapsed="false">
      <c r="A24" s="26" t="s">
        <v>46</v>
      </c>
      <c r="B24" s="28" t="s">
        <v>47</v>
      </c>
      <c r="C24" s="29"/>
      <c r="D24" s="29"/>
      <c r="E24" s="29"/>
      <c r="F24" s="29"/>
      <c r="G24" s="29"/>
    </row>
    <row r="25" customFormat="false" ht="21.75" hidden="false" customHeight="true" outlineLevel="0" collapsed="false">
      <c r="A25" s="30" t="s">
        <v>48</v>
      </c>
      <c r="B25" s="31" t="s">
        <v>49</v>
      </c>
      <c r="C25" s="18" t="n">
        <v>0.06</v>
      </c>
      <c r="D25" s="18" t="n">
        <v>0.04</v>
      </c>
      <c r="E25" s="18" t="n">
        <v>0.04</v>
      </c>
      <c r="F25" s="18" t="n">
        <v>0.04</v>
      </c>
      <c r="G25" s="18" t="n">
        <v>0.03</v>
      </c>
    </row>
    <row r="26" customFormat="false" ht="21.75" hidden="false" customHeight="true" outlineLevel="0" collapsed="false">
      <c r="A26" s="30" t="s">
        <v>50</v>
      </c>
      <c r="B26" s="31" t="s">
        <v>51</v>
      </c>
      <c r="C26" s="18" t="n">
        <v>0.03</v>
      </c>
      <c r="D26" s="18" t="n">
        <v>0.02</v>
      </c>
      <c r="E26" s="18" t="n">
        <v>0.02</v>
      </c>
      <c r="F26" s="18" t="n">
        <v>0.02</v>
      </c>
      <c r="G26" s="18" t="n">
        <v>0.02</v>
      </c>
    </row>
    <row r="27" customFormat="false" ht="21.75" hidden="false" customHeight="true" outlineLevel="0" collapsed="false">
      <c r="A27" s="30" t="s">
        <v>52</v>
      </c>
      <c r="B27" s="31" t="s">
        <v>53</v>
      </c>
      <c r="C27" s="18" t="n">
        <v>0.02</v>
      </c>
      <c r="D27" s="18" t="n">
        <v>0.01</v>
      </c>
      <c r="E27" s="18" t="n">
        <v>0.01</v>
      </c>
      <c r="F27" s="18" t="n">
        <v>0.01</v>
      </c>
      <c r="G27" s="18" t="n">
        <v>0.01</v>
      </c>
    </row>
    <row r="28" customFormat="false" ht="21.75" hidden="false" customHeight="true" outlineLevel="0" collapsed="false">
      <c r="A28" s="26" t="s">
        <v>54</v>
      </c>
      <c r="B28" s="28" t="s">
        <v>55</v>
      </c>
      <c r="C28" s="32" t="n">
        <f aca="false">SUM(C22,C23,C25,C26,C27)</f>
        <v>0.53</v>
      </c>
      <c r="D28" s="32" t="n">
        <f aca="false">SUM(D22,D23,D25,D26,D27)</f>
        <v>0.24</v>
      </c>
      <c r="E28" s="32" t="n">
        <f aca="false">SUM(E22,E23,E25,E26,E27)</f>
        <v>0.25</v>
      </c>
      <c r="F28" s="32" t="n">
        <f aca="false">SUM(F22,F23,F25,F26,F27)</f>
        <v>0.22</v>
      </c>
      <c r="G28" s="32" t="n">
        <f aca="false">SUM(G22,G23,G25,G26,G27)</f>
        <v>0.14</v>
      </c>
    </row>
    <row r="29" customFormat="false" ht="7.5" hidden="false" customHeight="true" outlineLevel="0" collapsed="false">
      <c r="A29" s="6"/>
      <c r="B29" s="6"/>
      <c r="C29" s="6"/>
      <c r="D29" s="6"/>
      <c r="E29" s="6"/>
      <c r="F29" s="6"/>
      <c r="G29" s="6"/>
    </row>
    <row r="30" customFormat="false" ht="21.75" hidden="false" customHeight="true" outlineLevel="0" collapsed="false">
      <c r="A30" s="12" t="s">
        <v>56</v>
      </c>
      <c r="B30" s="12"/>
      <c r="C30" s="12"/>
      <c r="D30" s="12"/>
      <c r="E30" s="12"/>
      <c r="F30" s="12"/>
      <c r="G30" s="12"/>
    </row>
    <row r="31" customFormat="false" ht="30" hidden="false" customHeight="true" outlineLevel="0" collapsed="false">
      <c r="A31" s="6"/>
      <c r="B31" s="33" t="s">
        <v>57</v>
      </c>
      <c r="C31" s="33"/>
      <c r="D31" s="13" t="s">
        <v>58</v>
      </c>
      <c r="E31" s="13" t="s">
        <v>59</v>
      </c>
      <c r="F31" s="13" t="s">
        <v>60</v>
      </c>
      <c r="G31" s="13" t="s">
        <v>61</v>
      </c>
    </row>
    <row r="32" customFormat="false" ht="25.5" hidden="false" customHeight="true" outlineLevel="0" collapsed="false">
      <c r="A32" s="26" t="s">
        <v>62</v>
      </c>
      <c r="B32" s="15" t="s">
        <v>63</v>
      </c>
      <c r="C32" s="15"/>
      <c r="D32" s="34" t="n">
        <f aca="false">G18</f>
        <v>70.76556</v>
      </c>
      <c r="E32" s="35" t="n">
        <v>640</v>
      </c>
      <c r="F32" s="16" t="s">
        <v>24</v>
      </c>
      <c r="G32" s="36" t="n">
        <f aca="false">D32*E32</f>
        <v>45289.9584</v>
      </c>
    </row>
    <row r="33" customFormat="false" ht="25.5" hidden="false" customHeight="true" outlineLevel="0" collapsed="false">
      <c r="A33" s="26" t="s">
        <v>64</v>
      </c>
      <c r="B33" s="15" t="s">
        <v>65</v>
      </c>
      <c r="C33" s="15"/>
      <c r="D33" s="37" t="n">
        <v>21500</v>
      </c>
      <c r="E33" s="38" t="s">
        <v>66</v>
      </c>
      <c r="F33" s="23" t="n">
        <f aca="false">D28</f>
        <v>0.24</v>
      </c>
      <c r="G33" s="36" t="n">
        <f aca="false">D33*(1+F33)</f>
        <v>26660</v>
      </c>
    </row>
    <row r="34" customFormat="false" ht="25.5" hidden="false" customHeight="true" outlineLevel="0" collapsed="false">
      <c r="A34" s="26" t="s">
        <v>67</v>
      </c>
      <c r="B34" s="15" t="s">
        <v>68</v>
      </c>
      <c r="C34" s="15"/>
      <c r="D34" s="37" t="n">
        <v>5400</v>
      </c>
      <c r="E34" s="38" t="s">
        <v>66</v>
      </c>
      <c r="F34" s="23" t="n">
        <f aca="false">E28</f>
        <v>0.25</v>
      </c>
      <c r="G34" s="36" t="n">
        <f aca="false">D34*(1+F34)</f>
        <v>6750</v>
      </c>
    </row>
    <row r="35" customFormat="false" ht="25.5" hidden="false" customHeight="true" outlineLevel="0" collapsed="false">
      <c r="A35" s="26" t="s">
        <v>69</v>
      </c>
      <c r="B35" s="15" t="s">
        <v>70</v>
      </c>
      <c r="C35" s="15"/>
      <c r="D35" s="37" t="n">
        <v>2300</v>
      </c>
      <c r="E35" s="38" t="s">
        <v>66</v>
      </c>
      <c r="F35" s="23" t="n">
        <f aca="false">F28</f>
        <v>0.22</v>
      </c>
      <c r="G35" s="36" t="n">
        <f aca="false">D35*(1+F35)</f>
        <v>2806</v>
      </c>
    </row>
    <row r="36" customFormat="false" ht="25.5" hidden="false" customHeight="true" outlineLevel="0" collapsed="false">
      <c r="A36" s="26" t="s">
        <v>71</v>
      </c>
      <c r="B36" s="15" t="s">
        <v>72</v>
      </c>
      <c r="C36" s="15"/>
      <c r="D36" s="37" t="n">
        <v>14500</v>
      </c>
      <c r="E36" s="38" t="s">
        <v>66</v>
      </c>
      <c r="F36" s="23" t="n">
        <f aca="false">G28</f>
        <v>0.14</v>
      </c>
      <c r="G36" s="36" t="n">
        <f aca="false">D36*(1+F36)</f>
        <v>16530</v>
      </c>
    </row>
    <row r="37" customFormat="false" ht="25.5" hidden="false" customHeight="true" outlineLevel="0" collapsed="false">
      <c r="A37" s="39" t="s">
        <v>73</v>
      </c>
      <c r="B37" s="39"/>
      <c r="C37" s="39"/>
      <c r="D37" s="39"/>
      <c r="E37" s="39"/>
      <c r="F37" s="39"/>
      <c r="G37" s="40" t="n">
        <f aca="false">SUM(G32:G36)</f>
        <v>98035.9584</v>
      </c>
    </row>
    <row r="38" customFormat="false" ht="19.5" hidden="false" customHeight="true" outlineLevel="0" collapsed="false">
      <c r="A38" s="41" t="s">
        <v>74</v>
      </c>
      <c r="B38" s="41"/>
      <c r="C38" s="41"/>
      <c r="D38" s="41"/>
      <c r="E38" s="41"/>
      <c r="F38" s="41"/>
      <c r="G38" s="42" t="n">
        <f aca="false">G37*0.19</f>
        <v>18626.832096</v>
      </c>
    </row>
    <row r="39" customFormat="false" ht="19.5" hidden="false" customHeight="true" outlineLevel="0" collapsed="false">
      <c r="A39" s="43" t="s">
        <v>75</v>
      </c>
      <c r="B39" s="43"/>
      <c r="C39" s="43"/>
      <c r="D39" s="43"/>
      <c r="E39" s="43"/>
      <c r="F39" s="43"/>
      <c r="G39" s="44" t="n">
        <f aca="false">G37+G38</f>
        <v>116662.790496</v>
      </c>
    </row>
    <row r="40" customFormat="false" ht="7.5" hidden="false" customHeight="true" outlineLevel="0" collapsed="false">
      <c r="A40" s="6"/>
      <c r="B40" s="6"/>
      <c r="C40" s="6"/>
      <c r="D40" s="6"/>
      <c r="E40" s="6"/>
      <c r="F40" s="6"/>
      <c r="G40" s="6"/>
    </row>
    <row r="41" customFormat="false" ht="21.75" hidden="false" customHeight="true" outlineLevel="0" collapsed="false">
      <c r="A41" s="5" t="s">
        <v>76</v>
      </c>
      <c r="B41" s="5"/>
      <c r="C41" s="5"/>
      <c r="D41" s="5"/>
      <c r="E41" s="5"/>
      <c r="F41" s="5"/>
      <c r="G41" s="5"/>
    </row>
    <row r="42" customFormat="false" ht="19.5" hidden="false" customHeight="true" outlineLevel="0" collapsed="false">
      <c r="A42" s="45" t="s">
        <v>77</v>
      </c>
      <c r="B42" s="45"/>
      <c r="C42" s="45"/>
      <c r="D42" s="45"/>
      <c r="E42" s="45"/>
      <c r="F42" s="45"/>
      <c r="G42" s="45"/>
    </row>
    <row r="43" customFormat="false" ht="19.5" hidden="false" customHeight="true" outlineLevel="0" collapsed="false">
      <c r="A43" s="45"/>
      <c r="B43" s="45"/>
      <c r="C43" s="45"/>
      <c r="D43" s="45"/>
      <c r="E43" s="45"/>
      <c r="F43" s="45"/>
      <c r="G43" s="45"/>
    </row>
    <row r="44" customFormat="false" ht="19.5" hidden="false" customHeight="true" outlineLevel="0" collapsed="false">
      <c r="A44" s="45"/>
      <c r="B44" s="45"/>
      <c r="C44" s="45"/>
      <c r="D44" s="45"/>
      <c r="E44" s="45"/>
      <c r="F44" s="45"/>
      <c r="G44" s="45"/>
    </row>
    <row r="45" customFormat="false" ht="24" hidden="false" customHeight="true" outlineLevel="0" collapsed="false">
      <c r="A45" s="6"/>
      <c r="B45" s="6"/>
      <c r="C45" s="6"/>
      <c r="D45" s="6"/>
      <c r="E45" s="6"/>
      <c r="F45" s="6"/>
      <c r="G45" s="6"/>
    </row>
    <row r="46" customFormat="false" ht="19.5" hidden="false" customHeight="true" outlineLevel="0" collapsed="false">
      <c r="A46" s="6"/>
      <c r="B46" s="46" t="s">
        <v>78</v>
      </c>
      <c r="C46" s="46"/>
      <c r="D46" s="46"/>
      <c r="E46" s="46" t="s">
        <v>79</v>
      </c>
      <c r="F46" s="46"/>
      <c r="G46" s="4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</row>
    <row r="48" customFormat="false" ht="15" hidden="false" customHeight="false" outlineLevel="0" collapsed="false">
      <c r="A48" s="47" t="s">
        <v>80</v>
      </c>
      <c r="B48" s="47"/>
      <c r="C48" s="47"/>
      <c r="D48" s="47"/>
      <c r="E48" s="47"/>
      <c r="F48" s="47"/>
      <c r="G48" s="47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</row>
  </sheetData>
  <mergeCells count="37">
    <mergeCell ref="A1:B2"/>
    <mergeCell ref="C1:G1"/>
    <mergeCell ref="C2:G2"/>
    <mergeCell ref="A3:G3"/>
    <mergeCell ref="A4:G4"/>
    <mergeCell ref="C5:D5"/>
    <mergeCell ref="F5:G5"/>
    <mergeCell ref="C6:D6"/>
    <mergeCell ref="F6:G6"/>
    <mergeCell ref="C7:D7"/>
    <mergeCell ref="F7:G7"/>
    <mergeCell ref="C9:D9"/>
    <mergeCell ref="F9:G9"/>
    <mergeCell ref="A11:G11"/>
    <mergeCell ref="B12:E12"/>
    <mergeCell ref="B13:E13"/>
    <mergeCell ref="B14:E14"/>
    <mergeCell ref="B15:E15"/>
    <mergeCell ref="B16:E16"/>
    <mergeCell ref="B17:E17"/>
    <mergeCell ref="B18:E18"/>
    <mergeCell ref="A20:G20"/>
    <mergeCell ref="A30:G30"/>
    <mergeCell ref="B31:C31"/>
    <mergeCell ref="B32:C32"/>
    <mergeCell ref="B33:C33"/>
    <mergeCell ref="B34:C34"/>
    <mergeCell ref="B35:C35"/>
    <mergeCell ref="B36:C36"/>
    <mergeCell ref="A37:F37"/>
    <mergeCell ref="A38:F38"/>
    <mergeCell ref="A39:F39"/>
    <mergeCell ref="A41:G41"/>
    <mergeCell ref="A42:G44"/>
    <mergeCell ref="B46:D46"/>
    <mergeCell ref="E46:G46"/>
    <mergeCell ref="A48:G4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9" man="true" max="16383" min="0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2026-07-18T15:50:23Z</dcterms:created>
  <dc:creator>openpyxl</dc:creator>
  <dc:description/>
  <dc:language>en-US</dc:language>
  <cp:lastModifiedBy/>
  <dcterms:modified xsi:type="dcterms:W3CDTF">2026-07-18T15:50:23Z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