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ournal 2026" sheetId="1" state="visible" r:id="rId3"/>
    <sheet name="Summen- &amp; Saldenlist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<sst xmlns="http://schemas.openxmlformats.org/spreadsheetml/2006/main" count="143" uniqueCount="130">
  <si>
    <t xml:space="preserve">AMERIKANISCHES JOURNAL  ·  TABELLENBUCHFÜHRUNG  2026</t>
  </si>
  <si>
    <t xml:space="preserve">Einfache doppelte Buchführung in Tabellenform  –  Jeden Geschäftsvorfall einmalig chronologisch erfassen, automatisch auf alle Konten verteilen</t>
  </si>
  <si>
    <t xml:space="preserve">KASSE</t>
  </si>
  <si>
    <t xml:space="preserve">BANK</t>
  </si>
  <si>
    <t xml:space="preserve">UMSATZERLÖSE</t>
  </si>
  <si>
    <t xml:space="preserve">AUFWENDUNGEN</t>
  </si>
  <si>
    <t xml:space="preserve">EIGENKAPITAL</t>
  </si>
  <si>
    <t xml:space="preserve">SONSTIGE</t>
  </si>
  <si>
    <t xml:space="preserve">Nr.</t>
  </si>
  <si>
    <t xml:space="preserve">Datum</t>
  </si>
  <si>
    <t xml:space="preserve">Beleg-Nr.</t>
  </si>
  <si>
    <t xml:space="preserve">Buchungstext / Geschäftsvorfall</t>
  </si>
  <si>
    <t xml:space="preserve">Betrag (€)</t>
  </si>
  <si>
    <t xml:space="preserve">Soll</t>
  </si>
  <si>
    <t xml:space="preserve">Haben</t>
  </si>
  <si>
    <t xml:space="preserve">Saldo ✓</t>
  </si>
  <si>
    <t xml:space="preserve">AB</t>
  </si>
  <si>
    <t xml:space="preserve">01.01.2026</t>
  </si>
  <si>
    <t xml:space="preserve">EB-2026</t>
  </si>
  <si>
    <t xml:space="preserve">Anfangsbestände zum 01.01.2026  (Kasse + Bank)</t>
  </si>
  <si>
    <t xml:space="preserve">✔</t>
  </si>
  <si>
    <t xml:space="preserve">03.01.2026</t>
  </si>
  <si>
    <t xml:space="preserve">RE-2026-001</t>
  </si>
  <si>
    <t xml:space="preserve">Warenverkauf bar (Kundenrechnung)</t>
  </si>
  <si>
    <t xml:space="preserve">05.01.2026</t>
  </si>
  <si>
    <t xml:space="preserve">BK-2026-002</t>
  </si>
  <si>
    <t xml:space="preserve">Büromiete Januar per Überweisung</t>
  </si>
  <si>
    <t xml:space="preserve">08.01.2026</t>
  </si>
  <si>
    <t xml:space="preserve">RE-2026-003</t>
  </si>
  <si>
    <t xml:space="preserve">Warenverkauf auf Rechnung (Bankeingang)</t>
  </si>
  <si>
    <t xml:space="preserve">10.01.2026</t>
  </si>
  <si>
    <t xml:space="preserve">QU-2026-004</t>
  </si>
  <si>
    <t xml:space="preserve">Bareinzahlung in die Kasse</t>
  </si>
  <si>
    <t xml:space="preserve">12.01.2026</t>
  </si>
  <si>
    <t xml:space="preserve">RE-2026-005</t>
  </si>
  <si>
    <t xml:space="preserve">Telefonkosten per Lastschrift</t>
  </si>
  <si>
    <t xml:space="preserve">15.01.2026</t>
  </si>
  <si>
    <t xml:space="preserve">LO-2026-006</t>
  </si>
  <si>
    <t xml:space="preserve">Lohnzahlung Mitarbeiterin A. Wagner</t>
  </si>
  <si>
    <t xml:space="preserve">17.01.2026</t>
  </si>
  <si>
    <t xml:space="preserve">RE-2026-007</t>
  </si>
  <si>
    <t xml:space="preserve">Materialankauf (Barrechnung)</t>
  </si>
  <si>
    <t xml:space="preserve">20.01.2026</t>
  </si>
  <si>
    <t xml:space="preserve">RE-2026-008</t>
  </si>
  <si>
    <t xml:space="preserve">Dienstleistungserlös – Beratung</t>
  </si>
  <si>
    <t xml:space="preserve">22.01.2026</t>
  </si>
  <si>
    <t xml:space="preserve">QU-2026-009</t>
  </si>
  <si>
    <t xml:space="preserve">Barabhebung vom Bankkonto</t>
  </si>
  <si>
    <t xml:space="preserve">24.01.2026</t>
  </si>
  <si>
    <t xml:space="preserve">RE-2026-010</t>
  </si>
  <si>
    <t xml:space="preserve">Versicherungsprämie Jahresbeitrag</t>
  </si>
  <si>
    <t xml:space="preserve">28.01.2026</t>
  </si>
  <si>
    <t xml:space="preserve">RE-2026-011</t>
  </si>
  <si>
    <t xml:space="preserve">Warenverkauf bar</t>
  </si>
  <si>
    <t xml:space="preserve">31.01.2026</t>
  </si>
  <si>
    <t xml:space="preserve">IN-2026-012</t>
  </si>
  <si>
    <t xml:space="preserve">Zinsen Geschäftskonto (Bankgutschrift)</t>
  </si>
  <si>
    <t xml:space="preserve">03.02.2026</t>
  </si>
  <si>
    <t xml:space="preserve">RE-2026-013</t>
  </si>
  <si>
    <t xml:space="preserve">Beratungshonorar – Eingang</t>
  </si>
  <si>
    <t xml:space="preserve">05.02.2026</t>
  </si>
  <si>
    <t xml:space="preserve">QU-2026-014</t>
  </si>
  <si>
    <t xml:space="preserve">Büromaterial bar gekauft</t>
  </si>
  <si>
    <t xml:space="preserve">07.02.2026</t>
  </si>
  <si>
    <t xml:space="preserve">RE-2026-015</t>
  </si>
  <si>
    <t xml:space="preserve">Stromkosten – Abbuchung</t>
  </si>
  <si>
    <t xml:space="preserve">10.02.2026</t>
  </si>
  <si>
    <t xml:space="preserve">RE-2026-016</t>
  </si>
  <si>
    <t xml:space="preserve">Produktverkauf (Überweisung)</t>
  </si>
  <si>
    <t xml:space="preserve">12.02.2026</t>
  </si>
  <si>
    <t xml:space="preserve">LO-2026-017</t>
  </si>
  <si>
    <t xml:space="preserve">14.02.2026</t>
  </si>
  <si>
    <t xml:space="preserve">RE-2026-018</t>
  </si>
  <si>
    <t xml:space="preserve">Wartungsvertrag Software – Jahres-Abo</t>
  </si>
  <si>
    <t xml:space="preserve">17.02.2026</t>
  </si>
  <si>
    <t xml:space="preserve">RE-2026-019</t>
  </si>
  <si>
    <t xml:space="preserve">Barverkauf – Kasseneinnahme</t>
  </si>
  <si>
    <t xml:space="preserve">20.02.2026</t>
  </si>
  <si>
    <t xml:space="preserve">QU-2026-020</t>
  </si>
  <si>
    <t xml:space="preserve">Einzahlung Kasse → Bank</t>
  </si>
  <si>
    <t xml:space="preserve">21.02.2026</t>
  </si>
  <si>
    <t xml:space="preserve">RE-2026-021</t>
  </si>
  <si>
    <t xml:space="preserve">Fuhrparkkosten – Tankrechnung</t>
  </si>
  <si>
    <t xml:space="preserve">25.02.2026</t>
  </si>
  <si>
    <t xml:space="preserve">RE-2026-022</t>
  </si>
  <si>
    <t xml:space="preserve">Dienstleistung (Bankeingang)</t>
  </si>
  <si>
    <t xml:space="preserve">28.02.2026</t>
  </si>
  <si>
    <t xml:space="preserve">RE-2026-023</t>
  </si>
  <si>
    <t xml:space="preserve">Werbungskosten Online-Anzeigen</t>
  </si>
  <si>
    <t xml:space="preserve">03.03.2026</t>
  </si>
  <si>
    <t xml:space="preserve">RE-2026-024</t>
  </si>
  <si>
    <t xml:space="preserve">Warenverkauf – gemischte Zahlung (bar+Bank)</t>
  </si>
  <si>
    <t xml:space="preserve">05.03.2026</t>
  </si>
  <si>
    <t xml:space="preserve">BK-2026-025</t>
  </si>
  <si>
    <t xml:space="preserve">Büromiete März per Überweisung</t>
  </si>
  <si>
    <t xml:space="preserve">10.03.2026</t>
  </si>
  <si>
    <t xml:space="preserve">RE-2026-026</t>
  </si>
  <si>
    <t xml:space="preserve">Beratungsleistung (Bankeingang)</t>
  </si>
  <si>
    <t xml:space="preserve">12.03.2026</t>
  </si>
  <si>
    <t xml:space="preserve">LO-2026-027</t>
  </si>
  <si>
    <t xml:space="preserve">15.03.2026</t>
  </si>
  <si>
    <t xml:space="preserve">QU-2026-028</t>
  </si>
  <si>
    <t xml:space="preserve">20.03.2026</t>
  </si>
  <si>
    <t xml:space="preserve">RE-2026-029</t>
  </si>
  <si>
    <t xml:space="preserve">Reparaturkosten Maschine</t>
  </si>
  <si>
    <t xml:space="preserve">31.03.2026</t>
  </si>
  <si>
    <t xml:space="preserve">RE-2026-030</t>
  </si>
  <si>
    <t xml:space="preserve">Zinsaufwand Betriebskredit</t>
  </si>
  <si>
    <t xml:space="preserve">SUMMEN (inkl. Anfangsbestände)</t>
  </si>
  <si>
    <t xml:space="preserve">ℹ  HINWEIS:  Jede Buchungszeile muss genau einen Soll-Betrag und einen Haben-Betrag aufweisen, die identisch sind – das ist das Kernprinzip der doppelten Buchführung.   Blaue Zellen sind Eingabefelder.  |  AB = Anfangsbestand-Buchung (nicht löschen).  |  Neue Buchungen ab Zeile 39 eintragen.  |  Saldo-Spalte (R) zeigt ✔ bei ausgeglichener Buchung.</t>
  </si>
  <si>
    <t xml:space="preserve">SUMMEN- &amp; SALDENLISTE  ·  Q1 / 2026</t>
  </si>
  <si>
    <t xml:space="preserve">Automatische Auswertung aus dem Amerikanischen Journal  –  Basis für Bilanz &amp; GuV</t>
  </si>
  <si>
    <t xml:space="preserve">Konto / Kontengruppe</t>
  </si>
  <si>
    <t xml:space="preserve">Soll-Summe (€)</t>
  </si>
  <si>
    <t xml:space="preserve">Haben-Summe (€)</t>
  </si>
  <si>
    <t xml:space="preserve">Saldo Soll (€)</t>
  </si>
  <si>
    <t xml:space="preserve">Saldo Haben (€)</t>
  </si>
  <si>
    <t xml:space="preserve">Kasse</t>
  </si>
  <si>
    <t xml:space="preserve">Bank</t>
  </si>
  <si>
    <t xml:space="preserve">Umsatzerlöse</t>
  </si>
  <si>
    <t xml:space="preserve">Aufwendungen</t>
  </si>
  <si>
    <t xml:space="preserve">Eigenkapital</t>
  </si>
  <si>
    <t xml:space="preserve">Sonstige</t>
  </si>
  <si>
    <t xml:space="preserve">GESAMT</t>
  </si>
  <si>
    <t xml:space="preserve">SOLL-KONTROLLE (Summe Soll = Summe Haben?)</t>
  </si>
  <si>
    <t xml:space="preserve">KURZAUSWERTUNG  –  BETRIEBSERGEBNIS (GuV-Näherung)</t>
  </si>
  <si>
    <t xml:space="preserve">Gesamte Erlöse (Umsatzerlöse Haben)</t>
  </si>
  <si>
    <t xml:space="preserve">./. Gesamte Aufwendungen (Soll)</t>
  </si>
  <si>
    <t xml:space="preserve">Betriebsergebnis (vor Steuern, Näherung)</t>
  </si>
  <si>
    <t xml:space="preserve">ℹ  Diese Summen- &amp; Saldenliste wird automatisch aus dem Amerikanischen Journal befüllt. Alle Werte aktualisieren sich, sobald Sie im Journal neue Buchungen eintragen. Das Betriebsergebnis ist eine Näherung – für den Jahresabschluss empfiehlt sich eine vollständige GuV durch einen Steuerberater. Saldo Soll = Aktiv-/Aufwandskonten | Saldo Haben = Passiv-/Ertragskonten.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</si>
</sst>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\.mm\.yyyy"/>
    <numFmt numFmtId="166" formatCode="#,##0.00&quot; €&quot;"/>
    <numFmt numFmtId="167" formatCode="#,##0.00&quot; €&quot;"/>
  </numFmts>
  <fonts count="2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i val="true"/>
      <sz val="9"/>
      <color rgb="FFC75B39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9"/>
      <color rgb="FFC75B39"/>
      <name val="Calibri"/>
      <family val="0"/>
      <charset val="1"/>
    </font>
    <font>
      <sz val="9"/>
      <color rgb="FFC75B39"/>
      <name val="Calibri"/>
      <family val="0"/>
      <charset val="1"/>
    </font>
    <font>
      <b val="true"/>
      <sz val="10"/>
      <color rgb="FF27AE60"/>
      <name val="Calibri"/>
      <family val="0"/>
      <charset val="1"/>
    </font>
    <font>
      <sz val="9"/>
      <color rgb="FF6B7280"/>
      <name val="Calibri"/>
      <family val="0"/>
      <charset val="1"/>
    </font>
    <font>
      <sz val="9"/>
      <color rgb="FF1A1A2E"/>
      <name val="Calibri"/>
      <family val="0"/>
      <charset val="1"/>
    </font>
    <font>
      <i val="true"/>
      <sz val="8"/>
      <color rgb="FF6B7280"/>
      <name val="Calibri"/>
      <family val="0"/>
      <charset val="1"/>
    </font>
    <font>
      <b val="true"/>
      <sz val="9"/>
      <color rgb="FF2F4156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F39C12"/>
      <name val="Calibri"/>
      <family val="0"/>
      <charset val="1"/>
    </font>
    <font>
      <b val="true"/>
      <sz val="9"/>
      <color rgb="FFF39C12"/>
      <name val="Calibri"/>
      <family val="0"/>
      <charset val="1"/>
    </font>
    <font>
      <i val="true"/>
      <sz val="8"/>
      <color rgb="FF555555"/>
      <name val="Calibri"/>
      <family val="0"/>
      <charset val="1"/>
    </font>
    <font>
      <b val="true"/>
      <sz val="18"/>
      <color rgb="FFFFFFFF"/>
      <name val="Calibri"/>
      <family val="0"/>
      <charset val="1"/>
    </font>
    <font>
      <i val="true"/>
      <sz val="9"/>
      <color rgb="FF2F4156"/>
      <name val="Calibri"/>
      <family val="0"/>
      <charset val="1"/>
    </font>
    <font>
      <b val="true"/>
      <sz val="10"/>
      <color rgb="FF2F4156"/>
      <name val="Calibri"/>
      <family val="0"/>
      <charset val="1"/>
    </font>
    <font>
      <sz val="10"/>
      <color rgb="FF2F4156"/>
      <name val="Calibri"/>
      <family val="0"/>
      <charset val="1"/>
    </font>
    <font>
      <b val="true"/>
      <sz val="10"/>
      <color rgb="FF2980B9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1"/>
      <color rgb="FFF39C12"/>
      <name val="Calibri"/>
      <family val="0"/>
      <charset val="1"/>
    </font>
    <font>
      <b val="true"/>
      <sz val="10"/>
      <color rgb="FFC0392B"/>
      <name val="Calibri"/>
      <family val="0"/>
      <charset val="1"/>
    </font>
    <font>
      <b val="true"/>
      <sz val="11"/>
      <color rgb="FF2F4156"/>
      <name val="Calibri"/>
      <family val="0"/>
      <charset val="1"/>
    </font>
  </fonts>
  <fills count="17">
    <fill>
      <patternFill patternType="none"/>
    </fill>
    <fill>
      <patternFill patternType="gray125"/>
    </fill>
    <fill>
      <patternFill patternType="solid">
        <fgColor rgb="FF2F4156"/>
        <bgColor rgb="FF555555"/>
      </patternFill>
    </fill>
    <fill>
      <patternFill patternType="solid">
        <fgColor rgb="FFC75B39"/>
        <bgColor rgb="FFC0392B"/>
      </patternFill>
    </fill>
    <fill>
      <patternFill patternType="solid">
        <fgColor rgb="FF2980B9"/>
        <bgColor rgb="FF0066CC"/>
      </patternFill>
    </fill>
    <fill>
      <patternFill patternType="solid">
        <fgColor rgb="FF27AE60"/>
        <bgColor rgb="FF16A085"/>
      </patternFill>
    </fill>
    <fill>
      <patternFill patternType="solid">
        <fgColor rgb="FF8E44AD"/>
        <bgColor rgb="FF993366"/>
      </patternFill>
    </fill>
    <fill>
      <patternFill patternType="solid">
        <fgColor rgb="FF16A085"/>
        <bgColor rgb="FF27AE60"/>
      </patternFill>
    </fill>
    <fill>
      <patternFill patternType="solid">
        <fgColor rgb="FF7F8C8D"/>
        <bgColor rgb="FF969696"/>
      </patternFill>
    </fill>
    <fill>
      <patternFill patternType="solid">
        <fgColor rgb="FFF0E6D3"/>
        <bgColor rgb="FFFDE8DF"/>
      </patternFill>
    </fill>
    <fill>
      <patternFill patternType="solid">
        <fgColor rgb="FFEBF0F5"/>
        <bgColor rgb="FFF0F5F0"/>
      </patternFill>
    </fill>
    <fill>
      <patternFill patternType="solid">
        <fgColor rgb="FFF9F0F0"/>
        <bgColor rgb="FFF0F5F0"/>
      </patternFill>
    </fill>
    <fill>
      <patternFill patternType="solid">
        <fgColor rgb="FFF0F5F0"/>
        <bgColor rgb="FFEBF0F5"/>
      </patternFill>
    </fill>
    <fill>
      <patternFill patternType="solid">
        <fgColor rgb="FFFFFFFF"/>
        <bgColor rgb="FFFAFAFA"/>
      </patternFill>
    </fill>
    <fill>
      <patternFill patternType="solid">
        <fgColor rgb="FFFAFAFA"/>
        <bgColor rgb="FFFFFFFF"/>
      </patternFill>
    </fill>
    <fill>
      <patternFill patternType="solid">
        <fgColor rgb="FFFDE8DF"/>
        <bgColor rgb="FFF0E6D3"/>
      </patternFill>
    </fill>
    <fill>
      <patternFill patternType="solid">
        <fgColor rgb="FFFEF9E7"/>
        <bgColor rgb="FFFAFAFA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>
        <color rgb="FF2F4156"/>
      </left>
      <right style="thin">
        <color rgb="FF2F4156"/>
      </right>
      <top style="thin">
        <color rgb="FF2F4156"/>
      </top>
      <bottom style="thin">
        <color rgb="FF2F4156"/>
      </bottom>
      <diagonal/>
    </border>
    <border diagonalUp="false" diagonalDown="false">
      <left style="thin">
        <color rgb="FFFFFFFF"/>
      </left>
      <right/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C75B39"/>
      </left>
      <right style="thin">
        <color rgb="FFC75B39"/>
      </right>
      <top style="thin">
        <color rgb="FFC75B39"/>
      </top>
      <bottom style="thin">
        <color rgb="FFC75B39"/>
      </bottom>
      <diagonal/>
    </border>
    <border diagonalUp="false" diagonalDown="false">
      <left style="thin">
        <color rgb="FFD4B896"/>
      </left>
      <right style="thin">
        <color rgb="FFD4B896"/>
      </right>
      <top style="thin">
        <color rgb="FFD4B896"/>
      </top>
      <bottom style="thin">
        <color rgb="FFD4B896"/>
      </bottom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 diagonalUp="false" diagonalDown="false">
      <left style="thin">
        <color rgb="FFCCCCCC"/>
      </left>
      <right/>
      <top style="thin">
        <color rgb="FFCCCCCC"/>
      </top>
      <bottom style="thin">
        <color rgb="FFCCCCCC"/>
      </bottom>
      <diagonal/>
    </border>
    <border diagonalUp="false" diagonalDown="false">
      <left style="thin">
        <color rgb="FF2980B9"/>
      </left>
      <right style="thin">
        <color rgb="FF2980B9"/>
      </right>
      <top style="thin">
        <color rgb="FF2980B9"/>
      </top>
      <bottom style="thin">
        <color rgb="FF2980B9"/>
      </bottom>
      <diagonal/>
    </border>
    <border diagonalUp="false" diagonalDown="false">
      <left style="thin">
        <color rgb="FF27AE60"/>
      </left>
      <right style="thin">
        <color rgb="FF27AE60"/>
      </right>
      <top style="thin">
        <color rgb="FF27AE60"/>
      </top>
      <bottom style="thin">
        <color rgb="FF27AE60"/>
      </bottom>
      <diagonal/>
    </border>
    <border diagonalUp="false" diagonalDown="false">
      <left style="thin">
        <color rgb="FF8E44AD"/>
      </left>
      <right style="thin">
        <color rgb="FF8E44AD"/>
      </right>
      <top style="thin">
        <color rgb="FF8E44AD"/>
      </top>
      <bottom style="thin">
        <color rgb="FF8E44AD"/>
      </bottom>
      <diagonal/>
    </border>
    <border diagonalUp="false" diagonalDown="false">
      <left style="thin">
        <color rgb="FF16A085"/>
      </left>
      <right style="thin">
        <color rgb="FF16A085"/>
      </right>
      <top style="thin">
        <color rgb="FF16A085"/>
      </top>
      <bottom style="thin">
        <color rgb="FF16A085"/>
      </bottom>
      <diagonal/>
    </border>
    <border diagonalUp="false" diagonalDown="false">
      <left style="thin">
        <color rgb="FF7F8C8D"/>
      </left>
      <right style="thin">
        <color rgb="FF7F8C8D"/>
      </right>
      <top style="thin">
        <color rgb="FF7F8C8D"/>
      </top>
      <bottom style="thin">
        <color rgb="FF7F8C8D"/>
      </bottom>
      <diagonal/>
    </border>
    <border diagonalUp="false" diagonalDown="false">
      <left style="medium">
        <color rgb="FFF39C12"/>
      </left>
      <right style="medium">
        <color rgb="FFF39C12"/>
      </right>
      <top style="medium">
        <color rgb="FFF39C12"/>
      </top>
      <bottom style="medium">
        <color rgb="FFF39C1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9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9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9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9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7" fillId="9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9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9" borderId="5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9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1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1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3" fillId="1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11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1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1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1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3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3" fillId="1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1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4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1" fillId="1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2" fillId="1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1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0" borderId="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9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0" fillId="13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1" fillId="1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2" fillId="1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1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3" borderId="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1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6" borderId="1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7" borderId="1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8" borderId="1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3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2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1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1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1" fillId="1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13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1" fillId="13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5" fillId="1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6" fillId="16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6A085"/>
      <rgbColor rgb="FFBBBBBB"/>
      <rgbColor rgb="FF7F8C8D"/>
      <rgbColor rgb="FF9999FF"/>
      <rgbColor rgb="FF8E44AD"/>
      <rgbColor rgb="FFFEF9E7"/>
      <rgbColor rgb="FFEBF0F5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2980B9"/>
      <rgbColor rgb="FF0000FF"/>
      <rgbColor rgb="FF00CCFF"/>
      <rgbColor rgb="FFF0F5F0"/>
      <rgbColor rgb="FFF0E6D3"/>
      <rgbColor rgb="FFFDE8DF"/>
      <rgbColor rgb="FFF9F0F0"/>
      <rgbColor rgb="FFFAFAFA"/>
      <rgbColor rgb="FFCC99FF"/>
      <rgbColor rgb="FFD4B896"/>
      <rgbColor rgb="FF3366FF"/>
      <rgbColor rgb="FF33CCCC"/>
      <rgbColor rgb="FF99CC00"/>
      <rgbColor rgb="FFFFCC00"/>
      <rgbColor rgb="FFF39C12"/>
      <rgbColor rgb="FFC75B39"/>
      <rgbColor rgb="FF6B7280"/>
      <rgbColor rgb="FF969696"/>
      <rgbColor rgb="FF003366"/>
      <rgbColor rgb="FF27AE60"/>
      <rgbColor rgb="FF003300"/>
      <rgbColor rgb="FF1A1A2E"/>
      <rgbColor rgb="FFC0392B"/>
      <rgbColor rgb="FF993366"/>
      <rgbColor rgb="FF555555"/>
      <rgbColor rgb="FF2F415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F4156"/>
    <pageSetUpPr fitToPage="false"/>
  </sheetPr>
  <dimension ref="A1:R4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.52"/>
    <col collapsed="false" customWidth="true" hidden="false" outlineLevel="0" max="3" min="2" style="1" width="12"/>
    <col collapsed="false" customWidth="true" hidden="false" outlineLevel="0" max="4" min="4" style="1" width="32"/>
    <col collapsed="false" customWidth="true" hidden="false" outlineLevel="0" max="5" min="5" style="1" width="13"/>
    <col collapsed="false" customWidth="true" hidden="false" outlineLevel="0" max="17" min="6" style="1" width="11"/>
    <col collapsed="false" customWidth="true" hidden="false" outlineLevel="0" max="18" min="18" style="1" width="14"/>
  </cols>
  <sheetData>
    <row r="1" customFormat="false" ht="7.5" hidden="false" customHeight="true" outlineLevel="0" collapsed="false"/>
    <row r="2" customFormat="false" ht="48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Format="false" ht="18" hidden="false" customHeight="true" outlineLevel="0" collapsed="false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customFormat="false" ht="9.75" hidden="false" customHeight="true" outlineLevel="0" collapsed="false"/>
    <row r="5" customFormat="false" ht="19.5" hidden="false" customHeight="true" outlineLevel="0" collapsed="false">
      <c r="A5" s="4"/>
      <c r="B5" s="4"/>
      <c r="C5" s="4"/>
      <c r="D5" s="4"/>
      <c r="E5" s="4"/>
      <c r="F5" s="5" t="s">
        <v>2</v>
      </c>
      <c r="G5" s="5"/>
      <c r="H5" s="6" t="s">
        <v>3</v>
      </c>
      <c r="I5" s="6"/>
      <c r="J5" s="7" t="s">
        <v>4</v>
      </c>
      <c r="K5" s="7"/>
      <c r="L5" s="8" t="s">
        <v>5</v>
      </c>
      <c r="M5" s="8"/>
      <c r="N5" s="9" t="s">
        <v>6</v>
      </c>
      <c r="O5" s="9"/>
      <c r="P5" s="10" t="s">
        <v>7</v>
      </c>
      <c r="Q5" s="10"/>
      <c r="R5" s="4"/>
    </row>
    <row r="6" customFormat="false" ht="19.5" hidden="false" customHeight="true" outlineLevel="0" collapsed="false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 t="s">
        <v>13</v>
      </c>
      <c r="G6" s="12" t="s">
        <v>14</v>
      </c>
      <c r="H6" s="13" t="s">
        <v>13</v>
      </c>
      <c r="I6" s="13" t="s">
        <v>14</v>
      </c>
      <c r="J6" s="14" t="s">
        <v>13</v>
      </c>
      <c r="K6" s="14" t="s">
        <v>14</v>
      </c>
      <c r="L6" s="15" t="s">
        <v>13</v>
      </c>
      <c r="M6" s="15" t="s">
        <v>14</v>
      </c>
      <c r="N6" s="16" t="s">
        <v>13</v>
      </c>
      <c r="O6" s="16" t="s">
        <v>14</v>
      </c>
      <c r="P6" s="17" t="s">
        <v>13</v>
      </c>
      <c r="Q6" s="17" t="s">
        <v>14</v>
      </c>
      <c r="R6" s="11" t="s">
        <v>15</v>
      </c>
    </row>
    <row r="7" customFormat="false" ht="3" hidden="false" customHeight="true" outlineLevel="0" collapsed="false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customFormat="false" ht="18" hidden="false" customHeight="true" outlineLevel="0" collapsed="false">
      <c r="A8" s="19" t="s">
        <v>16</v>
      </c>
      <c r="B8" s="20" t="s">
        <v>17</v>
      </c>
      <c r="C8" s="21" t="s">
        <v>18</v>
      </c>
      <c r="D8" s="22" t="s">
        <v>19</v>
      </c>
      <c r="E8" s="23" t="n">
        <v>6800</v>
      </c>
      <c r="F8" s="24" t="n">
        <v>800</v>
      </c>
      <c r="G8" s="25"/>
      <c r="H8" s="24" t="n">
        <v>6000</v>
      </c>
      <c r="I8" s="25"/>
      <c r="J8" s="25"/>
      <c r="K8" s="25"/>
      <c r="L8" s="25"/>
      <c r="M8" s="25"/>
      <c r="N8" s="25"/>
      <c r="O8" s="24" t="n">
        <v>6800</v>
      </c>
      <c r="P8" s="25"/>
      <c r="Q8" s="25"/>
      <c r="R8" s="26" t="s">
        <v>20</v>
      </c>
    </row>
    <row r="9" customFormat="false" ht="18" hidden="false" customHeight="true" outlineLevel="0" collapsed="false">
      <c r="A9" s="27" t="n">
        <v>1</v>
      </c>
      <c r="B9" s="28" t="s">
        <v>21</v>
      </c>
      <c r="C9" s="29" t="s">
        <v>22</v>
      </c>
      <c r="D9" s="30" t="s">
        <v>23</v>
      </c>
      <c r="E9" s="31" t="n">
        <v>1200</v>
      </c>
      <c r="F9" s="32" t="n">
        <v>1200</v>
      </c>
      <c r="G9" s="33"/>
      <c r="H9" s="32"/>
      <c r="I9" s="33"/>
      <c r="J9" s="32"/>
      <c r="K9" s="33" t="n">
        <v>1200</v>
      </c>
      <c r="L9" s="32"/>
      <c r="M9" s="33"/>
      <c r="N9" s="32"/>
      <c r="O9" s="33"/>
      <c r="P9" s="32"/>
      <c r="Q9" s="33"/>
      <c r="R9" s="34" t="str">
        <f aca="false">IF(ABS((F9+H9+J9+L9+N9+P9)-(G9+I9+K9+M9+O9+Q9))&lt;0.01,"✔","⚠ Prüfen")</f>
        <v>✔</v>
      </c>
    </row>
    <row r="10" customFormat="false" ht="18" hidden="false" customHeight="true" outlineLevel="0" collapsed="false">
      <c r="A10" s="35" t="n">
        <v>2</v>
      </c>
      <c r="B10" s="36" t="s">
        <v>24</v>
      </c>
      <c r="C10" s="37" t="s">
        <v>25</v>
      </c>
      <c r="D10" s="38" t="s">
        <v>26</v>
      </c>
      <c r="E10" s="39" t="n">
        <v>850</v>
      </c>
      <c r="F10" s="32"/>
      <c r="G10" s="33"/>
      <c r="H10" s="32"/>
      <c r="I10" s="33" t="n">
        <v>850</v>
      </c>
      <c r="J10" s="32"/>
      <c r="K10" s="33"/>
      <c r="L10" s="32" t="n">
        <v>850</v>
      </c>
      <c r="M10" s="33"/>
      <c r="N10" s="32"/>
      <c r="O10" s="33"/>
      <c r="P10" s="32"/>
      <c r="Q10" s="33"/>
      <c r="R10" s="40" t="str">
        <f aca="false">IF(ABS((F10+H10+J10+L10+N10+P10)-(G10+I10+K10+M10+O10+Q10))&lt;0.01,"✔","⚠ Prüfen")</f>
        <v>✔</v>
      </c>
    </row>
    <row r="11" customFormat="false" ht="18" hidden="false" customHeight="true" outlineLevel="0" collapsed="false">
      <c r="A11" s="27" t="n">
        <v>3</v>
      </c>
      <c r="B11" s="28" t="s">
        <v>27</v>
      </c>
      <c r="C11" s="29" t="s">
        <v>28</v>
      </c>
      <c r="D11" s="30" t="s">
        <v>29</v>
      </c>
      <c r="E11" s="31" t="n">
        <v>2400</v>
      </c>
      <c r="F11" s="32"/>
      <c r="G11" s="33"/>
      <c r="H11" s="32" t="n">
        <v>2400</v>
      </c>
      <c r="I11" s="33"/>
      <c r="J11" s="32"/>
      <c r="K11" s="33" t="n">
        <v>2400</v>
      </c>
      <c r="L11" s="32"/>
      <c r="M11" s="33"/>
      <c r="N11" s="32"/>
      <c r="O11" s="33"/>
      <c r="P11" s="32"/>
      <c r="Q11" s="33"/>
      <c r="R11" s="34" t="str">
        <f aca="false">IF(ABS((F11+H11+J11+L11+N11+P11)-(G11+I11+K11+M11+O11+Q11))&lt;0.01,"✔","⚠ Prüfen")</f>
        <v>✔</v>
      </c>
    </row>
    <row r="12" customFormat="false" ht="18" hidden="false" customHeight="true" outlineLevel="0" collapsed="false">
      <c r="A12" s="35" t="n">
        <v>4</v>
      </c>
      <c r="B12" s="36" t="s">
        <v>30</v>
      </c>
      <c r="C12" s="37" t="s">
        <v>31</v>
      </c>
      <c r="D12" s="38" t="s">
        <v>32</v>
      </c>
      <c r="E12" s="39" t="n">
        <v>500</v>
      </c>
      <c r="F12" s="32" t="n">
        <v>500</v>
      </c>
      <c r="G12" s="33"/>
      <c r="H12" s="32"/>
      <c r="I12" s="33" t="n">
        <v>500</v>
      </c>
      <c r="J12" s="32"/>
      <c r="K12" s="33"/>
      <c r="L12" s="32"/>
      <c r="M12" s="33"/>
      <c r="N12" s="32"/>
      <c r="O12" s="33"/>
      <c r="P12" s="32"/>
      <c r="Q12" s="33"/>
      <c r="R12" s="40" t="str">
        <f aca="false">IF(ABS((F12+H12+J12+L12+N12+P12)-(G12+I12+K12+M12+O12+Q12))&lt;0.01,"✔","⚠ Prüfen")</f>
        <v>✔</v>
      </c>
    </row>
    <row r="13" customFormat="false" ht="18" hidden="false" customHeight="true" outlineLevel="0" collapsed="false">
      <c r="A13" s="27" t="n">
        <v>5</v>
      </c>
      <c r="B13" s="28" t="s">
        <v>33</v>
      </c>
      <c r="C13" s="29" t="s">
        <v>34</v>
      </c>
      <c r="D13" s="30" t="s">
        <v>35</v>
      </c>
      <c r="E13" s="31" t="n">
        <v>129</v>
      </c>
      <c r="F13" s="32"/>
      <c r="G13" s="33"/>
      <c r="H13" s="32"/>
      <c r="I13" s="33" t="n">
        <v>129</v>
      </c>
      <c r="J13" s="32"/>
      <c r="K13" s="33"/>
      <c r="L13" s="32" t="n">
        <v>129</v>
      </c>
      <c r="M13" s="33"/>
      <c r="N13" s="32"/>
      <c r="O13" s="33"/>
      <c r="P13" s="32"/>
      <c r="Q13" s="33"/>
      <c r="R13" s="34" t="str">
        <f aca="false">IF(ABS((F13+H13+J13+L13+N13+P13)-(G13+I13+K13+M13+O13+Q13))&lt;0.01,"✔","⚠ Prüfen")</f>
        <v>✔</v>
      </c>
    </row>
    <row r="14" customFormat="false" ht="18" hidden="false" customHeight="true" outlineLevel="0" collapsed="false">
      <c r="A14" s="35" t="n">
        <v>6</v>
      </c>
      <c r="B14" s="36" t="s">
        <v>36</v>
      </c>
      <c r="C14" s="37" t="s">
        <v>37</v>
      </c>
      <c r="D14" s="38" t="s">
        <v>38</v>
      </c>
      <c r="E14" s="39" t="n">
        <v>2200</v>
      </c>
      <c r="F14" s="32"/>
      <c r="G14" s="33"/>
      <c r="H14" s="32"/>
      <c r="I14" s="33" t="n">
        <v>2200</v>
      </c>
      <c r="J14" s="32"/>
      <c r="K14" s="33"/>
      <c r="L14" s="32" t="n">
        <v>2200</v>
      </c>
      <c r="M14" s="33"/>
      <c r="N14" s="32"/>
      <c r="O14" s="33"/>
      <c r="P14" s="32"/>
      <c r="Q14" s="33"/>
      <c r="R14" s="40" t="str">
        <f aca="false">IF(ABS((F14+H14+J14+L14+N14+P14)-(G14+I14+K14+M14+O14+Q14))&lt;0.01,"✔","⚠ Prüfen")</f>
        <v>✔</v>
      </c>
    </row>
    <row r="15" customFormat="false" ht="18" hidden="false" customHeight="true" outlineLevel="0" collapsed="false">
      <c r="A15" s="27" t="n">
        <v>7</v>
      </c>
      <c r="B15" s="28" t="s">
        <v>39</v>
      </c>
      <c r="C15" s="29" t="s">
        <v>40</v>
      </c>
      <c r="D15" s="30" t="s">
        <v>41</v>
      </c>
      <c r="E15" s="31" t="n">
        <v>340</v>
      </c>
      <c r="F15" s="32"/>
      <c r="G15" s="33" t="n">
        <v>340</v>
      </c>
      <c r="H15" s="32"/>
      <c r="I15" s="33"/>
      <c r="J15" s="32"/>
      <c r="K15" s="33"/>
      <c r="L15" s="32" t="n">
        <v>340</v>
      </c>
      <c r="M15" s="33"/>
      <c r="N15" s="32"/>
      <c r="O15" s="33"/>
      <c r="P15" s="32"/>
      <c r="Q15" s="33"/>
      <c r="R15" s="34" t="str">
        <f aca="false">IF(ABS((F15+H15+J15+L15+N15+P15)-(G15+I15+K15+M15+O15+Q15))&lt;0.01,"✔","⚠ Prüfen")</f>
        <v>✔</v>
      </c>
    </row>
    <row r="16" customFormat="false" ht="18" hidden="false" customHeight="true" outlineLevel="0" collapsed="false">
      <c r="A16" s="35" t="n">
        <v>8</v>
      </c>
      <c r="B16" s="36" t="s">
        <v>42</v>
      </c>
      <c r="C16" s="37" t="s">
        <v>43</v>
      </c>
      <c r="D16" s="38" t="s">
        <v>44</v>
      </c>
      <c r="E16" s="39" t="n">
        <v>1800</v>
      </c>
      <c r="F16" s="32"/>
      <c r="G16" s="33"/>
      <c r="H16" s="32" t="n">
        <v>1800</v>
      </c>
      <c r="I16" s="33"/>
      <c r="J16" s="32"/>
      <c r="K16" s="33" t="n">
        <v>1800</v>
      </c>
      <c r="L16" s="32"/>
      <c r="M16" s="33"/>
      <c r="N16" s="32"/>
      <c r="O16" s="33"/>
      <c r="P16" s="32"/>
      <c r="Q16" s="33"/>
      <c r="R16" s="40" t="str">
        <f aca="false">IF(ABS((F16+H16+J16+L16+N16+P16)-(G16+I16+K16+M16+O16+Q16))&lt;0.01,"✔","⚠ Prüfen")</f>
        <v>✔</v>
      </c>
    </row>
    <row r="17" customFormat="false" ht="18" hidden="false" customHeight="true" outlineLevel="0" collapsed="false">
      <c r="A17" s="27" t="n">
        <v>9</v>
      </c>
      <c r="B17" s="28" t="s">
        <v>45</v>
      </c>
      <c r="C17" s="29" t="s">
        <v>46</v>
      </c>
      <c r="D17" s="30" t="s">
        <v>47</v>
      </c>
      <c r="E17" s="31" t="n">
        <v>400</v>
      </c>
      <c r="F17" s="32" t="n">
        <v>400</v>
      </c>
      <c r="G17" s="33"/>
      <c r="H17" s="32"/>
      <c r="I17" s="33" t="n">
        <v>400</v>
      </c>
      <c r="J17" s="32"/>
      <c r="K17" s="33"/>
      <c r="L17" s="32"/>
      <c r="M17" s="33"/>
      <c r="N17" s="32"/>
      <c r="O17" s="33"/>
      <c r="P17" s="32"/>
      <c r="Q17" s="33"/>
      <c r="R17" s="34" t="str">
        <f aca="false">IF(ABS((F17+H17+J17+L17+N17+P17)-(G17+I17+K17+M17+O17+Q17))&lt;0.01,"✔","⚠ Prüfen")</f>
        <v>✔</v>
      </c>
    </row>
    <row r="18" customFormat="false" ht="18" hidden="false" customHeight="true" outlineLevel="0" collapsed="false">
      <c r="A18" s="35" t="n">
        <v>10</v>
      </c>
      <c r="B18" s="36" t="s">
        <v>48</v>
      </c>
      <c r="C18" s="37" t="s">
        <v>49</v>
      </c>
      <c r="D18" s="38" t="s">
        <v>50</v>
      </c>
      <c r="E18" s="39" t="n">
        <v>480</v>
      </c>
      <c r="F18" s="32"/>
      <c r="G18" s="33"/>
      <c r="H18" s="32"/>
      <c r="I18" s="33" t="n">
        <v>480</v>
      </c>
      <c r="J18" s="32"/>
      <c r="K18" s="33"/>
      <c r="L18" s="32" t="n">
        <v>480</v>
      </c>
      <c r="M18" s="33"/>
      <c r="N18" s="32"/>
      <c r="O18" s="33"/>
      <c r="P18" s="32"/>
      <c r="Q18" s="33"/>
      <c r="R18" s="40" t="str">
        <f aca="false">IF(ABS((F18+H18+J18+L18+N18+P18)-(G18+I18+K18+M18+O18+Q18))&lt;0.01,"✔","⚠ Prüfen")</f>
        <v>✔</v>
      </c>
    </row>
    <row r="19" customFormat="false" ht="18" hidden="false" customHeight="true" outlineLevel="0" collapsed="false">
      <c r="A19" s="27" t="n">
        <v>11</v>
      </c>
      <c r="B19" s="28" t="s">
        <v>51</v>
      </c>
      <c r="C19" s="29" t="s">
        <v>52</v>
      </c>
      <c r="D19" s="30" t="s">
        <v>53</v>
      </c>
      <c r="E19" s="31" t="n">
        <v>680</v>
      </c>
      <c r="F19" s="32" t="n">
        <v>680</v>
      </c>
      <c r="G19" s="33"/>
      <c r="H19" s="32"/>
      <c r="I19" s="33"/>
      <c r="J19" s="32"/>
      <c r="K19" s="33" t="n">
        <v>680</v>
      </c>
      <c r="L19" s="32"/>
      <c r="M19" s="33"/>
      <c r="N19" s="32"/>
      <c r="O19" s="33"/>
      <c r="P19" s="32"/>
      <c r="Q19" s="33"/>
      <c r="R19" s="34" t="str">
        <f aca="false">IF(ABS((F19+H19+J19+L19+N19+P19)-(G19+I19+K19+M19+O19+Q19))&lt;0.01,"✔","⚠ Prüfen")</f>
        <v>✔</v>
      </c>
    </row>
    <row r="20" customFormat="false" ht="18" hidden="false" customHeight="true" outlineLevel="0" collapsed="false">
      <c r="A20" s="35" t="n">
        <v>12</v>
      </c>
      <c r="B20" s="36" t="s">
        <v>54</v>
      </c>
      <c r="C20" s="37" t="s">
        <v>55</v>
      </c>
      <c r="D20" s="38" t="s">
        <v>56</v>
      </c>
      <c r="E20" s="39" t="n">
        <v>18.5</v>
      </c>
      <c r="F20" s="32"/>
      <c r="G20" s="33"/>
      <c r="H20" s="32" t="n">
        <v>18.5</v>
      </c>
      <c r="I20" s="33"/>
      <c r="J20" s="32"/>
      <c r="K20" s="33"/>
      <c r="L20" s="32"/>
      <c r="M20" s="33"/>
      <c r="N20" s="32"/>
      <c r="O20" s="33"/>
      <c r="P20" s="32"/>
      <c r="Q20" s="41" t="n">
        <v>18.5</v>
      </c>
      <c r="R20" s="40" t="str">
        <f aca="false">IF(ABS((F20+H20+J20+L20+N20+P20)-(G20+I20+K20+M20+O20+Q20))&lt;0.01,"✔","⚠ Prüfen")</f>
        <v>✔</v>
      </c>
    </row>
    <row r="21" customFormat="false" ht="18" hidden="false" customHeight="true" outlineLevel="0" collapsed="false">
      <c r="A21" s="27" t="n">
        <v>13</v>
      </c>
      <c r="B21" s="28" t="s">
        <v>57</v>
      </c>
      <c r="C21" s="29" t="s">
        <v>58</v>
      </c>
      <c r="D21" s="30" t="s">
        <v>59</v>
      </c>
      <c r="E21" s="31" t="n">
        <v>950</v>
      </c>
      <c r="F21" s="32"/>
      <c r="G21" s="33"/>
      <c r="H21" s="32" t="n">
        <v>950</v>
      </c>
      <c r="I21" s="33"/>
      <c r="J21" s="32"/>
      <c r="K21" s="33" t="n">
        <v>950</v>
      </c>
      <c r="L21" s="32"/>
      <c r="M21" s="33"/>
      <c r="N21" s="32"/>
      <c r="O21" s="33"/>
      <c r="P21" s="32"/>
      <c r="Q21" s="33"/>
      <c r="R21" s="34" t="str">
        <f aca="false">IF(ABS((F21+H21+J21+L21+N21+P21)-(G21+I21+K21+M21+O21+Q21))&lt;0.01,"✔","⚠ Prüfen")</f>
        <v>✔</v>
      </c>
    </row>
    <row r="22" customFormat="false" ht="18" hidden="false" customHeight="true" outlineLevel="0" collapsed="false">
      <c r="A22" s="35" t="n">
        <v>14</v>
      </c>
      <c r="B22" s="36" t="s">
        <v>60</v>
      </c>
      <c r="C22" s="37" t="s">
        <v>61</v>
      </c>
      <c r="D22" s="38" t="s">
        <v>62</v>
      </c>
      <c r="E22" s="39" t="n">
        <v>87.5</v>
      </c>
      <c r="F22" s="32"/>
      <c r="G22" s="33" t="n">
        <v>87.5</v>
      </c>
      <c r="H22" s="32"/>
      <c r="I22" s="33"/>
      <c r="J22" s="32"/>
      <c r="K22" s="33"/>
      <c r="L22" s="32" t="n">
        <v>87.5</v>
      </c>
      <c r="M22" s="33"/>
      <c r="N22" s="32"/>
      <c r="O22" s="33"/>
      <c r="P22" s="32"/>
      <c r="Q22" s="33"/>
      <c r="R22" s="40" t="str">
        <f aca="false">IF(ABS((F22+H22+J22+L22+N22+P22)-(G22+I22+K22+M22+O22+Q22))&lt;0.01,"✔","⚠ Prüfen")</f>
        <v>✔</v>
      </c>
    </row>
    <row r="23" customFormat="false" ht="18" hidden="false" customHeight="true" outlineLevel="0" collapsed="false">
      <c r="A23" s="27" t="n">
        <v>15</v>
      </c>
      <c r="B23" s="28" t="s">
        <v>63</v>
      </c>
      <c r="C23" s="29" t="s">
        <v>64</v>
      </c>
      <c r="D23" s="30" t="s">
        <v>65</v>
      </c>
      <c r="E23" s="31" t="n">
        <v>210</v>
      </c>
      <c r="F23" s="32"/>
      <c r="G23" s="33"/>
      <c r="H23" s="32"/>
      <c r="I23" s="33" t="n">
        <v>210</v>
      </c>
      <c r="J23" s="32"/>
      <c r="K23" s="33"/>
      <c r="L23" s="32" t="n">
        <v>210</v>
      </c>
      <c r="M23" s="33"/>
      <c r="N23" s="32"/>
      <c r="O23" s="33"/>
      <c r="P23" s="32"/>
      <c r="Q23" s="33"/>
      <c r="R23" s="34" t="str">
        <f aca="false">IF(ABS((F23+H23+J23+L23+N23+P23)-(G23+I23+K23+M23+O23+Q23))&lt;0.01,"✔","⚠ Prüfen")</f>
        <v>✔</v>
      </c>
    </row>
    <row r="24" customFormat="false" ht="18" hidden="false" customHeight="true" outlineLevel="0" collapsed="false">
      <c r="A24" s="35" t="n">
        <v>16</v>
      </c>
      <c r="B24" s="36" t="s">
        <v>66</v>
      </c>
      <c r="C24" s="37" t="s">
        <v>67</v>
      </c>
      <c r="D24" s="38" t="s">
        <v>68</v>
      </c>
      <c r="E24" s="39" t="n">
        <v>3100</v>
      </c>
      <c r="F24" s="32"/>
      <c r="G24" s="33"/>
      <c r="H24" s="32" t="n">
        <v>3100</v>
      </c>
      <c r="I24" s="33"/>
      <c r="J24" s="32"/>
      <c r="K24" s="33" t="n">
        <v>3100</v>
      </c>
      <c r="L24" s="32"/>
      <c r="M24" s="33"/>
      <c r="N24" s="32"/>
      <c r="O24" s="33"/>
      <c r="P24" s="32"/>
      <c r="Q24" s="33"/>
      <c r="R24" s="40" t="str">
        <f aca="false">IF(ABS((F24+H24+J24+L24+N24+P24)-(G24+I24+K24+M24+O24+Q24))&lt;0.01,"✔","⚠ Prüfen")</f>
        <v>✔</v>
      </c>
    </row>
    <row r="25" customFormat="false" ht="18" hidden="false" customHeight="true" outlineLevel="0" collapsed="false">
      <c r="A25" s="27" t="n">
        <v>17</v>
      </c>
      <c r="B25" s="28" t="s">
        <v>69</v>
      </c>
      <c r="C25" s="29" t="s">
        <v>70</v>
      </c>
      <c r="D25" s="30" t="s">
        <v>38</v>
      </c>
      <c r="E25" s="31" t="n">
        <v>2200</v>
      </c>
      <c r="F25" s="32"/>
      <c r="G25" s="33"/>
      <c r="H25" s="32"/>
      <c r="I25" s="33" t="n">
        <v>2200</v>
      </c>
      <c r="J25" s="32"/>
      <c r="K25" s="33"/>
      <c r="L25" s="32" t="n">
        <v>2200</v>
      </c>
      <c r="M25" s="33"/>
      <c r="N25" s="32"/>
      <c r="O25" s="33"/>
      <c r="P25" s="32"/>
      <c r="Q25" s="33"/>
      <c r="R25" s="34" t="str">
        <f aca="false">IF(ABS((F25+H25+J25+L25+N25+P25)-(G25+I25+K25+M25+O25+Q25))&lt;0.01,"✔","⚠ Prüfen")</f>
        <v>✔</v>
      </c>
    </row>
    <row r="26" customFormat="false" ht="18" hidden="false" customHeight="true" outlineLevel="0" collapsed="false">
      <c r="A26" s="35" t="n">
        <v>18</v>
      </c>
      <c r="B26" s="36" t="s">
        <v>71</v>
      </c>
      <c r="C26" s="37" t="s">
        <v>72</v>
      </c>
      <c r="D26" s="38" t="s">
        <v>73</v>
      </c>
      <c r="E26" s="39" t="n">
        <v>360</v>
      </c>
      <c r="F26" s="32"/>
      <c r="G26" s="33"/>
      <c r="H26" s="32"/>
      <c r="I26" s="33" t="n">
        <v>360</v>
      </c>
      <c r="J26" s="32"/>
      <c r="K26" s="33"/>
      <c r="L26" s="32" t="n">
        <v>360</v>
      </c>
      <c r="M26" s="33"/>
      <c r="N26" s="32"/>
      <c r="O26" s="33"/>
      <c r="P26" s="32"/>
      <c r="Q26" s="33"/>
      <c r="R26" s="40" t="str">
        <f aca="false">IF(ABS((F26+H26+J26+L26+N26+P26)-(G26+I26+K26+M26+O26+Q26))&lt;0.01,"✔","⚠ Prüfen")</f>
        <v>✔</v>
      </c>
    </row>
    <row r="27" customFormat="false" ht="18" hidden="false" customHeight="true" outlineLevel="0" collapsed="false">
      <c r="A27" s="27" t="n">
        <v>19</v>
      </c>
      <c r="B27" s="28" t="s">
        <v>74</v>
      </c>
      <c r="C27" s="29" t="s">
        <v>75</v>
      </c>
      <c r="D27" s="30" t="s">
        <v>76</v>
      </c>
      <c r="E27" s="31" t="n">
        <v>540</v>
      </c>
      <c r="F27" s="32" t="n">
        <v>540</v>
      </c>
      <c r="G27" s="33"/>
      <c r="H27" s="32"/>
      <c r="I27" s="33"/>
      <c r="J27" s="32"/>
      <c r="K27" s="33" t="n">
        <v>540</v>
      </c>
      <c r="L27" s="32"/>
      <c r="M27" s="33"/>
      <c r="N27" s="32"/>
      <c r="O27" s="33"/>
      <c r="P27" s="32"/>
      <c r="Q27" s="33"/>
      <c r="R27" s="34" t="str">
        <f aca="false">IF(ABS((F27+H27+J27+L27+N27+P27)-(G27+I27+K27+M27+O27+Q27))&lt;0.01,"✔","⚠ Prüfen")</f>
        <v>✔</v>
      </c>
    </row>
    <row r="28" customFormat="false" ht="18" hidden="false" customHeight="true" outlineLevel="0" collapsed="false">
      <c r="A28" s="35" t="n">
        <v>20</v>
      </c>
      <c r="B28" s="36" t="s">
        <v>77</v>
      </c>
      <c r="C28" s="37" t="s">
        <v>78</v>
      </c>
      <c r="D28" s="38" t="s">
        <v>79</v>
      </c>
      <c r="E28" s="39" t="n">
        <v>300</v>
      </c>
      <c r="F28" s="32"/>
      <c r="G28" s="33" t="n">
        <v>300</v>
      </c>
      <c r="H28" s="32" t="n">
        <v>300</v>
      </c>
      <c r="I28" s="33"/>
      <c r="J28" s="32"/>
      <c r="K28" s="33"/>
      <c r="L28" s="32"/>
      <c r="M28" s="33"/>
      <c r="N28" s="32"/>
      <c r="O28" s="33"/>
      <c r="P28" s="32"/>
      <c r="Q28" s="33"/>
      <c r="R28" s="40" t="str">
        <f aca="false">IF(ABS((F28+H28+J28+L28+N28+P28)-(G28+I28+K28+M28+O28+Q28))&lt;0.01,"✔","⚠ Prüfen")</f>
        <v>✔</v>
      </c>
    </row>
    <row r="29" customFormat="false" ht="18" hidden="false" customHeight="true" outlineLevel="0" collapsed="false">
      <c r="A29" s="27" t="n">
        <v>21</v>
      </c>
      <c r="B29" s="28" t="s">
        <v>80</v>
      </c>
      <c r="C29" s="29" t="s">
        <v>81</v>
      </c>
      <c r="D29" s="30" t="s">
        <v>82</v>
      </c>
      <c r="E29" s="31" t="n">
        <v>95</v>
      </c>
      <c r="F29" s="32"/>
      <c r="G29" s="33" t="n">
        <v>95</v>
      </c>
      <c r="H29" s="32"/>
      <c r="I29" s="33"/>
      <c r="J29" s="32"/>
      <c r="K29" s="33"/>
      <c r="L29" s="32" t="n">
        <v>95</v>
      </c>
      <c r="M29" s="33"/>
      <c r="N29" s="32"/>
      <c r="O29" s="33"/>
      <c r="P29" s="32"/>
      <c r="Q29" s="33"/>
      <c r="R29" s="34" t="str">
        <f aca="false">IF(ABS((F29+H29+J29+L29+N29+P29)-(G29+I29+K29+M29+O29+Q29))&lt;0.01,"✔","⚠ Prüfen")</f>
        <v>✔</v>
      </c>
    </row>
    <row r="30" customFormat="false" ht="18" hidden="false" customHeight="true" outlineLevel="0" collapsed="false">
      <c r="A30" s="35" t="n">
        <v>22</v>
      </c>
      <c r="B30" s="36" t="s">
        <v>83</v>
      </c>
      <c r="C30" s="37" t="s">
        <v>84</v>
      </c>
      <c r="D30" s="38" t="s">
        <v>85</v>
      </c>
      <c r="E30" s="39" t="n">
        <v>1450</v>
      </c>
      <c r="F30" s="32"/>
      <c r="G30" s="33"/>
      <c r="H30" s="32" t="n">
        <v>1450</v>
      </c>
      <c r="I30" s="33"/>
      <c r="J30" s="32"/>
      <c r="K30" s="33" t="n">
        <v>1450</v>
      </c>
      <c r="L30" s="32"/>
      <c r="M30" s="33"/>
      <c r="N30" s="32"/>
      <c r="O30" s="33"/>
      <c r="P30" s="32"/>
      <c r="Q30" s="33"/>
      <c r="R30" s="40" t="str">
        <f aca="false">IF(ABS((F30+H30+J30+L30+N30+P30)-(G30+I30+K30+M30+O30+Q30))&lt;0.01,"✔","⚠ Prüfen")</f>
        <v>✔</v>
      </c>
    </row>
    <row r="31" customFormat="false" ht="18" hidden="false" customHeight="true" outlineLevel="0" collapsed="false">
      <c r="A31" s="27" t="n">
        <v>23</v>
      </c>
      <c r="B31" s="28" t="s">
        <v>86</v>
      </c>
      <c r="C31" s="29" t="s">
        <v>87</v>
      </c>
      <c r="D31" s="30" t="s">
        <v>88</v>
      </c>
      <c r="E31" s="31" t="n">
        <v>175</v>
      </c>
      <c r="F31" s="32"/>
      <c r="G31" s="33"/>
      <c r="H31" s="32"/>
      <c r="I31" s="33" t="n">
        <v>175</v>
      </c>
      <c r="J31" s="32"/>
      <c r="K31" s="33"/>
      <c r="L31" s="32" t="n">
        <v>175</v>
      </c>
      <c r="M31" s="33"/>
      <c r="N31" s="32"/>
      <c r="O31" s="33"/>
      <c r="P31" s="32"/>
      <c r="Q31" s="33"/>
      <c r="R31" s="34" t="str">
        <f aca="false">IF(ABS((F31+H31+J31+L31+N31+P31)-(G31+I31+K31+M31+O31+Q31))&lt;0.01,"✔","⚠ Prüfen")</f>
        <v>✔</v>
      </c>
    </row>
    <row r="32" customFormat="false" ht="18" hidden="false" customHeight="true" outlineLevel="0" collapsed="false">
      <c r="A32" s="35" t="n">
        <v>24</v>
      </c>
      <c r="B32" s="36" t="s">
        <v>89</v>
      </c>
      <c r="C32" s="37" t="s">
        <v>90</v>
      </c>
      <c r="D32" s="38" t="s">
        <v>91</v>
      </c>
      <c r="E32" s="39" t="n">
        <v>1600</v>
      </c>
      <c r="F32" s="32" t="n">
        <v>800</v>
      </c>
      <c r="G32" s="33"/>
      <c r="H32" s="32" t="n">
        <v>800</v>
      </c>
      <c r="I32" s="33"/>
      <c r="J32" s="32"/>
      <c r="K32" s="33" t="n">
        <v>1600</v>
      </c>
      <c r="L32" s="32"/>
      <c r="M32" s="33"/>
      <c r="N32" s="32"/>
      <c r="O32" s="33"/>
      <c r="P32" s="32"/>
      <c r="Q32" s="33"/>
      <c r="R32" s="40" t="str">
        <f aca="false">IF(ABS((F32+H32+J32+L32+N32+P32)-(G32+I32+K32+M32+O32+Q32))&lt;0.01,"✔","⚠ Prüfen")</f>
        <v>✔</v>
      </c>
    </row>
    <row r="33" customFormat="false" ht="18" hidden="false" customHeight="true" outlineLevel="0" collapsed="false">
      <c r="A33" s="27" t="n">
        <v>25</v>
      </c>
      <c r="B33" s="28" t="s">
        <v>92</v>
      </c>
      <c r="C33" s="29" t="s">
        <v>93</v>
      </c>
      <c r="D33" s="30" t="s">
        <v>94</v>
      </c>
      <c r="E33" s="31" t="n">
        <v>850</v>
      </c>
      <c r="F33" s="32"/>
      <c r="G33" s="33"/>
      <c r="H33" s="32"/>
      <c r="I33" s="33" t="n">
        <v>850</v>
      </c>
      <c r="J33" s="32"/>
      <c r="K33" s="33"/>
      <c r="L33" s="32" t="n">
        <v>850</v>
      </c>
      <c r="M33" s="33"/>
      <c r="N33" s="32"/>
      <c r="O33" s="33"/>
      <c r="P33" s="32"/>
      <c r="Q33" s="33"/>
      <c r="R33" s="34" t="str">
        <f aca="false">IF(ABS((F33+H33+J33+L33+N33+P33)-(G33+I33+K33+M33+O33+Q33))&lt;0.01,"✔","⚠ Prüfen")</f>
        <v>✔</v>
      </c>
    </row>
    <row r="34" customFormat="false" ht="18" hidden="false" customHeight="true" outlineLevel="0" collapsed="false">
      <c r="A34" s="35" t="n">
        <v>26</v>
      </c>
      <c r="B34" s="36" t="s">
        <v>95</v>
      </c>
      <c r="C34" s="37" t="s">
        <v>96</v>
      </c>
      <c r="D34" s="38" t="s">
        <v>97</v>
      </c>
      <c r="E34" s="39" t="n">
        <v>2200</v>
      </c>
      <c r="F34" s="32"/>
      <c r="G34" s="33"/>
      <c r="H34" s="32" t="n">
        <v>2200</v>
      </c>
      <c r="I34" s="33"/>
      <c r="J34" s="32"/>
      <c r="K34" s="33" t="n">
        <v>2200</v>
      </c>
      <c r="L34" s="32"/>
      <c r="M34" s="33"/>
      <c r="N34" s="32"/>
      <c r="O34" s="33"/>
      <c r="P34" s="32"/>
      <c r="Q34" s="33"/>
      <c r="R34" s="40" t="str">
        <f aca="false">IF(ABS((F34+H34+J34+L34+N34+P34)-(G34+I34+K34+M34+O34+Q34))&lt;0.01,"✔","⚠ Prüfen")</f>
        <v>✔</v>
      </c>
    </row>
    <row r="35" customFormat="false" ht="18" hidden="false" customHeight="true" outlineLevel="0" collapsed="false">
      <c r="A35" s="27" t="n">
        <v>27</v>
      </c>
      <c r="B35" s="28" t="s">
        <v>98</v>
      </c>
      <c r="C35" s="29" t="s">
        <v>99</v>
      </c>
      <c r="D35" s="30" t="s">
        <v>38</v>
      </c>
      <c r="E35" s="31" t="n">
        <v>2200</v>
      </c>
      <c r="F35" s="32"/>
      <c r="G35" s="33"/>
      <c r="H35" s="32"/>
      <c r="I35" s="33" t="n">
        <v>2200</v>
      </c>
      <c r="J35" s="32"/>
      <c r="K35" s="33"/>
      <c r="L35" s="32" t="n">
        <v>2200</v>
      </c>
      <c r="M35" s="33"/>
      <c r="N35" s="32"/>
      <c r="O35" s="33"/>
      <c r="P35" s="32"/>
      <c r="Q35" s="33"/>
      <c r="R35" s="34" t="str">
        <f aca="false">IF(ABS((F35+H35+J35+L35+N35+P35)-(G35+I35+K35+M35+O35+Q35))&lt;0.01,"✔","⚠ Prüfen")</f>
        <v>✔</v>
      </c>
    </row>
    <row r="36" customFormat="false" ht="18" hidden="false" customHeight="true" outlineLevel="0" collapsed="false">
      <c r="A36" s="35" t="n">
        <v>28</v>
      </c>
      <c r="B36" s="36" t="s">
        <v>100</v>
      </c>
      <c r="C36" s="37" t="s">
        <v>101</v>
      </c>
      <c r="D36" s="38" t="s">
        <v>76</v>
      </c>
      <c r="E36" s="39" t="n">
        <v>760</v>
      </c>
      <c r="F36" s="32" t="n">
        <v>760</v>
      </c>
      <c r="G36" s="33"/>
      <c r="H36" s="32"/>
      <c r="I36" s="33"/>
      <c r="J36" s="32"/>
      <c r="K36" s="33" t="n">
        <v>760</v>
      </c>
      <c r="L36" s="32"/>
      <c r="M36" s="33"/>
      <c r="N36" s="32"/>
      <c r="O36" s="33"/>
      <c r="P36" s="32"/>
      <c r="Q36" s="33"/>
      <c r="R36" s="40" t="str">
        <f aca="false">IF(ABS((F36+H36+J36+L36+N36+P36)-(G36+I36+K36+M36+O36+Q36))&lt;0.01,"✔","⚠ Prüfen")</f>
        <v>✔</v>
      </c>
    </row>
    <row r="37" customFormat="false" ht="18" hidden="false" customHeight="true" outlineLevel="0" collapsed="false">
      <c r="A37" s="27" t="n">
        <v>29</v>
      </c>
      <c r="B37" s="28" t="s">
        <v>102</v>
      </c>
      <c r="C37" s="29" t="s">
        <v>103</v>
      </c>
      <c r="D37" s="30" t="s">
        <v>104</v>
      </c>
      <c r="E37" s="31" t="n">
        <v>430</v>
      </c>
      <c r="F37" s="32"/>
      <c r="G37" s="33"/>
      <c r="H37" s="32"/>
      <c r="I37" s="33" t="n">
        <v>430</v>
      </c>
      <c r="J37" s="32"/>
      <c r="K37" s="33"/>
      <c r="L37" s="32" t="n">
        <v>430</v>
      </c>
      <c r="M37" s="33"/>
      <c r="N37" s="32"/>
      <c r="O37" s="33"/>
      <c r="P37" s="32"/>
      <c r="Q37" s="33"/>
      <c r="R37" s="34" t="str">
        <f aca="false">IF(ABS((F37+H37+J37+L37+N37+P37)-(G37+I37+K37+M37+O37+Q37))&lt;0.01,"✔","⚠ Prüfen")</f>
        <v>✔</v>
      </c>
    </row>
    <row r="38" customFormat="false" ht="18" hidden="false" customHeight="true" outlineLevel="0" collapsed="false">
      <c r="A38" s="35" t="n">
        <v>30</v>
      </c>
      <c r="B38" s="36" t="s">
        <v>105</v>
      </c>
      <c r="C38" s="37" t="s">
        <v>106</v>
      </c>
      <c r="D38" s="38" t="s">
        <v>107</v>
      </c>
      <c r="E38" s="39" t="n">
        <v>62</v>
      </c>
      <c r="F38" s="32"/>
      <c r="G38" s="33"/>
      <c r="H38" s="32"/>
      <c r="I38" s="33" t="n">
        <v>62</v>
      </c>
      <c r="J38" s="32"/>
      <c r="K38" s="33"/>
      <c r="L38" s="32" t="n">
        <v>62</v>
      </c>
      <c r="M38" s="33"/>
      <c r="N38" s="32"/>
      <c r="O38" s="33"/>
      <c r="P38" s="32"/>
      <c r="Q38" s="33"/>
      <c r="R38" s="40" t="str">
        <f aca="false">IF(ABS((F38+H38+J38+L38+N38+P38)-(G38+I38+K38+M38+O38+Q38))&lt;0.01,"✔","⚠ Prüfen")</f>
        <v>✔</v>
      </c>
    </row>
    <row r="39" customFormat="false" ht="21.75" hidden="false" customHeight="true" outlineLevel="0" collapsed="false">
      <c r="A39" s="42" t="s">
        <v>108</v>
      </c>
      <c r="B39" s="42"/>
      <c r="C39" s="42"/>
      <c r="D39" s="42"/>
      <c r="E39" s="43" t="n">
        <f aca="false">SUM(E8:E38)</f>
        <v>35367</v>
      </c>
      <c r="F39" s="44" t="n">
        <f aca="false">SUM(F8:F38)</f>
        <v>5680</v>
      </c>
      <c r="G39" s="44" t="n">
        <f aca="false">SUM(G8:G38)</f>
        <v>822.5</v>
      </c>
      <c r="H39" s="44" t="n">
        <f aca="false">SUM(H8:H38)</f>
        <v>19018.5</v>
      </c>
      <c r="I39" s="44" t="n">
        <f aca="false">SUM(I8:I38)</f>
        <v>11046</v>
      </c>
      <c r="J39" s="44" t="n">
        <f aca="false">SUM(J8:J38)</f>
        <v>0</v>
      </c>
      <c r="K39" s="44" t="n">
        <f aca="false">SUM(K8:K38)</f>
        <v>16680</v>
      </c>
      <c r="L39" s="44" t="n">
        <f aca="false">SUM(L8:L38)</f>
        <v>10668.5</v>
      </c>
      <c r="M39" s="44" t="n">
        <f aca="false">SUM(M8:M38)</f>
        <v>0</v>
      </c>
      <c r="N39" s="44" t="n">
        <f aca="false">SUM(N8:N38)</f>
        <v>0</v>
      </c>
      <c r="O39" s="44" t="n">
        <f aca="false">SUM(O8:O38)</f>
        <v>6800</v>
      </c>
      <c r="P39" s="44" t="n">
        <f aca="false">SUM(P8:P38)</f>
        <v>0</v>
      </c>
      <c r="Q39" s="44" t="n">
        <f aca="false">SUM(Q8:Q38)</f>
        <v>18.5</v>
      </c>
      <c r="R39" s="45" t="str">
        <f aca="false">IF(ABS((F39+H39+J39+L39+N39+P39)-(G39+I39+K39+M39+O39+Q39))&lt;0.01,"✔ Ausgeglichen","⚠ Differenz!")</f>
        <v>✔ Ausgeglichen</v>
      </c>
    </row>
    <row r="41" customFormat="false" ht="31.5" hidden="false" customHeight="true" outlineLevel="0" collapsed="false">
      <c r="A41" s="46" t="s">
        <v>109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</row>
  </sheetData>
  <mergeCells count="10">
    <mergeCell ref="A2:R2"/>
    <mergeCell ref="A3:R3"/>
    <mergeCell ref="F5:G5"/>
    <mergeCell ref="H5:I5"/>
    <mergeCell ref="J5:K5"/>
    <mergeCell ref="L5:M5"/>
    <mergeCell ref="N5:O5"/>
    <mergeCell ref="P5:Q5"/>
    <mergeCell ref="A39:D39"/>
    <mergeCell ref="A41:R4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75B39"/>
    <pageSetUpPr fitToPage="false"/>
  </sheetPr>
  <dimension ref="A1:G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1" width="30"/>
    <col collapsed="false" customWidth="true" hidden="false" outlineLevel="0" max="6" min="3" style="1" width="15"/>
    <col collapsed="false" customWidth="true" hidden="false" outlineLevel="0" max="7" min="7" style="1" width="5"/>
  </cols>
  <sheetData>
    <row r="1" customFormat="false" ht="7.5" hidden="false" customHeight="true" outlineLevel="0" collapsed="false"/>
    <row r="2" customFormat="false" ht="48" hidden="false" customHeight="true" outlineLevel="0" collapsed="false">
      <c r="A2" s="47" t="s">
        <v>110</v>
      </c>
      <c r="B2" s="47"/>
      <c r="C2" s="47"/>
      <c r="D2" s="47"/>
      <c r="E2" s="47"/>
      <c r="F2" s="47"/>
      <c r="G2" s="47"/>
    </row>
    <row r="3" customFormat="false" ht="18" hidden="false" customHeight="true" outlineLevel="0" collapsed="false">
      <c r="A3" s="48" t="s">
        <v>111</v>
      </c>
      <c r="B3" s="48"/>
      <c r="C3" s="48"/>
      <c r="D3" s="48"/>
      <c r="E3" s="48"/>
      <c r="F3" s="48"/>
      <c r="G3" s="48"/>
    </row>
    <row r="4" customFormat="false" ht="3" hidden="false" customHeight="true" outlineLevel="0" collapsed="false">
      <c r="A4" s="49"/>
      <c r="B4" s="49"/>
      <c r="C4" s="49"/>
      <c r="D4" s="49"/>
      <c r="E4" s="49"/>
      <c r="F4" s="49"/>
      <c r="G4" s="49"/>
    </row>
    <row r="5" customFormat="false" ht="21.75" hidden="false" customHeight="true" outlineLevel="0" collapsed="false">
      <c r="A5" s="50"/>
      <c r="B5" s="50" t="s">
        <v>112</v>
      </c>
      <c r="C5" s="50" t="s">
        <v>113</v>
      </c>
      <c r="D5" s="50" t="s">
        <v>114</v>
      </c>
      <c r="E5" s="50" t="s">
        <v>115</v>
      </c>
      <c r="F5" s="50" t="s">
        <v>116</v>
      </c>
      <c r="G5" s="50"/>
    </row>
    <row r="6" customFormat="false" ht="21.75" hidden="false" customHeight="true" outlineLevel="0" collapsed="false">
      <c r="A6" s="18"/>
      <c r="B6" s="51" t="s">
        <v>117</v>
      </c>
      <c r="C6" s="52" t="n">
        <f aca="false">SUM('Journal 2026'!F8:F38)</f>
        <v>5680</v>
      </c>
      <c r="D6" s="52" t="n">
        <f aca="false">SUM('Journal 2026'!G8:G38)</f>
        <v>822.5</v>
      </c>
      <c r="E6" s="53" t="n">
        <f aca="false">IF(C6&gt;D6,C6-D6,0)</f>
        <v>4857.5</v>
      </c>
      <c r="F6" s="54" t="n">
        <f aca="false">IF(D6&gt;C6,D6-C6,0)</f>
        <v>0</v>
      </c>
      <c r="G6" s="55"/>
    </row>
    <row r="7" customFormat="false" ht="21.75" hidden="false" customHeight="true" outlineLevel="0" collapsed="false">
      <c r="A7" s="56"/>
      <c r="B7" s="57" t="s">
        <v>118</v>
      </c>
      <c r="C7" s="58" t="n">
        <f aca="false">SUM('Journal 2026'!H8:H38)</f>
        <v>19018.5</v>
      </c>
      <c r="D7" s="58" t="n">
        <f aca="false">SUM('Journal 2026'!I8:I38)</f>
        <v>11046</v>
      </c>
      <c r="E7" s="59" t="n">
        <f aca="false">IF(C7&gt;D7,C7-D7,0)</f>
        <v>7972.5</v>
      </c>
      <c r="F7" s="60" t="n">
        <f aca="false">IF(D7&gt;C7,D7-C7,0)</f>
        <v>0</v>
      </c>
      <c r="G7" s="61"/>
    </row>
    <row r="8" customFormat="false" ht="21.75" hidden="false" customHeight="true" outlineLevel="0" collapsed="false">
      <c r="A8" s="62"/>
      <c r="B8" s="51" t="s">
        <v>119</v>
      </c>
      <c r="C8" s="52" t="n">
        <f aca="false">SUM('Journal 2026'!J8:J38)</f>
        <v>0</v>
      </c>
      <c r="D8" s="52" t="n">
        <f aca="false">SUM('Journal 2026'!K8:K38)</f>
        <v>16680</v>
      </c>
      <c r="E8" s="53" t="n">
        <f aca="false">IF(C8&gt;D8,C8-D8,0)</f>
        <v>0</v>
      </c>
      <c r="F8" s="54" t="n">
        <f aca="false">IF(D8&gt;C8,D8-C8,0)</f>
        <v>16680</v>
      </c>
      <c r="G8" s="55"/>
    </row>
    <row r="9" customFormat="false" ht="21.75" hidden="false" customHeight="true" outlineLevel="0" collapsed="false">
      <c r="A9" s="63"/>
      <c r="B9" s="57" t="s">
        <v>120</v>
      </c>
      <c r="C9" s="58" t="n">
        <f aca="false">SUM('Journal 2026'!L8:L38)</f>
        <v>10668.5</v>
      </c>
      <c r="D9" s="58" t="n">
        <f aca="false">SUM('Journal 2026'!M8:M38)</f>
        <v>0</v>
      </c>
      <c r="E9" s="59" t="n">
        <f aca="false">IF(C9&gt;D9,C9-D9,0)</f>
        <v>10668.5</v>
      </c>
      <c r="F9" s="60" t="n">
        <f aca="false">IF(D9&gt;C9,D9-C9,0)</f>
        <v>0</v>
      </c>
      <c r="G9" s="61"/>
    </row>
    <row r="10" customFormat="false" ht="21.75" hidden="false" customHeight="true" outlineLevel="0" collapsed="false">
      <c r="A10" s="64"/>
      <c r="B10" s="51" t="s">
        <v>121</v>
      </c>
      <c r="C10" s="52" t="n">
        <f aca="false">SUM('Journal 2026'!N8:N38)</f>
        <v>0</v>
      </c>
      <c r="D10" s="52" t="n">
        <f aca="false">SUM('Journal 2026'!O8:O38)</f>
        <v>6800</v>
      </c>
      <c r="E10" s="53" t="n">
        <f aca="false">IF(C10&gt;D10,C10-D10,0)</f>
        <v>0</v>
      </c>
      <c r="F10" s="54" t="n">
        <f aca="false">IF(D10&gt;C10,D10-C10,0)</f>
        <v>6800</v>
      </c>
      <c r="G10" s="55"/>
    </row>
    <row r="11" customFormat="false" ht="21.75" hidden="false" customHeight="true" outlineLevel="0" collapsed="false">
      <c r="A11" s="65"/>
      <c r="B11" s="57" t="s">
        <v>122</v>
      </c>
      <c r="C11" s="58" t="n">
        <f aca="false">SUM('Journal 2026'!P8:P38)</f>
        <v>0</v>
      </c>
      <c r="D11" s="58" t="n">
        <f aca="false">SUM('Journal 2026'!Q8:Q38)</f>
        <v>18.5</v>
      </c>
      <c r="E11" s="59" t="n">
        <f aca="false">IF(C11&gt;D11,C11-D11,0)</f>
        <v>0</v>
      </c>
      <c r="F11" s="60" t="n">
        <f aca="false">IF(D11&gt;C11,D11-C11,0)</f>
        <v>18.5</v>
      </c>
      <c r="G11" s="61"/>
    </row>
    <row r="12" customFormat="false" ht="3" hidden="false" customHeight="true" outlineLevel="0" collapsed="false">
      <c r="A12" s="49"/>
      <c r="B12" s="49"/>
      <c r="C12" s="49"/>
      <c r="D12" s="49"/>
      <c r="E12" s="49"/>
      <c r="F12" s="49"/>
      <c r="G12" s="49"/>
    </row>
    <row r="13" customFormat="false" ht="24" hidden="false" customHeight="true" outlineLevel="0" collapsed="false">
      <c r="A13" s="66"/>
      <c r="B13" s="67" t="s">
        <v>123</v>
      </c>
      <c r="C13" s="68" t="n">
        <f aca="false">SUM(C6:C11)</f>
        <v>35367</v>
      </c>
      <c r="D13" s="68" t="n">
        <f aca="false">SUM(D6:D11)</f>
        <v>35367</v>
      </c>
      <c r="E13" s="68" t="n">
        <f aca="false">SUM(E6:E11)</f>
        <v>23498.5</v>
      </c>
      <c r="F13" s="68" t="n">
        <f aca="false">SUM(F6:F11)</f>
        <v>23498.5</v>
      </c>
      <c r="G13" s="66"/>
    </row>
    <row r="15" customFormat="false" ht="27.75" hidden="false" customHeight="true" outlineLevel="0" collapsed="false">
      <c r="B15" s="69" t="s">
        <v>124</v>
      </c>
      <c r="C15" s="69"/>
      <c r="D15" s="69"/>
      <c r="E15" s="70" t="str">
        <f aca="false">IF(ABS(C13-D13)&lt;0.01,"✔  Buchführung ausgeglichen","⚠  Differenz prüfen")</f>
        <v>✔  Buchführung ausgeglichen</v>
      </c>
      <c r="F15" s="70"/>
    </row>
    <row r="17" customFormat="false" ht="7.5" hidden="false" customHeight="true" outlineLevel="0" collapsed="false"/>
    <row r="18" customFormat="false" ht="21.75" hidden="false" customHeight="true" outlineLevel="0" collapsed="false">
      <c r="A18" s="71" t="s">
        <v>125</v>
      </c>
      <c r="B18" s="71"/>
      <c r="C18" s="71"/>
      <c r="D18" s="71"/>
      <c r="E18" s="71"/>
      <c r="F18" s="71"/>
    </row>
    <row r="19" customFormat="false" ht="21.75" hidden="false" customHeight="true" outlineLevel="0" collapsed="false">
      <c r="A19" s="72"/>
      <c r="B19" s="73" t="s">
        <v>126</v>
      </c>
      <c r="C19" s="73"/>
      <c r="D19" s="73"/>
      <c r="E19" s="54" t="n">
        <f aca="false">D8</f>
        <v>16680</v>
      </c>
      <c r="F19" s="54"/>
    </row>
    <row r="20" customFormat="false" ht="21.75" hidden="false" customHeight="true" outlineLevel="0" collapsed="false">
      <c r="A20" s="74"/>
      <c r="B20" s="75" t="s">
        <v>127</v>
      </c>
      <c r="C20" s="75"/>
      <c r="D20" s="75"/>
      <c r="E20" s="76" t="n">
        <f aca="false">C9</f>
        <v>10668.5</v>
      </c>
      <c r="F20" s="76"/>
    </row>
    <row r="21" customFormat="false" ht="21.75" hidden="false" customHeight="true" outlineLevel="0" collapsed="false">
      <c r="A21" s="72"/>
      <c r="B21" s="73" t="s">
        <v>128</v>
      </c>
      <c r="C21" s="73"/>
      <c r="D21" s="73"/>
      <c r="E21" s="77" t="n">
        <f aca="false">E19-E20</f>
        <v>6011.5</v>
      </c>
      <c r="F21" s="77"/>
    </row>
    <row r="23" customFormat="false" ht="36" hidden="false" customHeight="true" outlineLevel="0" collapsed="false">
      <c r="A23" s="46" t="s">
        <v>129</v>
      </c>
      <c r="B23" s="46"/>
      <c r="C23" s="46"/>
      <c r="D23" s="46"/>
      <c r="E23" s="46"/>
      <c r="F23" s="46"/>
      <c r="G23" s="46"/>
    </row>
  </sheetData>
  <mergeCells count="12">
    <mergeCell ref="A2:G2"/>
    <mergeCell ref="A3:G3"/>
    <mergeCell ref="B15:D15"/>
    <mergeCell ref="E15:F15"/>
    <mergeCell ref="A18:F18"/>
    <mergeCell ref="B19:D19"/>
    <mergeCell ref="E19:F19"/>
    <mergeCell ref="B20:D20"/>
    <mergeCell ref="E20:F20"/>
    <mergeCell ref="B21:D21"/>
    <mergeCell ref="E21:F21"/>
    <mergeCell ref="A23:G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2026-07-22T05:51:41Z</dcterms:created>
  <dc:creator>openpyxl</dc:creator>
  <dc:description/>
  <dc:language>en-US</dc:language>
  <cp:lastModifiedBy/>
  <dcterms:modified xsi:type="dcterms:W3CDTF">2026-07-22T05:53:22Z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