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AF78B0F1-D120-4CD8-A966-36673B70428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ktionsplan" sheetId="1" r:id="rId1"/>
    <sheet name="Konfiguration" sheetId="2" r:id="rId2"/>
  </sheets>
  <definedNames>
    <definedName name="_xlnm.Print_Area" localSheetId="0">Aktionsplan!$A$1:$L$40</definedName>
    <definedName name="Liste_Kat">Konfiguration!$F$6:$F$11</definedName>
    <definedName name="Liste_Prio">Konfiguration!$D$6:$D$8</definedName>
    <definedName name="Liste_Status">Konfiguration!$B$6:$B$10</definedName>
    <definedName name="Liste_Verant">Konfiguration!$H$6:$H$12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4" i="1" l="1"/>
  <c r="B34" i="1"/>
  <c r="J33" i="1"/>
  <c r="B33" i="1"/>
  <c r="J32" i="1"/>
  <c r="B32" i="1"/>
  <c r="J31" i="1"/>
  <c r="B31" i="1"/>
  <c r="J30" i="1"/>
  <c r="B30" i="1"/>
  <c r="J29" i="1"/>
  <c r="B29" i="1"/>
  <c r="J28" i="1"/>
  <c r="B28" i="1"/>
  <c r="J27" i="1"/>
  <c r="B27" i="1"/>
  <c r="J26" i="1"/>
  <c r="H26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0" i="1"/>
  <c r="H10" i="1"/>
  <c r="F10" i="1"/>
  <c r="D10" i="1"/>
  <c r="B10" i="1"/>
  <c r="K5" i="1"/>
</calcChain>
</file>

<file path=xl/sharedStrings.xml><?xml version="1.0" encoding="utf-8"?>
<sst xmlns="http://schemas.openxmlformats.org/spreadsheetml/2006/main" count="139" uniqueCount="86">
  <si>
    <t>AKTIONSPLAN</t>
  </si>
  <si>
    <t>Maßnahmen planen · Verantwortlichkeiten festlegen · Fortschritt verfolgen</t>
  </si>
  <si>
    <t>Projekt:</t>
  </si>
  <si>
    <t>Neugestaltung interner Onboarding-Prozess</t>
  </si>
  <si>
    <t>Projektleitung:</t>
  </si>
  <si>
    <t>A. Berger</t>
  </si>
  <si>
    <t>Stand:</t>
  </si>
  <si>
    <t>Zeitraum:</t>
  </si>
  <si>
    <t>Q1–Q2 2026</t>
  </si>
  <si>
    <t>Abteilung:</t>
  </si>
  <si>
    <t>Personal &amp; Organisation</t>
  </si>
  <si>
    <t>Version:</t>
  </si>
  <si>
    <t>1.0</t>
  </si>
  <si>
    <t>MASSNAHMEN GESAMT</t>
  </si>
  <si>
    <t>ABGESCHLOSSEN</t>
  </si>
  <si>
    <t>IN BEARBEITUNG</t>
  </si>
  <si>
    <t>ÜBERFÄLLIG</t>
  </si>
  <si>
    <t>GESAMTFORTSCHRITT</t>
  </si>
  <si>
    <t>MASSNAHMENÜBERSICHT</t>
  </si>
  <si>
    <t>Nr.</t>
  </si>
  <si>
    <t>Maßnahme</t>
  </si>
  <si>
    <t>Beschreibung / Ziel</t>
  </si>
  <si>
    <t>Kategorie</t>
  </si>
  <si>
    <t>Priorität</t>
  </si>
  <si>
    <t>Verantwortlich</t>
  </si>
  <si>
    <t>Fälligkeit</t>
  </si>
  <si>
    <t>Status</t>
  </si>
  <si>
    <t>Fortschritt</t>
  </si>
  <si>
    <t>%</t>
  </si>
  <si>
    <t>Notizen</t>
  </si>
  <si>
    <t>Kick-off-Workshop durchführen</t>
  </si>
  <si>
    <t>Zielbild abstimmen und Rahmenbedingungen mit allen Beteiligten klären</t>
  </si>
  <si>
    <t>Planung</t>
  </si>
  <si>
    <t>Hoch</t>
  </si>
  <si>
    <t>Abgeschlossen</t>
  </si>
  <si>
    <t>Protokoll im Teamlaufwerk abgelegt</t>
  </si>
  <si>
    <t>Ist-Analyse erstellen</t>
  </si>
  <si>
    <t>Bestehenden Ablauf dokumentieren und Schwachstellen erfassen</t>
  </si>
  <si>
    <t>M. Klein</t>
  </si>
  <si>
    <t>5 Engpässe identifiziert</t>
  </si>
  <si>
    <t>Anforderungen definieren</t>
  </si>
  <si>
    <t>Fachliche und technische Anforderungen priorisiert festhalten</t>
  </si>
  <si>
    <t>Mittel</t>
  </si>
  <si>
    <t>S. Vogel</t>
  </si>
  <si>
    <t>In Bearbeitung</t>
  </si>
  <si>
    <t>Abstimmung mit Fachbereich offen</t>
  </si>
  <si>
    <t>Lösungskonzept ausarbeiten</t>
  </si>
  <si>
    <t>Zielprozess mit Verantwortlichkeiten und Schnittstellen beschreiben</t>
  </si>
  <si>
    <t>Umsetzung</t>
  </si>
  <si>
    <t>Angebote einholen</t>
  </si>
  <si>
    <t>Drei Vergleichsangebote für benötigte Werkzeuge anfordern</t>
  </si>
  <si>
    <t>Beschaffung</t>
  </si>
  <si>
    <t>L. Roth</t>
  </si>
  <si>
    <t>Wartet</t>
  </si>
  <si>
    <t>Budgetfreigabe abwarten</t>
  </si>
  <si>
    <t>Pilotgruppe festlegen</t>
  </si>
  <si>
    <t>Teilnehmende für den Testlauf auswählen und informieren</t>
  </si>
  <si>
    <t>Kommunikation</t>
  </si>
  <si>
    <t>Niedrig</t>
  </si>
  <si>
    <t>N. Schuster</t>
  </si>
  <si>
    <t>Offen</t>
  </si>
  <si>
    <t>Schulungsunterlagen erstellen</t>
  </si>
  <si>
    <t>Kurzanleitung und FAQ für die neuen Abläufe vorbereiten</t>
  </si>
  <si>
    <t>T. Hoffmann</t>
  </si>
  <si>
    <t>Testlauf durchführen</t>
  </si>
  <si>
    <t>Neuen Ablauf mit der Pilotgruppe erproben und Feedback sammeln</t>
  </si>
  <si>
    <t>Kontrolle</t>
  </si>
  <si>
    <t>Abhängig von Schulungsunterlagen</t>
  </si>
  <si>
    <t>Feedback auswerten</t>
  </si>
  <si>
    <t>Rückmeldungen konsolidieren und Anpassungsbedarf ableiten</t>
  </si>
  <si>
    <t>Rollout vorbereiten</t>
  </si>
  <si>
    <t>Einführungsplan und Kommunikation für alle Teams abstimmen</t>
  </si>
  <si>
    <t>Go-Live begleiten</t>
  </si>
  <si>
    <t>Einführung aktiv unterstützen und Ansprechperson bereitstellen</t>
  </si>
  <si>
    <t>Projektabschluss dokumentieren</t>
  </si>
  <si>
    <t>Ergebnisse, Kennzahlen und Erfahrungen im Abschlussbericht festhalten</t>
  </si>
  <si>
    <t>Abschluss</t>
  </si>
  <si>
    <t>HINWEISE ZUR NUTZUNG</t>
  </si>
  <si>
    <t>•  Ausfüllen: Tragen Sie Maßnahmen ab Zeile 15 ein. Kategorie, Priorität, Verantwortlich und Status werden per Dropdown gewählt (Werte änderbar im Blatt „Konfiguration“).</t>
  </si>
  <si>
    <t>•  Fortschritt: Wert in Spalte „%“ eingeben (0–100 %). Der Balken links und der Gesamtfortschritt oben aktualisieren sich automatisch.</t>
  </si>
  <si>
    <t>•  Farben: Überfällige, noch offene Maßnahmen werden automatisch rot hinterlegt. Status und Priorität sind farblich gekennzeichnet.</t>
  </si>
  <si>
    <t>•  Kacheln: Die Kennzahlen oben zählen automatisch alle Zeilen mit und liefern jederzeit einen Gesamtüberblick.</t>
  </si>
  <si>
    <t>Konfiguration – Auswahllisten</t>
  </si>
  <si>
    <t>Diese Werte speisen die Dropdown-Menüs im Aktionsplan. Hier können Sie Teams, Verantwortliche und Kategorien anpassen.</t>
  </si>
  <si>
    <t>Verschoben</t>
  </si>
  <si>
    <t>Nicht zugewiesen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</si>
</sst>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TT.&quot;mm&quot;.JJJJ&quot;"/>
    <numFmt numFmtId="166" formatCode="dd\.mm\.yyyy"/>
  </numFmts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0.5"/>
      <color rgb="FFFFFFFF"/>
      <name val="Calibri"/>
      <charset val="1"/>
    </font>
    <font>
      <b/>
      <sz val="10"/>
      <color rgb="FF1F3A4D"/>
      <name val="Calibri"/>
      <charset val="1"/>
    </font>
    <font>
      <sz val="10"/>
      <color rgb="FF222B33"/>
      <name val="Calibri"/>
      <charset val="1"/>
    </font>
    <font>
      <b/>
      <sz val="8"/>
      <color rgb="FFFFFFFF"/>
      <name val="Calibri"/>
      <charset val="1"/>
    </font>
    <font>
      <b/>
      <sz val="20"/>
      <color rgb="FFFFFFFF"/>
      <name val="Calibri"/>
      <charset val="1"/>
    </font>
    <font>
      <b/>
      <sz val="11"/>
      <color rgb="FF1F3A4D"/>
      <name val="Calibri"/>
      <charset val="1"/>
    </font>
    <font>
      <b/>
      <sz val="10"/>
      <color rgb="FFFFFFFF"/>
      <name val="Calibri"/>
      <charset val="1"/>
    </font>
    <font>
      <b/>
      <sz val="9"/>
      <color rgb="FF6B7A85"/>
      <name val="Calibri"/>
      <charset val="1"/>
    </font>
    <font>
      <b/>
      <sz val="10"/>
      <color rgb="FF222B33"/>
      <name val="Calibri"/>
      <charset val="1"/>
    </font>
    <font>
      <sz val="9.5"/>
      <color rgb="FF222B33"/>
      <name val="Calibri"/>
      <charset val="1"/>
    </font>
    <font>
      <sz val="9"/>
      <color rgb="FFFFFFFF"/>
      <name val="Calibri"/>
      <charset val="1"/>
    </font>
    <font>
      <b/>
      <sz val="9.5"/>
      <color rgb="FF222B33"/>
      <name val="Calibri"/>
      <charset val="1"/>
    </font>
    <font>
      <sz val="9"/>
      <color rgb="FF6B7A85"/>
      <name val="Calibri"/>
      <charset val="1"/>
    </font>
    <font>
      <b/>
      <sz val="14"/>
      <color rgb="FF1F3A4D"/>
      <name val="Calibri"/>
      <charset val="1"/>
    </font>
    <font>
      <i/>
      <sz val="9"/>
      <color rgb="FF6B7A85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F3A4D"/>
        <bgColor rgb="FF222B33"/>
      </patternFill>
    </fill>
    <fill>
      <patternFill patternType="solid">
        <fgColor rgb="FF2E8B8B"/>
        <bgColor rgb="FF2E9E5B"/>
      </patternFill>
    </fill>
    <fill>
      <patternFill patternType="solid">
        <fgColor rgb="FFF4F6F7"/>
        <bgColor rgb="FFFFFFFF"/>
      </patternFill>
    </fill>
    <fill>
      <patternFill patternType="solid">
        <fgColor rgb="FF2E9E5B"/>
        <bgColor rgb="FF2E8B8B"/>
      </patternFill>
    </fill>
    <fill>
      <patternFill patternType="solid">
        <fgColor rgb="FFC0392B"/>
        <bgColor rgb="FF993366"/>
      </patternFill>
    </fill>
    <fill>
      <patternFill patternType="solid">
        <fgColor rgb="FF3E5C6E"/>
        <bgColor rgb="FF2E6CB5"/>
      </patternFill>
    </fill>
    <fill>
      <patternFill patternType="solid">
        <fgColor rgb="FFFFFFFF"/>
        <bgColor rgb="FFF4F6F7"/>
      </patternFill>
    </fill>
  </fills>
  <borders count="4">
    <border>
      <left/>
      <right/>
      <top/>
      <bottom/>
      <diagonal/>
    </border>
    <border>
      <left/>
      <right/>
      <top/>
      <bottom style="thin">
        <color rgb="FF2E8B8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ADE"/>
      </left>
      <right style="thin">
        <color rgb="FFD3DADE"/>
      </right>
      <top style="thin">
        <color rgb="FFD3DADE"/>
      </top>
      <bottom style="thin">
        <color rgb="FFD3DADE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Alignment="1">
      <alignment horizontal="left" vertical="center"/>
    </xf>
    <xf numFmtId="9" fontId="6" fillId="7" borderId="2" xfId="0" applyNumberFormat="1" applyFont="1" applyFill="1" applyBorder="1" applyAlignment="1">
      <alignment horizontal="center" vertical="center"/>
    </xf>
    <xf numFmtId="1" fontId="6" fillId="6" borderId="2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6" fillId="5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164" fontId="4" fillId="4" borderId="1" xfId="0" applyNumberFormat="1" applyFont="1" applyFill="1" applyBorder="1" applyAlignment="1">
      <alignment horizontal="left" vertical="center" indent="1"/>
    </xf>
    <xf numFmtId="0" fontId="8" fillId="7" borderId="2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left" vertical="top" wrapText="1"/>
    </xf>
    <xf numFmtId="0" fontId="11" fillId="8" borderId="3" xfId="0" applyFont="1" applyFill="1" applyBorder="1" applyAlignment="1">
      <alignment horizontal="left" vertical="top" wrapText="1"/>
    </xf>
    <xf numFmtId="0" fontId="11" fillId="8" borderId="3" xfId="0" applyFont="1" applyFill="1" applyBorder="1" applyAlignment="1">
      <alignment horizontal="center" vertical="center" wrapText="1"/>
    </xf>
    <xf numFmtId="9" fontId="12" fillId="8" borderId="3" xfId="0" applyNumberFormat="1" applyFont="1" applyFill="1" applyBorder="1" applyAlignment="1">
      <alignment horizontal="center" vertical="center" wrapText="1"/>
    </xf>
    <xf numFmtId="9" fontId="13" fillId="8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center" vertical="center" wrapText="1"/>
    </xf>
    <xf numFmtId="9" fontId="12" fillId="4" borderId="3" xfId="0" applyNumberFormat="1" applyFont="1" applyFill="1" applyBorder="1" applyAlignment="1">
      <alignment horizontal="center" vertical="center" wrapText="1"/>
    </xf>
    <xf numFmtId="9" fontId="13" fillId="4" borderId="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8" fillId="7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66" fontId="11" fillId="8" borderId="3" xfId="0" applyNumberFormat="1" applyFont="1" applyFill="1" applyBorder="1" applyAlignment="1">
      <alignment horizontal="center" vertical="center" wrapText="1"/>
    </xf>
    <xf numFmtId="166" fontId="11" fillId="4" borderId="3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9">
    <dxf>
      <font>
        <b/>
        <sz val="9"/>
        <color rgb="FFD9A404"/>
        <name val="Calibri"/>
        <charset val="1"/>
      </font>
      <fill>
        <patternFill>
          <bgColor rgb="FFFBF0CE"/>
        </patternFill>
      </fill>
    </dxf>
    <dxf>
      <font>
        <b/>
        <sz val="9"/>
        <color rgb="FFD9A404"/>
        <name val="Calibri"/>
        <charset val="1"/>
      </font>
      <fill>
        <patternFill>
          <bgColor rgb="FFFBF0CE"/>
        </patternFill>
      </fill>
    </dxf>
    <dxf>
      <font>
        <b/>
        <sz val="9"/>
        <color rgb="FF6B7A85"/>
        <name val="Calibri"/>
        <charset val="1"/>
      </font>
      <fill>
        <patternFill>
          <bgColor rgb="FFE4E9EC"/>
        </patternFill>
      </fill>
    </dxf>
    <dxf>
      <font>
        <b/>
        <sz val="9"/>
        <color rgb="FF2E6CB5"/>
        <name val="Calibri"/>
        <charset val="1"/>
      </font>
      <fill>
        <patternFill>
          <bgColor rgb="FFD6E4F5"/>
        </patternFill>
      </fill>
    </dxf>
    <dxf>
      <font>
        <b/>
        <sz val="9"/>
        <color rgb="FF2E9E5B"/>
        <name val="Calibri"/>
        <charset val="1"/>
      </font>
      <fill>
        <patternFill>
          <bgColor rgb="FFDBF0E2"/>
        </patternFill>
      </fill>
    </dxf>
    <dxf>
      <font>
        <b/>
        <sz val="9"/>
        <color rgb="FF2E9E5B"/>
        <name val="Calibri"/>
        <charset val="1"/>
      </font>
      <fill>
        <patternFill>
          <bgColor rgb="FFDBF0E2"/>
        </patternFill>
      </fill>
    </dxf>
    <dxf>
      <font>
        <b/>
        <sz val="9"/>
        <color rgb="FFD9A404"/>
        <name val="Calibri"/>
        <charset val="1"/>
      </font>
      <fill>
        <patternFill>
          <bgColor rgb="FFFBF0CE"/>
        </patternFill>
      </fill>
    </dxf>
    <dxf>
      <font>
        <b/>
        <sz val="9"/>
        <color rgb="FFC0392B"/>
        <name val="Calibri"/>
        <charset val="1"/>
      </font>
      <fill>
        <patternFill>
          <bgColor rgb="FFF7D9D5"/>
        </patternFill>
      </fill>
    </dxf>
    <dxf>
      <fill>
        <patternFill>
          <bgColor rgb="FFF7D9D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8B8B"/>
      <rgbColor rgb="FFC0C0C0"/>
      <rgbColor rgb="FF6B7A85"/>
      <rgbColor rgb="FF9999FF"/>
      <rgbColor rgb="FF993366"/>
      <rgbColor rgb="FFFBF0CE"/>
      <rgbColor rgb="FFD6E4F5"/>
      <rgbColor rgb="FF660066"/>
      <rgbColor rgb="FFFF8080"/>
      <rgbColor rgb="FF0066CC"/>
      <rgbColor rgb="FFD3DA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E9EC"/>
      <rgbColor rgb="FFDBF0E2"/>
      <rgbColor rgb="FFF4F6F7"/>
      <rgbColor rgb="FF99CCFF"/>
      <rgbColor rgb="FFFF99CC"/>
      <rgbColor rgb="FFCC99FF"/>
      <rgbColor rgb="FFF7D9D5"/>
      <rgbColor rgb="FF2E6CB5"/>
      <rgbColor rgb="FF33CCCC"/>
      <rgbColor rgb="FF99CC00"/>
      <rgbColor rgb="FFFFCC00"/>
      <rgbColor rgb="FFD9A404"/>
      <rgbColor rgb="FFFF6600"/>
      <rgbColor rgb="FF3E5C6E"/>
      <rgbColor rgb="FF969696"/>
      <rgbColor rgb="FF1F3A4D"/>
      <rgbColor rgb="FF2E9E5B"/>
      <rgbColor rgb="FF003300"/>
      <rgbColor rgb="FF333300"/>
      <rgbColor rgb="FFC0392B"/>
      <rgbColor rgb="FF993366"/>
      <rgbColor rgb="FF333399"/>
      <rgbColor rgb="FF222B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40"/>
  <sheetViews>
    <sheetView showGridLines="0" tabSelected="1" zoomScaleNormal="10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K30" sqref="K30"/>
    </sheetView>
  </sheetViews>
  <sheetFormatPr baseColWidth="10" defaultColWidth="8.7109375" defaultRowHeight="15" x14ac:dyDescent="0.25"/>
  <cols>
    <col min="1" max="1" width="2.42578125" customWidth="1"/>
    <col min="2" max="2" width="5" customWidth="1"/>
    <col min="3" max="3" width="30" customWidth="1"/>
    <col min="4" max="4" width="34" customWidth="1"/>
    <col min="5" max="5" width="15" customWidth="1"/>
    <col min="6" max="6" width="13" customWidth="1"/>
    <col min="7" max="7" width="15" customWidth="1"/>
    <col min="8" max="9" width="13" customWidth="1"/>
    <col min="10" max="10" width="16" customWidth="1"/>
    <col min="11" max="11" width="12" customWidth="1"/>
    <col min="12" max="12" width="26" customWidth="1"/>
  </cols>
  <sheetData>
    <row r="2" spans="2:12" ht="39.7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9.5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5" spans="2:12" ht="18" customHeight="1" x14ac:dyDescent="0.25">
      <c r="B5" s="15" t="s">
        <v>2</v>
      </c>
      <c r="C5" s="12" t="s">
        <v>3</v>
      </c>
      <c r="D5" s="12"/>
      <c r="E5" s="12"/>
      <c r="F5" s="15" t="s">
        <v>4</v>
      </c>
      <c r="G5" s="12" t="s">
        <v>5</v>
      </c>
      <c r="H5" s="12"/>
      <c r="I5" s="12"/>
      <c r="J5" s="17" t="s">
        <v>6</v>
      </c>
      <c r="K5" s="18">
        <f ca="1">TODAY()</f>
        <v>46221</v>
      </c>
    </row>
    <row r="6" spans="2:12" ht="18" customHeight="1" x14ac:dyDescent="0.25">
      <c r="B6" s="15" t="s">
        <v>7</v>
      </c>
      <c r="C6" s="12" t="s">
        <v>8</v>
      </c>
      <c r="D6" s="12"/>
      <c r="E6" s="12"/>
      <c r="F6" s="15" t="s">
        <v>9</v>
      </c>
      <c r="G6" s="12" t="s">
        <v>10</v>
      </c>
      <c r="H6" s="12"/>
      <c r="I6" s="12"/>
      <c r="J6" s="17" t="s">
        <v>11</v>
      </c>
      <c r="K6" s="16" t="s">
        <v>12</v>
      </c>
    </row>
    <row r="7" spans="2:12" ht="6" customHeight="1" x14ac:dyDescent="0.25"/>
    <row r="9" spans="2:12" ht="15.75" customHeight="1" x14ac:dyDescent="0.25">
      <c r="B9" s="11" t="s">
        <v>13</v>
      </c>
      <c r="C9" s="11"/>
      <c r="D9" s="10" t="s">
        <v>14</v>
      </c>
      <c r="E9" s="10"/>
      <c r="F9" s="9" t="s">
        <v>15</v>
      </c>
      <c r="G9" s="9"/>
      <c r="H9" s="8" t="s">
        <v>16</v>
      </c>
      <c r="I9" s="8"/>
      <c r="J9" s="7" t="s">
        <v>17</v>
      </c>
      <c r="K9" s="7"/>
      <c r="L9" s="7"/>
    </row>
    <row r="10" spans="2:12" ht="33.75" customHeight="1" x14ac:dyDescent="0.25">
      <c r="B10" s="6">
        <f>COUNTA(C15:C34)</f>
        <v>12</v>
      </c>
      <c r="C10" s="6"/>
      <c r="D10" s="5">
        <f>COUNTIF($I$15:$I$34,"Abgeschlossen")</f>
        <v>2</v>
      </c>
      <c r="E10" s="5"/>
      <c r="F10" s="4">
        <f>COUNTIF($I$15:$I$34,"In Bearbeitung")</f>
        <v>2</v>
      </c>
      <c r="G10" s="4"/>
      <c r="H10" s="3">
        <f ca="1">SUMPRODUCT(($H$15:$H$34&lt;TODAY())*($H$15:$H$34&lt;&gt;"")*($I$15:$I$34&lt;&gt;"Abgeschlossen"))</f>
        <v>2</v>
      </c>
      <c r="I10" s="3"/>
      <c r="J10" s="2">
        <f>IFERROR(AVERAGE($K$15:$K$34),0)</f>
        <v>0.26250000000000001</v>
      </c>
      <c r="K10" s="2"/>
      <c r="L10" s="2"/>
    </row>
    <row r="11" spans="2:12" ht="6" customHeight="1" x14ac:dyDescent="0.25"/>
    <row r="12" spans="2:12" ht="19.5" customHeight="1" x14ac:dyDescent="0.25">
      <c r="B12" s="1" t="s">
        <v>18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3.75" customHeight="1" x14ac:dyDescent="0.25"/>
    <row r="14" spans="2:12" ht="25.5" customHeight="1" x14ac:dyDescent="0.25">
      <c r="B14" s="19" t="s">
        <v>19</v>
      </c>
      <c r="C14" s="19" t="s">
        <v>20</v>
      </c>
      <c r="D14" s="19" t="s">
        <v>21</v>
      </c>
      <c r="E14" s="19" t="s">
        <v>22</v>
      </c>
      <c r="F14" s="19" t="s">
        <v>23</v>
      </c>
      <c r="G14" s="19" t="s">
        <v>24</v>
      </c>
      <c r="H14" s="19" t="s">
        <v>25</v>
      </c>
      <c r="I14" s="19" t="s">
        <v>26</v>
      </c>
      <c r="J14" s="19" t="s">
        <v>27</v>
      </c>
      <c r="K14" s="19" t="s">
        <v>28</v>
      </c>
      <c r="L14" s="19" t="s">
        <v>29</v>
      </c>
    </row>
    <row r="15" spans="2:12" ht="30" customHeight="1" x14ac:dyDescent="0.25">
      <c r="B15" s="20">
        <v>1</v>
      </c>
      <c r="C15" s="21" t="s">
        <v>30</v>
      </c>
      <c r="D15" s="22" t="s">
        <v>31</v>
      </c>
      <c r="E15" s="23" t="s">
        <v>32</v>
      </c>
      <c r="F15" s="23" t="s">
        <v>33</v>
      </c>
      <c r="G15" s="23" t="s">
        <v>5</v>
      </c>
      <c r="H15" s="39">
        <f ca="1">TODAY()+-35</f>
        <v>46186</v>
      </c>
      <c r="I15" s="23" t="s">
        <v>34</v>
      </c>
      <c r="J15" s="24">
        <f t="shared" ref="J15:J34" si="0">IF(K15="","",K15)</f>
        <v>1</v>
      </c>
      <c r="K15" s="25">
        <v>1</v>
      </c>
      <c r="L15" s="22" t="s">
        <v>35</v>
      </c>
    </row>
    <row r="16" spans="2:12" ht="30" customHeight="1" x14ac:dyDescent="0.25">
      <c r="B16" s="26">
        <v>2</v>
      </c>
      <c r="C16" s="27" t="s">
        <v>36</v>
      </c>
      <c r="D16" s="28" t="s">
        <v>37</v>
      </c>
      <c r="E16" s="29" t="s">
        <v>32</v>
      </c>
      <c r="F16" s="29" t="s">
        <v>33</v>
      </c>
      <c r="G16" s="29" t="s">
        <v>38</v>
      </c>
      <c r="H16" s="40">
        <f ca="1">TODAY()+-21</f>
        <v>46200</v>
      </c>
      <c r="I16" s="29" t="s">
        <v>34</v>
      </c>
      <c r="J16" s="30">
        <f t="shared" si="0"/>
        <v>1</v>
      </c>
      <c r="K16" s="31">
        <v>1</v>
      </c>
      <c r="L16" s="28" t="s">
        <v>39</v>
      </c>
    </row>
    <row r="17" spans="2:12" ht="30" customHeight="1" x14ac:dyDescent="0.25">
      <c r="B17" s="20">
        <v>3</v>
      </c>
      <c r="C17" s="21" t="s">
        <v>40</v>
      </c>
      <c r="D17" s="22" t="s">
        <v>41</v>
      </c>
      <c r="E17" s="23" t="s">
        <v>32</v>
      </c>
      <c r="F17" s="23" t="s">
        <v>42</v>
      </c>
      <c r="G17" s="23" t="s">
        <v>43</v>
      </c>
      <c r="H17" s="39">
        <f ca="1">TODAY()+-7</f>
        <v>46214</v>
      </c>
      <c r="I17" s="23" t="s">
        <v>44</v>
      </c>
      <c r="J17" s="24">
        <f t="shared" si="0"/>
        <v>0.6</v>
      </c>
      <c r="K17" s="25">
        <v>0.6</v>
      </c>
      <c r="L17" s="22" t="s">
        <v>45</v>
      </c>
    </row>
    <row r="18" spans="2:12" ht="30" customHeight="1" x14ac:dyDescent="0.25">
      <c r="B18" s="26">
        <v>4</v>
      </c>
      <c r="C18" s="27" t="s">
        <v>46</v>
      </c>
      <c r="D18" s="28" t="s">
        <v>47</v>
      </c>
      <c r="E18" s="29" t="s">
        <v>48</v>
      </c>
      <c r="F18" s="29" t="s">
        <v>33</v>
      </c>
      <c r="G18" s="29" t="s">
        <v>43</v>
      </c>
      <c r="H18" s="40">
        <f ca="1">TODAY()+5</f>
        <v>46226</v>
      </c>
      <c r="I18" s="29" t="s">
        <v>44</v>
      </c>
      <c r="J18" s="30">
        <f t="shared" si="0"/>
        <v>0.35</v>
      </c>
      <c r="K18" s="31">
        <v>0.35</v>
      </c>
      <c r="L18" s="28"/>
    </row>
    <row r="19" spans="2:12" ht="30" customHeight="1" x14ac:dyDescent="0.25">
      <c r="B19" s="20">
        <v>5</v>
      </c>
      <c r="C19" s="21" t="s">
        <v>49</v>
      </c>
      <c r="D19" s="22" t="s">
        <v>50</v>
      </c>
      <c r="E19" s="23" t="s">
        <v>51</v>
      </c>
      <c r="F19" s="23" t="s">
        <v>42</v>
      </c>
      <c r="G19" s="23" t="s">
        <v>52</v>
      </c>
      <c r="H19" s="39">
        <f ca="1">TODAY()+-2</f>
        <v>46219</v>
      </c>
      <c r="I19" s="23" t="s">
        <v>53</v>
      </c>
      <c r="J19" s="24">
        <f t="shared" si="0"/>
        <v>0.2</v>
      </c>
      <c r="K19" s="25">
        <v>0.2</v>
      </c>
      <c r="L19" s="22" t="s">
        <v>54</v>
      </c>
    </row>
    <row r="20" spans="2:12" ht="30" customHeight="1" x14ac:dyDescent="0.25">
      <c r="B20" s="26">
        <v>6</v>
      </c>
      <c r="C20" s="27" t="s">
        <v>55</v>
      </c>
      <c r="D20" s="28" t="s">
        <v>56</v>
      </c>
      <c r="E20" s="29" t="s">
        <v>57</v>
      </c>
      <c r="F20" s="29" t="s">
        <v>58</v>
      </c>
      <c r="G20" s="29" t="s">
        <v>59</v>
      </c>
      <c r="H20" s="40">
        <f ca="1">TODAY()+12</f>
        <v>46233</v>
      </c>
      <c r="I20" s="29" t="s">
        <v>60</v>
      </c>
      <c r="J20" s="30">
        <f t="shared" si="0"/>
        <v>0</v>
      </c>
      <c r="K20" s="31">
        <v>0</v>
      </c>
      <c r="L20" s="28"/>
    </row>
    <row r="21" spans="2:12" ht="30" customHeight="1" x14ac:dyDescent="0.25">
      <c r="B21" s="20">
        <v>7</v>
      </c>
      <c r="C21" s="21" t="s">
        <v>61</v>
      </c>
      <c r="D21" s="22" t="s">
        <v>62</v>
      </c>
      <c r="E21" s="23" t="s">
        <v>48</v>
      </c>
      <c r="F21" s="23" t="s">
        <v>42</v>
      </c>
      <c r="G21" s="23" t="s">
        <v>63</v>
      </c>
      <c r="H21" s="39">
        <f ca="1">TODAY()+19</f>
        <v>46240</v>
      </c>
      <c r="I21" s="23" t="s">
        <v>60</v>
      </c>
      <c r="J21" s="24">
        <f t="shared" si="0"/>
        <v>0</v>
      </c>
      <c r="K21" s="25">
        <v>0</v>
      </c>
      <c r="L21" s="22"/>
    </row>
    <row r="22" spans="2:12" ht="30" customHeight="1" x14ac:dyDescent="0.25">
      <c r="B22" s="26">
        <v>8</v>
      </c>
      <c r="C22" s="27" t="s">
        <v>64</v>
      </c>
      <c r="D22" s="28" t="s">
        <v>65</v>
      </c>
      <c r="E22" s="29" t="s">
        <v>66</v>
      </c>
      <c r="F22" s="29" t="s">
        <v>33</v>
      </c>
      <c r="G22" s="29" t="s">
        <v>38</v>
      </c>
      <c r="H22" s="40">
        <f ca="1">TODAY()+33</f>
        <v>46254</v>
      </c>
      <c r="I22" s="29" t="s">
        <v>60</v>
      </c>
      <c r="J22" s="30">
        <f t="shared" si="0"/>
        <v>0</v>
      </c>
      <c r="K22" s="31">
        <v>0</v>
      </c>
      <c r="L22" s="28" t="s">
        <v>67</v>
      </c>
    </row>
    <row r="23" spans="2:12" ht="30" customHeight="1" x14ac:dyDescent="0.25">
      <c r="B23" s="20">
        <v>9</v>
      </c>
      <c r="C23" s="21" t="s">
        <v>68</v>
      </c>
      <c r="D23" s="22" t="s">
        <v>69</v>
      </c>
      <c r="E23" s="23" t="s">
        <v>66</v>
      </c>
      <c r="F23" s="23" t="s">
        <v>42</v>
      </c>
      <c r="G23" s="23" t="s">
        <v>5</v>
      </c>
      <c r="H23" s="39">
        <f ca="1">TODAY()+47</f>
        <v>46268</v>
      </c>
      <c r="I23" s="23" t="s">
        <v>60</v>
      </c>
      <c r="J23" s="24">
        <f t="shared" si="0"/>
        <v>0</v>
      </c>
      <c r="K23" s="25">
        <v>0</v>
      </c>
      <c r="L23" s="22"/>
    </row>
    <row r="24" spans="2:12" ht="30" customHeight="1" x14ac:dyDescent="0.25">
      <c r="B24" s="26">
        <v>10</v>
      </c>
      <c r="C24" s="27" t="s">
        <v>70</v>
      </c>
      <c r="D24" s="28" t="s">
        <v>71</v>
      </c>
      <c r="E24" s="29" t="s">
        <v>48</v>
      </c>
      <c r="F24" s="29" t="s">
        <v>33</v>
      </c>
      <c r="G24" s="29" t="s">
        <v>43</v>
      </c>
      <c r="H24" s="40">
        <f ca="1">TODAY()+61</f>
        <v>46282</v>
      </c>
      <c r="I24" s="29" t="s">
        <v>60</v>
      </c>
      <c r="J24" s="30">
        <f t="shared" si="0"/>
        <v>0</v>
      </c>
      <c r="K24" s="31">
        <v>0</v>
      </c>
      <c r="L24" s="28"/>
    </row>
    <row r="25" spans="2:12" ht="30" customHeight="1" x14ac:dyDescent="0.25">
      <c r="B25" s="20">
        <v>11</v>
      </c>
      <c r="C25" s="21" t="s">
        <v>72</v>
      </c>
      <c r="D25" s="22" t="s">
        <v>73</v>
      </c>
      <c r="E25" s="23" t="s">
        <v>48</v>
      </c>
      <c r="F25" s="23" t="s">
        <v>33</v>
      </c>
      <c r="G25" s="23" t="s">
        <v>63</v>
      </c>
      <c r="H25" s="39">
        <f ca="1">TODAY()+75</f>
        <v>46296</v>
      </c>
      <c r="I25" s="23" t="s">
        <v>60</v>
      </c>
      <c r="J25" s="24">
        <f t="shared" si="0"/>
        <v>0</v>
      </c>
      <c r="K25" s="25">
        <v>0</v>
      </c>
      <c r="L25" s="22"/>
    </row>
    <row r="26" spans="2:12" ht="30" customHeight="1" x14ac:dyDescent="0.25">
      <c r="B26" s="26">
        <v>12</v>
      </c>
      <c r="C26" s="27" t="s">
        <v>74</v>
      </c>
      <c r="D26" s="28" t="s">
        <v>75</v>
      </c>
      <c r="E26" s="29" t="s">
        <v>76</v>
      </c>
      <c r="F26" s="29" t="s">
        <v>58</v>
      </c>
      <c r="G26" s="29" t="s">
        <v>5</v>
      </c>
      <c r="H26" s="40">
        <f ca="1">TODAY()+89</f>
        <v>46310</v>
      </c>
      <c r="I26" s="29" t="s">
        <v>60</v>
      </c>
      <c r="J26" s="30">
        <f t="shared" si="0"/>
        <v>0</v>
      </c>
      <c r="K26" s="31">
        <v>0</v>
      </c>
      <c r="L26" s="28"/>
    </row>
    <row r="27" spans="2:12" ht="30" customHeight="1" x14ac:dyDescent="0.25">
      <c r="B27" s="20">
        <f t="shared" ref="B27:B34" si="1">IF(COUNTA(C27:L27)=0,"",ROW()-14)</f>
        <v>13</v>
      </c>
      <c r="C27" s="21"/>
      <c r="D27" s="22"/>
      <c r="E27" s="23"/>
      <c r="F27" s="23"/>
      <c r="G27" s="23"/>
      <c r="H27" s="39"/>
      <c r="I27" s="23"/>
      <c r="J27" s="24" t="str">
        <f t="shared" si="0"/>
        <v/>
      </c>
      <c r="K27" s="25"/>
      <c r="L27" s="22"/>
    </row>
    <row r="28" spans="2:12" ht="30" customHeight="1" x14ac:dyDescent="0.25">
      <c r="B28" s="26">
        <f t="shared" si="1"/>
        <v>14</v>
      </c>
      <c r="C28" s="27"/>
      <c r="D28" s="28"/>
      <c r="E28" s="29"/>
      <c r="F28" s="29"/>
      <c r="G28" s="29"/>
      <c r="H28" s="40"/>
      <c r="I28" s="29"/>
      <c r="J28" s="30" t="str">
        <f t="shared" si="0"/>
        <v/>
      </c>
      <c r="K28" s="31"/>
      <c r="L28" s="28"/>
    </row>
    <row r="29" spans="2:12" ht="30" customHeight="1" x14ac:dyDescent="0.25">
      <c r="B29" s="20">
        <f t="shared" si="1"/>
        <v>15</v>
      </c>
      <c r="C29" s="21"/>
      <c r="D29" s="22"/>
      <c r="E29" s="23"/>
      <c r="F29" s="23"/>
      <c r="G29" s="23"/>
      <c r="H29" s="39"/>
      <c r="I29" s="23"/>
      <c r="J29" s="24" t="str">
        <f t="shared" si="0"/>
        <v/>
      </c>
      <c r="K29" s="25"/>
      <c r="L29" s="22"/>
    </row>
    <row r="30" spans="2:12" ht="30" customHeight="1" x14ac:dyDescent="0.25">
      <c r="B30" s="26">
        <f t="shared" si="1"/>
        <v>16</v>
      </c>
      <c r="C30" s="27"/>
      <c r="D30" s="28"/>
      <c r="E30" s="29"/>
      <c r="F30" s="29"/>
      <c r="G30" s="29"/>
      <c r="H30" s="40"/>
      <c r="I30" s="29"/>
      <c r="J30" s="30" t="str">
        <f t="shared" si="0"/>
        <v/>
      </c>
      <c r="K30" s="31"/>
      <c r="L30" s="28"/>
    </row>
    <row r="31" spans="2:12" ht="30" customHeight="1" x14ac:dyDescent="0.25">
      <c r="B31" s="20">
        <f t="shared" si="1"/>
        <v>17</v>
      </c>
      <c r="C31" s="21"/>
      <c r="D31" s="22"/>
      <c r="E31" s="23"/>
      <c r="F31" s="23"/>
      <c r="G31" s="23"/>
      <c r="H31" s="39"/>
      <c r="I31" s="23"/>
      <c r="J31" s="24" t="str">
        <f t="shared" si="0"/>
        <v/>
      </c>
      <c r="K31" s="25"/>
      <c r="L31" s="22"/>
    </row>
    <row r="32" spans="2:12" ht="30" customHeight="1" x14ac:dyDescent="0.25">
      <c r="B32" s="26">
        <f t="shared" si="1"/>
        <v>18</v>
      </c>
      <c r="C32" s="27"/>
      <c r="D32" s="28"/>
      <c r="E32" s="29"/>
      <c r="F32" s="29"/>
      <c r="G32" s="29"/>
      <c r="H32" s="40"/>
      <c r="I32" s="29"/>
      <c r="J32" s="30" t="str">
        <f t="shared" si="0"/>
        <v/>
      </c>
      <c r="K32" s="31"/>
      <c r="L32" s="28"/>
    </row>
    <row r="33" spans="2:12" ht="30" customHeight="1" x14ac:dyDescent="0.25">
      <c r="B33" s="20">
        <f t="shared" si="1"/>
        <v>19</v>
      </c>
      <c r="C33" s="21"/>
      <c r="D33" s="22"/>
      <c r="E33" s="23"/>
      <c r="F33" s="23"/>
      <c r="G33" s="23"/>
      <c r="H33" s="39"/>
      <c r="I33" s="23"/>
      <c r="J33" s="24" t="str">
        <f t="shared" si="0"/>
        <v/>
      </c>
      <c r="K33" s="25"/>
      <c r="L33" s="22"/>
    </row>
    <row r="34" spans="2:12" ht="30" customHeight="1" x14ac:dyDescent="0.25">
      <c r="B34" s="26">
        <f t="shared" si="1"/>
        <v>20</v>
      </c>
      <c r="C34" s="27"/>
      <c r="D34" s="28"/>
      <c r="E34" s="29"/>
      <c r="F34" s="29"/>
      <c r="G34" s="29"/>
      <c r="H34" s="40"/>
      <c r="I34" s="29"/>
      <c r="J34" s="30" t="str">
        <f t="shared" si="0"/>
        <v/>
      </c>
      <c r="K34" s="31"/>
      <c r="L34" s="28"/>
    </row>
    <row r="36" spans="2:12" ht="18" customHeight="1" x14ac:dyDescent="0.25">
      <c r="B36" s="37" t="s">
        <v>77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2:12" ht="15" customHeight="1" x14ac:dyDescent="0.25">
      <c r="B37" s="38" t="s">
        <v>78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2:12" ht="15" customHeight="1" x14ac:dyDescent="0.25">
      <c r="B38" s="38" t="s">
        <v>79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2:12" ht="15" customHeight="1" x14ac:dyDescent="0.25">
      <c r="B39" s="38" t="s">
        <v>80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2:12" ht="15" customHeight="1" x14ac:dyDescent="0.25">
      <c r="B40" s="38" t="s">
        <v>81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</row>
  </sheetData>
  <mergeCells count="22">
    <mergeCell ref="B40:L40"/>
    <mergeCell ref="B12:L12"/>
    <mergeCell ref="B36:L36"/>
    <mergeCell ref="B37:L37"/>
    <mergeCell ref="B38:L38"/>
    <mergeCell ref="B39:L39"/>
    <mergeCell ref="B10:C10"/>
    <mergeCell ref="D10:E10"/>
    <mergeCell ref="F10:G10"/>
    <mergeCell ref="H10:I10"/>
    <mergeCell ref="J10:L10"/>
    <mergeCell ref="B9:C9"/>
    <mergeCell ref="D9:E9"/>
    <mergeCell ref="F9:G9"/>
    <mergeCell ref="H9:I9"/>
    <mergeCell ref="J9:L9"/>
    <mergeCell ref="B2:L2"/>
    <mergeCell ref="B3:L3"/>
    <mergeCell ref="C5:E5"/>
    <mergeCell ref="G5:I5"/>
    <mergeCell ref="C6:E6"/>
    <mergeCell ref="G6:I6"/>
  </mergeCells>
  <conditionalFormatting sqref="B15:L34">
    <cfRule type="expression" dxfId="8" priority="10">
      <formula>AND($H15&lt;&gt;"",$H15&lt;TODAY(),$I15&lt;&gt;"Abgeschlossen")</formula>
    </cfRule>
  </conditionalFormatting>
  <conditionalFormatting sqref="F15:F34">
    <cfRule type="cellIs" dxfId="7" priority="7" operator="equal">
      <formula>"Hoch"</formula>
    </cfRule>
    <cfRule type="cellIs" dxfId="6" priority="8" operator="equal">
      <formula>"Mittel"</formula>
    </cfRule>
    <cfRule type="cellIs" dxfId="5" priority="9" operator="equal">
      <formula>"Niedrig"</formula>
    </cfRule>
  </conditionalFormatting>
  <conditionalFormatting sqref="I15:I34">
    <cfRule type="cellIs" dxfId="4" priority="2" operator="equal">
      <formula>"Abgeschlossen"</formula>
    </cfRule>
    <cfRule type="cellIs" dxfId="3" priority="3" operator="equal">
      <formula>"In Bearbeitung"</formula>
    </cfRule>
    <cfRule type="cellIs" dxfId="2" priority="4" operator="equal">
      <formula>"Offen"</formula>
    </cfRule>
    <cfRule type="cellIs" dxfId="1" priority="5" operator="equal">
      <formula>"Wartet"</formula>
    </cfRule>
    <cfRule type="cellIs" dxfId="0" priority="6" operator="equal">
      <formula>"Verschoben"</formula>
    </cfRule>
  </conditionalFormatting>
  <conditionalFormatting sqref="J15:J34">
    <cfRule type="dataBar" priority="11">
      <dataBar showValue="0">
        <cfvo type="num" val="0"/>
        <cfvo type="num" val="1"/>
        <color rgb="FF2E8B8B"/>
      </dataBar>
      <extLst>
        <ext xmlns:x14="http://schemas.microsoft.com/office/spreadsheetml/2009/9/main" uri="{B025F937-C7B1-47D3-B67F-A62EFF666E3E}">
          <x14:id>{AC8BEF94-321C-4560-B031-E52FB95525F5}</x14:id>
        </ext>
      </extLst>
    </cfRule>
  </conditionalFormatting>
  <dataValidations count="5">
    <dataValidation type="list" allowBlank="1" errorTitle="Ungültige Eingabe" error="Bitte einen Wert aus der Liste wählen." sqref="E15:E34" xr:uid="{00000000-0002-0000-0000-000000000000}">
      <formula1>Liste_Kat</formula1>
      <formula2>0</formula2>
    </dataValidation>
    <dataValidation type="list" allowBlank="1" errorTitle="Ungültige Eingabe" error="Bitte einen Wert aus der Liste wählen." sqref="F15:F34" xr:uid="{00000000-0002-0000-0000-000001000000}">
      <formula1>Liste_Prio</formula1>
      <formula2>0</formula2>
    </dataValidation>
    <dataValidation type="list" allowBlank="1" errorTitle="Ungültige Eingabe" error="Bitte einen Wert aus der Liste wählen." sqref="G15:G34" xr:uid="{00000000-0002-0000-0000-000002000000}">
      <formula1>Liste_Verant</formula1>
      <formula2>0</formula2>
    </dataValidation>
    <dataValidation type="list" allowBlank="1" errorTitle="Ungültige Eingabe" error="Bitte einen Wert aus der Liste wählen." sqref="I15:I34" xr:uid="{00000000-0002-0000-0000-000003000000}">
      <formula1>Liste_Status</formula1>
      <formula2>0</formula2>
    </dataValidation>
    <dataValidation type="decimal" allowBlank="1" errorTitle="Ungültiger Fortschritt" error="Bitte einen Wert zwischen 0% und 100% eingeben." sqref="K15:K34" xr:uid="{00000000-0002-0000-0000-000004000000}">
      <formula1>0</formula1>
      <formula2>1</formula2>
    </dataValidation>
  </dataValidations>
  <printOptions horizontalCentered="1"/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C8BEF94-321C-4560-B031-E52FB95525F5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E8B8B"/>
            </x14:dataBar>
          </x14:cfRule>
          <xm:sqref>J15:J34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2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0" customWidth="1"/>
    <col min="3" max="3" width="2.42578125" customWidth="1"/>
    <col min="4" max="4" width="20" customWidth="1"/>
    <col min="5" max="5" width="2.42578125" customWidth="1"/>
    <col min="6" max="6" width="20" customWidth="1"/>
    <col min="7" max="7" width="2.42578125" customWidth="1"/>
    <col min="8" max="8" width="20" customWidth="1"/>
    <col min="9" max="9" width="2.42578125" customWidth="1"/>
  </cols>
  <sheetData>
    <row r="2" spans="2:8" ht="18.75" x14ac:dyDescent="0.3">
      <c r="B2" s="32" t="s">
        <v>82</v>
      </c>
    </row>
    <row r="3" spans="2:8" x14ac:dyDescent="0.25">
      <c r="B3" s="33" t="s">
        <v>83</v>
      </c>
    </row>
    <row r="5" spans="2:8" x14ac:dyDescent="0.25">
      <c r="B5" s="34" t="s">
        <v>26</v>
      </c>
      <c r="D5" s="34" t="s">
        <v>23</v>
      </c>
      <c r="F5" s="34" t="s">
        <v>22</v>
      </c>
      <c r="H5" s="34" t="s">
        <v>24</v>
      </c>
    </row>
    <row r="6" spans="2:8" x14ac:dyDescent="0.25">
      <c r="B6" s="35" t="s">
        <v>60</v>
      </c>
      <c r="D6" s="35" t="s">
        <v>33</v>
      </c>
      <c r="F6" s="35" t="s">
        <v>32</v>
      </c>
      <c r="H6" s="35" t="s">
        <v>5</v>
      </c>
    </row>
    <row r="7" spans="2:8" x14ac:dyDescent="0.25">
      <c r="B7" s="36" t="s">
        <v>44</v>
      </c>
      <c r="D7" s="36" t="s">
        <v>42</v>
      </c>
      <c r="F7" s="36" t="s">
        <v>48</v>
      </c>
      <c r="H7" s="36" t="s">
        <v>38</v>
      </c>
    </row>
    <row r="8" spans="2:8" x14ac:dyDescent="0.25">
      <c r="B8" s="35" t="s">
        <v>53</v>
      </c>
      <c r="D8" s="35" t="s">
        <v>58</v>
      </c>
      <c r="F8" s="35" t="s">
        <v>66</v>
      </c>
      <c r="H8" s="35" t="s">
        <v>43</v>
      </c>
    </row>
    <row r="9" spans="2:8" x14ac:dyDescent="0.25">
      <c r="B9" s="36" t="s">
        <v>34</v>
      </c>
      <c r="F9" s="36" t="s">
        <v>57</v>
      </c>
      <c r="H9" s="36" t="s">
        <v>52</v>
      </c>
    </row>
    <row r="10" spans="2:8" x14ac:dyDescent="0.25">
      <c r="B10" s="35" t="s">
        <v>84</v>
      </c>
      <c r="F10" s="35" t="s">
        <v>51</v>
      </c>
      <c r="H10" s="35" t="s">
        <v>63</v>
      </c>
    </row>
    <row r="11" spans="2:8" x14ac:dyDescent="0.25">
      <c r="F11" s="36" t="s">
        <v>76</v>
      </c>
      <c r="H11" s="36" t="s">
        <v>59</v>
      </c>
    </row>
    <row r="12" spans="2:8" x14ac:dyDescent="0.25">
      <c r="H12" s="35" t="s">
        <v>85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Aktionsplan</vt:lpstr>
      <vt:lpstr>Konfiguration</vt:lpstr>
      <vt:lpstr>Aktionsplan!Druckbereich</vt:lpstr>
      <vt:lpstr>Liste_Kat</vt:lpstr>
      <vt:lpstr>Liste_Prio</vt:lpstr>
      <vt:lpstr>Liste_Status</vt:lpstr>
      <vt:lpstr>Liste_Verant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2026-07-18T08:24:55Z</dcterms:created>
  <dcterms:modified xsi:type="dcterms:W3CDTF">2026-07-18T09:09:03Z</dcterms:modified>
  <dc:language>en-US</dc:language>
</cp:coreProperties>
</file>