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A87E97E5-5857-43F6-9C3B-38065943469D}" xr6:coauthVersionLast="47" xr6:coauthVersionMax="47" xr10:uidLastSave="{00000000-0000-0000-0000-000000000000}"/>
  <bookViews>
    <workbookView xWindow="345" yWindow="345" windowWidth="25500" windowHeight="13500" tabRatio="500" xr2:uid="{00000000-000D-0000-FFFF-FFFF00000000}"/>
  </bookViews>
  <sheets>
    <sheet name="Übersicht" sheetId="1" r:id="rId1"/>
    <sheet name="Aktionsplan" sheetId="2" r:id="rId2"/>
    <sheet name="Listen" sheetId="3" r:id="rId3"/>
  </sheets>
  <definedNames>
    <definedName name="_xlnm.Print_Titles" localSheetId="1">Aktionsplan!$1:$4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50" i="2" l="1"/>
  <c r="B50" i="2"/>
  <c r="K49" i="2"/>
  <c r="B49" i="2"/>
  <c r="K48" i="2"/>
  <c r="B48" i="2"/>
  <c r="K47" i="2"/>
  <c r="H10" i="1" s="1"/>
  <c r="B47" i="2"/>
  <c r="K46" i="2"/>
  <c r="B46" i="2"/>
  <c r="K45" i="2"/>
  <c r="B45" i="2"/>
  <c r="K44" i="2"/>
  <c r="B44" i="2"/>
  <c r="K43" i="2"/>
  <c r="B43" i="2"/>
  <c r="K42" i="2"/>
  <c r="B42" i="2"/>
  <c r="K41" i="2"/>
  <c r="B41" i="2"/>
  <c r="K40" i="2"/>
  <c r="B40" i="2"/>
  <c r="K39" i="2"/>
  <c r="B39" i="2"/>
  <c r="K38" i="2"/>
  <c r="B38" i="2"/>
  <c r="K37" i="2"/>
  <c r="B37" i="2"/>
  <c r="K36" i="2"/>
  <c r="B36" i="2"/>
  <c r="K35" i="2"/>
  <c r="B35" i="2"/>
  <c r="K34" i="2"/>
  <c r="B34" i="2"/>
  <c r="K33" i="2"/>
  <c r="B33" i="2"/>
  <c r="K32" i="2"/>
  <c r="B32" i="2"/>
  <c r="K31" i="2"/>
  <c r="B31" i="2"/>
  <c r="K30" i="2"/>
  <c r="B30" i="2"/>
  <c r="K29" i="2"/>
  <c r="B29" i="2"/>
  <c r="K28" i="2"/>
  <c r="B28" i="2"/>
  <c r="K27" i="2"/>
  <c r="B27" i="2"/>
  <c r="K26" i="2"/>
  <c r="B26" i="2"/>
  <c r="K25" i="2"/>
  <c r="B25" i="2"/>
  <c r="K24" i="2"/>
  <c r="B24" i="2"/>
  <c r="K23" i="2"/>
  <c r="B23" i="2"/>
  <c r="K22" i="2"/>
  <c r="B22" i="2"/>
  <c r="K21" i="2"/>
  <c r="B21" i="2"/>
  <c r="K20" i="2"/>
  <c r="B20" i="2"/>
  <c r="K19" i="2"/>
  <c r="B19" i="2"/>
  <c r="K18" i="2"/>
  <c r="B18" i="2"/>
  <c r="K17" i="2"/>
  <c r="B17" i="2"/>
  <c r="K16" i="2"/>
  <c r="B16" i="2"/>
  <c r="K15" i="2"/>
  <c r="B15" i="2"/>
  <c r="K14" i="2"/>
  <c r="B14" i="2"/>
  <c r="K13" i="2"/>
  <c r="B13" i="2"/>
  <c r="K12" i="2"/>
  <c r="B12" i="2"/>
  <c r="K11" i="2"/>
  <c r="B11" i="2"/>
  <c r="K10" i="2"/>
  <c r="B10" i="2"/>
  <c r="K9" i="2"/>
  <c r="B9" i="2"/>
  <c r="K8" i="2"/>
  <c r="B8" i="2"/>
  <c r="K7" i="2"/>
  <c r="B7" i="2"/>
  <c r="K6" i="2"/>
  <c r="B6" i="2"/>
  <c r="K5" i="2"/>
  <c r="B5" i="2"/>
  <c r="D22" i="1"/>
  <c r="D21" i="1"/>
  <c r="D20" i="1"/>
  <c r="H19" i="1"/>
  <c r="D19" i="1"/>
  <c r="H18" i="1"/>
  <c r="D18" i="1"/>
  <c r="H17" i="1"/>
  <c r="D17" i="1"/>
  <c r="D13" i="1"/>
  <c r="D12" i="1"/>
  <c r="D11" i="1"/>
  <c r="D10" i="1"/>
  <c r="F5" i="1"/>
  <c r="D5" i="1"/>
  <c r="B5" i="1"/>
  <c r="G2" i="1"/>
  <c r="H12" i="1" l="1"/>
  <c r="H13" i="1"/>
  <c r="H11" i="1"/>
  <c r="H5" i="1"/>
</calcChain>
</file>

<file path=xl/sharedStrings.xml><?xml version="1.0" encoding="utf-8"?>
<sst xmlns="http://schemas.openxmlformats.org/spreadsheetml/2006/main" count="216" uniqueCount="109">
  <si>
    <t>AKTIONSPLAN 2026</t>
  </si>
  <si>
    <t>Maßnahmenübersicht &amp; Fortschrittskontrolle</t>
  </si>
  <si>
    <t>Maßnahmen gesamt</t>
  </si>
  <si>
    <t>Ø Fortschritt</t>
  </si>
  <si>
    <t>Erledigt-Quote</t>
  </si>
  <si>
    <t>Überfällig</t>
  </si>
  <si>
    <t>Maßnahmen nach Status</t>
  </si>
  <si>
    <t>Terminstatus (Ampel)</t>
  </si>
  <si>
    <t>Status</t>
  </si>
  <si>
    <t>Anzahl</t>
  </si>
  <si>
    <t>Terminstatus</t>
  </si>
  <si>
    <t>Offen</t>
  </si>
  <si>
    <t>Im Plan</t>
  </si>
  <si>
    <t>In Bearbeitung</t>
  </si>
  <si>
    <t>Bald fällig</t>
  </si>
  <si>
    <t>Erledigt</t>
  </si>
  <si>
    <t>Blockiert</t>
  </si>
  <si>
    <t>Ø Fortschritt nach Bereich</t>
  </si>
  <si>
    <t>Priorität</t>
  </si>
  <si>
    <t>Bereich</t>
  </si>
  <si>
    <t>Fortschritt</t>
  </si>
  <si>
    <t>Prozesse &amp; Effizienz</t>
  </si>
  <si>
    <t>Hoch</t>
  </si>
  <si>
    <t>Kunden &amp; Service</t>
  </si>
  <si>
    <t>Mittel</t>
  </si>
  <si>
    <t>Qualität</t>
  </si>
  <si>
    <t>Niedrig</t>
  </si>
  <si>
    <t>Digitalisierung &amp; IT</t>
  </si>
  <si>
    <t>Team &amp; Organisation</t>
  </si>
  <si>
    <t>Kosten &amp; Finanzen</t>
  </si>
  <si>
    <t>Maßnahmenplan zur Umsetzung und Nachverfolgung von Zielen</t>
  </si>
  <si>
    <t>Nr.</t>
  </si>
  <si>
    <t>Maßnahme / Aktion</t>
  </si>
  <si>
    <t>Verantwortlich</t>
  </si>
  <si>
    <t>Start</t>
  </si>
  <si>
    <t>Fällig</t>
  </si>
  <si>
    <t>Kommentar</t>
  </si>
  <si>
    <t>Ist-Analyse der Kernprozesse durchführen</t>
  </si>
  <si>
    <t>M. Müller</t>
  </si>
  <si>
    <t>Ergebnisse dokumentiert</t>
  </si>
  <si>
    <t>Prozesshandbuch aktualisieren</t>
  </si>
  <si>
    <t>L. Weber</t>
  </si>
  <si>
    <t>Kapitel 3 noch offen</t>
  </si>
  <si>
    <t>Standardarbeitsanweisungen einführen</t>
  </si>
  <si>
    <t>Kundenbefragung konzipieren</t>
  </si>
  <si>
    <t>S. Schmidt</t>
  </si>
  <si>
    <t>Fragebogen finalisiert</t>
  </si>
  <si>
    <t>Kundenbefragung durchführen &amp; auswerten</t>
  </si>
  <si>
    <t>Auswertung läuft</t>
  </si>
  <si>
    <t>Beschwerdemanagement überarbeiten</t>
  </si>
  <si>
    <t>A. Wagner</t>
  </si>
  <si>
    <t>Reklamationsquote analysieren</t>
  </si>
  <si>
    <t>T. Fischer</t>
  </si>
  <si>
    <t>Bericht erstellt</t>
  </si>
  <si>
    <t>Qualitätskennzahlen (KPI) definieren</t>
  </si>
  <si>
    <t>Abstimmung erforderlich</t>
  </si>
  <si>
    <t>Internes Audit vorbereiten</t>
  </si>
  <si>
    <t>K. Becker</t>
  </si>
  <si>
    <t>Anforderungen für neue Software erheben</t>
  </si>
  <si>
    <t>Lastenheft fertig</t>
  </si>
  <si>
    <t>Software-Anbieter evaluieren</t>
  </si>
  <si>
    <t>Drei Angebote verglichen</t>
  </si>
  <si>
    <t>Pilotphase Software durchführen</t>
  </si>
  <si>
    <t>Testnutzer aktiv</t>
  </si>
  <si>
    <t>Mitarbeiterschulung planen</t>
  </si>
  <si>
    <t>Onboarding-Prozess dokumentieren</t>
  </si>
  <si>
    <t>Wartet auf Freigabe</t>
  </si>
  <si>
    <t>Zielvereinbarungen einführen</t>
  </si>
  <si>
    <t>Kostenstruktur analysieren</t>
  </si>
  <si>
    <t>Analyse abgeschlossen</t>
  </si>
  <si>
    <t>Einsparpotenziale identifizieren</t>
  </si>
  <si>
    <t>Bericht in Prüfung</t>
  </si>
  <si>
    <t>Budgetplanung 2027 vorbereiten</t>
  </si>
  <si>
    <t>Lieferantenverträge prüfen</t>
  </si>
  <si>
    <t>2 von 8 geprüft</t>
  </si>
  <si>
    <t>Digitale Ablagestruktur einführen</t>
  </si>
  <si>
    <t>LISTEN &amp; LEGENDE</t>
  </si>
  <si>
    <t>Auswahllisten für die Dropdowns und Farblegende der Vorlage</t>
  </si>
  <si>
    <t>Bereiche</t>
  </si>
  <si>
    <t>Beschreibung</t>
  </si>
  <si>
    <t>Stufe</t>
  </si>
  <si>
    <t>Bedeutung</t>
  </si>
  <si>
    <t>Abläufe analysieren, standardisieren und verschlanken</t>
  </si>
  <si>
    <t>Dringend und wichtig – zuerst umsetzen</t>
  </si>
  <si>
    <t>Kundenzufriedenheit, Betreuung und Beschwerdemanagement</t>
  </si>
  <si>
    <t>Wichtig, terminlich steuerbar</t>
  </si>
  <si>
    <t>Qualitätssicherung, Kennzahlen und Audits</t>
  </si>
  <si>
    <t>Kann bei Bedarf verschoben werden</t>
  </si>
  <si>
    <t>Software, Tools und digitale Prozesse</t>
  </si>
  <si>
    <t>Mitarbeitende, Schulungen und Zusammenarbeit</t>
  </si>
  <si>
    <t>Kostenkontrolle, Budget und Einsparungen</t>
  </si>
  <si>
    <t>Wert</t>
  </si>
  <si>
    <t>Noch nicht begonnen</t>
  </si>
  <si>
    <t>Terminstatus (automatisch)</t>
  </si>
  <si>
    <t>Aktuell in Umsetzung</t>
  </si>
  <si>
    <t>Abgeschlossen</t>
  </si>
  <si>
    <t>Fälligkeit liegt mehr als 7 Tage in der Zukunft</t>
  </si>
  <si>
    <t>Wartet auf Freigabe oder Zulieferung</t>
  </si>
  <si>
    <t>Fällig innerhalb der nächsten 7 Tage</t>
  </si>
  <si>
    <t>Fälligkeit überschritten und nicht erledigt</t>
  </si>
  <si>
    <t>Maßnahme abgeschlossen</t>
  </si>
  <si>
    <t>So verwenden Sie diese Vorlage</t>
  </si>
  <si>
    <t>1.  Erfassen Sie jede Maßnahme im Blatt „Aktionsplan“ – eine Zeile pro Aktion.</t>
  </si>
  <si>
    <t>2.  Wählen Sie Bereich, Verantwortliche/n, Priorität und Status über die Dropdown-Listen.</t>
  </si>
  <si>
    <t>3.  Tragen Sie Start- und Fälligkeitsdatum sowie den Fortschritt in % ein.</t>
  </si>
  <si>
    <t>4.  Die Spalte „Terminstatus“ erkennt automatisch überfällige und bald fällige Maßnahmen.</t>
  </si>
  <si>
    <t>5.  Das Blatt „Übersicht“ wertet Fortschritt, Status und Termine automatisch aus.</t>
  </si>
  <si>
    <t>6.  Für ein neues Vorhaben die Datei kopieren und die Einträge anpassen.</t>
  </si>
  <si>
    <t>AKTIONSPLAN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</si>
</sst>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Stand: &quot;dd\.mm\.yyyy"/>
    <numFmt numFmtId="165" formatCode="dd\.mm\.yyyy"/>
  </numFmts>
  <fonts count="25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sz val="10.5"/>
      <color rgb="FFFFFFFF"/>
      <name val="Calibri"/>
      <charset val="1"/>
    </font>
    <font>
      <b/>
      <sz val="10"/>
      <color rgb="FFFFFFFF"/>
      <name val="Calibri"/>
      <charset val="1"/>
    </font>
    <font>
      <sz val="9"/>
      <color rgb="FF6E7887"/>
      <name val="Calibri"/>
      <charset val="1"/>
    </font>
    <font>
      <b/>
      <sz val="20"/>
      <color rgb="FF1B2A4A"/>
      <name val="Calibri"/>
      <charset val="1"/>
    </font>
    <font>
      <b/>
      <sz val="20"/>
      <color rgb="FFA83A28"/>
      <name val="Calibri"/>
      <charset val="1"/>
    </font>
    <font>
      <b/>
      <sz val="11"/>
      <color rgb="FF33507A"/>
      <name val="Calibri"/>
      <charset val="1"/>
    </font>
    <font>
      <b/>
      <sz val="9"/>
      <color rgb="FF6E7887"/>
      <name val="Calibri"/>
      <charset val="1"/>
    </font>
    <font>
      <b/>
      <sz val="10"/>
      <color rgb="FF545C68"/>
      <name val="Calibri"/>
      <charset val="1"/>
    </font>
    <font>
      <sz val="10"/>
      <color rgb="FF202730"/>
      <name val="Calibri"/>
      <charset val="1"/>
    </font>
    <font>
      <b/>
      <sz val="10"/>
      <color rgb="FF2E5D36"/>
      <name val="Calibri"/>
      <charset val="1"/>
    </font>
    <font>
      <b/>
      <sz val="10"/>
      <color rgb="FF2A4E7A"/>
      <name val="Calibri"/>
      <charset val="1"/>
    </font>
    <font>
      <b/>
      <sz val="10"/>
      <color rgb="FF8A5A1D"/>
      <name val="Calibri"/>
      <charset val="1"/>
    </font>
    <font>
      <b/>
      <sz val="10"/>
      <color rgb="FF8A2E22"/>
      <name val="Calibri"/>
      <charset val="1"/>
    </font>
    <font>
      <b/>
      <sz val="10"/>
      <color rgb="FF8A3A28"/>
      <name val="Calibri"/>
      <charset val="1"/>
    </font>
    <font>
      <b/>
      <sz val="10"/>
      <color rgb="FF35506F"/>
      <name val="Calibri"/>
      <charset val="1"/>
    </font>
    <font>
      <b/>
      <sz val="9.5"/>
      <color rgb="FF33507A"/>
      <name val="Calibri"/>
      <charset val="1"/>
    </font>
    <font>
      <b/>
      <sz val="10"/>
      <color rgb="FF3C5A38"/>
      <name val="Calibri"/>
      <charset val="1"/>
    </font>
    <font>
      <b/>
      <sz val="20"/>
      <color rgb="FFFFFFFF"/>
      <name val="Calibri"/>
      <charset val="1"/>
    </font>
    <font>
      <sz val="10"/>
      <color rgb="FF6E7887"/>
      <name val="Calibri"/>
      <charset val="1"/>
    </font>
    <font>
      <sz val="9.5"/>
      <color rgb="FF202730"/>
      <name val="Calibri"/>
      <charset val="1"/>
    </font>
    <font>
      <b/>
      <sz val="9.5"/>
      <color rgb="FF202730"/>
      <name val="Calibri"/>
      <charset val="1"/>
    </font>
    <font>
      <sz val="9.5"/>
      <color rgb="FF6E7887"/>
      <name val="Calibri"/>
      <charset val="1"/>
    </font>
    <font>
      <b/>
      <sz val="9"/>
      <color rgb="FFFFFFFF"/>
      <name val="Calibri"/>
      <charset val="1"/>
    </font>
  </fonts>
  <fills count="16">
    <fill>
      <patternFill patternType="none"/>
    </fill>
    <fill>
      <patternFill patternType="gray125"/>
    </fill>
    <fill>
      <patternFill patternType="solid">
        <fgColor rgb="FF1B2A4A"/>
        <bgColor rgb="FF202730"/>
      </patternFill>
    </fill>
    <fill>
      <patternFill patternType="solid">
        <fgColor rgb="FF33507A"/>
        <bgColor rgb="FF35506F"/>
      </patternFill>
    </fill>
    <fill>
      <patternFill patternType="solid">
        <fgColor rgb="FFF0F2F6"/>
        <bgColor rgb="FFF5F7FA"/>
      </patternFill>
    </fill>
    <fill>
      <patternFill patternType="solid">
        <fgColor rgb="FFFFFFFF"/>
        <bgColor rgb="FFF5F7FA"/>
      </patternFill>
    </fill>
    <fill>
      <patternFill patternType="solid">
        <fgColor rgb="FFE4E7EC"/>
        <bgColor rgb="FFDDE6EF"/>
      </patternFill>
    </fill>
    <fill>
      <patternFill patternType="solid">
        <fgColor rgb="FFDBEBDD"/>
        <bgColor rgb="FFDCE7DB"/>
      </patternFill>
    </fill>
    <fill>
      <patternFill patternType="solid">
        <fgColor rgb="FFDCE6F2"/>
        <bgColor rgb="FFDDE6EF"/>
      </patternFill>
    </fill>
    <fill>
      <patternFill patternType="solid">
        <fgColor rgb="FFF7E7CE"/>
        <bgColor rgb="FFF3D9D2"/>
      </patternFill>
    </fill>
    <fill>
      <patternFill patternType="solid">
        <fgColor rgb="FFF3D5CE"/>
        <bgColor rgb="FFF3D9D2"/>
      </patternFill>
    </fill>
    <fill>
      <patternFill patternType="solid">
        <fgColor rgb="FFF3D9D2"/>
        <bgColor rgb="FFF3D5CE"/>
      </patternFill>
    </fill>
    <fill>
      <patternFill patternType="solid">
        <fgColor rgb="FFDDE6EF"/>
        <bgColor rgb="FFDCE6F2"/>
      </patternFill>
    </fill>
    <fill>
      <patternFill patternType="solid">
        <fgColor rgb="FFE8ECF3"/>
        <bgColor rgb="FFE4E7EC"/>
      </patternFill>
    </fill>
    <fill>
      <patternFill patternType="solid">
        <fgColor rgb="FFDCE7DB"/>
        <bgColor rgb="FFDBEBDD"/>
      </patternFill>
    </fill>
    <fill>
      <patternFill patternType="solid">
        <fgColor rgb="FFF5F7FA"/>
        <bgColor rgb="FFF0F2F6"/>
      </patternFill>
    </fill>
  </fills>
  <borders count="7">
    <border>
      <left/>
      <right/>
      <top/>
      <bottom/>
      <diagonal/>
    </border>
    <border>
      <left style="thin">
        <color rgb="FFDCE1E8"/>
      </left>
      <right style="thin">
        <color rgb="FFDCE1E8"/>
      </right>
      <top style="medium">
        <color rgb="FFC79A3A"/>
      </top>
      <bottom/>
      <diagonal/>
    </border>
    <border>
      <left style="thin">
        <color rgb="FFDCE1E8"/>
      </left>
      <right style="thin">
        <color rgb="FFDCE1E8"/>
      </right>
      <top/>
      <bottom style="thin">
        <color rgb="FFDCE1E8"/>
      </bottom>
      <diagonal/>
    </border>
    <border>
      <left/>
      <right/>
      <top/>
      <bottom style="medium">
        <color rgb="FF33507A"/>
      </bottom>
      <diagonal/>
    </border>
    <border>
      <left/>
      <right/>
      <top/>
      <bottom style="thin">
        <color rgb="FFCDD4DE"/>
      </bottom>
      <diagonal/>
    </border>
    <border>
      <left style="thin">
        <color rgb="FFCDD4DE"/>
      </left>
      <right style="thin">
        <color rgb="FFCDD4DE"/>
      </right>
      <top style="thin">
        <color rgb="FFCDD4DE"/>
      </top>
      <bottom style="thin">
        <color rgb="FFCDD4DE"/>
      </bottom>
      <diagonal/>
    </border>
    <border>
      <left/>
      <right/>
      <top/>
      <bottom style="medium">
        <color rgb="FFC79A3A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4" fillId="10" borderId="5" xfId="0" applyFont="1" applyFill="1" applyBorder="1" applyAlignment="1">
      <alignment horizontal="left" vertical="center" indent="1"/>
    </xf>
    <xf numFmtId="0" fontId="13" fillId="9" borderId="5" xfId="0" applyFont="1" applyFill="1" applyBorder="1" applyAlignment="1">
      <alignment horizontal="left" vertical="center" indent="1"/>
    </xf>
    <xf numFmtId="0" fontId="12" fillId="8" borderId="5" xfId="0" applyFont="1" applyFill="1" applyBorder="1" applyAlignment="1">
      <alignment horizontal="left" vertical="center" indent="1"/>
    </xf>
    <xf numFmtId="0" fontId="11" fillId="7" borderId="5" xfId="0" applyFont="1" applyFill="1" applyBorder="1" applyAlignment="1">
      <alignment horizontal="left" vertical="center" indent="1"/>
    </xf>
    <xf numFmtId="0" fontId="9" fillId="6" borderId="5" xfId="0" applyFont="1" applyFill="1" applyBorder="1" applyAlignment="1">
      <alignment horizontal="left" vertical="center" indent="1"/>
    </xf>
    <xf numFmtId="0" fontId="8" fillId="5" borderId="4" xfId="0" applyFont="1" applyFill="1" applyBorder="1" applyAlignment="1">
      <alignment horizontal="right" vertical="center" indent="1"/>
    </xf>
    <xf numFmtId="1" fontId="10" fillId="5" borderId="5" xfId="0" applyNumberFormat="1" applyFont="1" applyFill="1" applyBorder="1" applyAlignment="1">
      <alignment horizontal="right" vertical="center" indent="1"/>
    </xf>
    <xf numFmtId="0" fontId="15" fillId="11" borderId="5" xfId="0" applyFont="1" applyFill="1" applyBorder="1" applyAlignment="1">
      <alignment horizontal="left" vertical="center" indent="1"/>
    </xf>
    <xf numFmtId="0" fontId="16" fillId="12" borderId="5" xfId="0" applyFont="1" applyFill="1" applyBorder="1" applyAlignment="1">
      <alignment horizontal="left" vertical="center" indent="1"/>
    </xf>
    <xf numFmtId="0" fontId="17" fillId="13" borderId="5" xfId="0" applyFont="1" applyFill="1" applyBorder="1" applyAlignment="1">
      <alignment horizontal="left" vertical="center" indent="1"/>
    </xf>
    <xf numFmtId="9" fontId="10" fillId="5" borderId="5" xfId="0" applyNumberFormat="1" applyFont="1" applyFill="1" applyBorder="1" applyAlignment="1">
      <alignment horizontal="right" vertical="center" indent="1"/>
    </xf>
    <xf numFmtId="0" fontId="18" fillId="14" borderId="5" xfId="0" applyFont="1" applyFill="1" applyBorder="1" applyAlignment="1">
      <alignment horizontal="left" vertical="center" inden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 indent="1"/>
    </xf>
    <xf numFmtId="0" fontId="20" fillId="5" borderId="5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left" vertical="center" indent="1"/>
    </xf>
    <xf numFmtId="0" fontId="21" fillId="5" borderId="5" xfId="0" applyFont="1" applyFill="1" applyBorder="1" applyAlignment="1">
      <alignment horizontal="left" vertical="center" indent="1"/>
    </xf>
    <xf numFmtId="0" fontId="22" fillId="5" borderId="5" xfId="0" applyFont="1" applyFill="1" applyBorder="1" applyAlignment="1">
      <alignment horizontal="center" vertical="center"/>
    </xf>
    <xf numFmtId="165" fontId="10" fillId="5" borderId="5" xfId="0" applyNumberFormat="1" applyFont="1" applyFill="1" applyBorder="1" applyAlignment="1">
      <alignment horizontal="center" vertical="center"/>
    </xf>
    <xf numFmtId="9" fontId="10" fillId="5" borderId="5" xfId="0" applyNumberFormat="1" applyFont="1" applyFill="1" applyBorder="1" applyAlignment="1">
      <alignment horizontal="center" vertical="center"/>
    </xf>
    <xf numFmtId="0" fontId="23" fillId="5" borderId="5" xfId="0" applyFont="1" applyFill="1" applyBorder="1" applyAlignment="1">
      <alignment horizontal="left" vertical="center" indent="1"/>
    </xf>
    <xf numFmtId="0" fontId="20" fillId="15" borderId="5" xfId="0" applyFont="1" applyFill="1" applyBorder="1" applyAlignment="1">
      <alignment horizontal="center" vertical="center"/>
    </xf>
    <xf numFmtId="0" fontId="10" fillId="15" borderId="5" xfId="0" applyFont="1" applyFill="1" applyBorder="1" applyAlignment="1">
      <alignment horizontal="left" vertical="center" indent="1"/>
    </xf>
    <xf numFmtId="0" fontId="21" fillId="15" borderId="5" xfId="0" applyFont="1" applyFill="1" applyBorder="1" applyAlignment="1">
      <alignment horizontal="left" vertical="center" indent="1"/>
    </xf>
    <xf numFmtId="0" fontId="22" fillId="15" borderId="5" xfId="0" applyFont="1" applyFill="1" applyBorder="1" applyAlignment="1">
      <alignment horizontal="center" vertical="center"/>
    </xf>
    <xf numFmtId="165" fontId="10" fillId="15" borderId="5" xfId="0" applyNumberFormat="1" applyFont="1" applyFill="1" applyBorder="1" applyAlignment="1">
      <alignment horizontal="center" vertical="center"/>
    </xf>
    <xf numFmtId="9" fontId="10" fillId="15" borderId="5" xfId="0" applyNumberFormat="1" applyFont="1" applyFill="1" applyBorder="1" applyAlignment="1">
      <alignment horizontal="center" vertical="center"/>
    </xf>
    <xf numFmtId="0" fontId="23" fillId="15" borderId="5" xfId="0" applyFont="1" applyFill="1" applyBorder="1" applyAlignment="1">
      <alignment horizontal="left" vertical="center" indent="1"/>
    </xf>
    <xf numFmtId="0" fontId="24" fillId="2" borderId="5" xfId="0" applyFont="1" applyFill="1" applyBorder="1" applyAlignment="1">
      <alignment horizontal="left" vertical="center" indent="1"/>
    </xf>
    <xf numFmtId="0" fontId="17" fillId="13" borderId="5" xfId="0" applyFont="1" applyFill="1" applyBorder="1" applyAlignment="1">
      <alignment horizontal="left" vertical="center" indent="1"/>
    </xf>
    <xf numFmtId="0" fontId="18" fillId="14" borderId="5" xfId="0" applyFont="1" applyFill="1" applyBorder="1" applyAlignment="1">
      <alignment horizontal="left" vertical="center" indent="1"/>
    </xf>
    <xf numFmtId="0" fontId="8" fillId="5" borderId="4" xfId="0" applyFont="1" applyFill="1" applyBorder="1" applyAlignment="1">
      <alignment horizontal="left" vertical="center" indent="1"/>
    </xf>
    <xf numFmtId="0" fontId="14" fillId="10" borderId="5" xfId="0" applyFont="1" applyFill="1" applyBorder="1" applyAlignment="1">
      <alignment horizontal="left" vertical="center" indent="1"/>
    </xf>
    <xf numFmtId="0" fontId="13" fillId="9" borderId="5" xfId="0" applyFont="1" applyFill="1" applyBorder="1" applyAlignment="1">
      <alignment horizontal="left" vertical="center" indent="1"/>
    </xf>
    <xf numFmtId="0" fontId="11" fillId="7" borderId="5" xfId="0" applyFont="1" applyFill="1" applyBorder="1" applyAlignment="1">
      <alignment horizontal="left" vertical="center" indent="1"/>
    </xf>
    <xf numFmtId="0" fontId="15" fillId="11" borderId="5" xfId="0" applyFont="1" applyFill="1" applyBorder="1" applyAlignment="1">
      <alignment horizontal="left" vertical="center" indent="1"/>
    </xf>
    <xf numFmtId="0" fontId="16" fillId="12" borderId="5" xfId="0" applyFont="1" applyFill="1" applyBorder="1" applyAlignment="1">
      <alignment horizontal="left" vertical="center" indent="1"/>
    </xf>
    <xf numFmtId="0" fontId="7" fillId="5" borderId="3" xfId="0" applyFont="1" applyFill="1" applyBorder="1" applyAlignment="1">
      <alignment horizontal="left" vertical="center" indent="1"/>
    </xf>
    <xf numFmtId="0" fontId="9" fillId="6" borderId="5" xfId="0" applyFont="1" applyFill="1" applyBorder="1" applyAlignment="1">
      <alignment horizontal="left" vertical="center" indent="1"/>
    </xf>
    <xf numFmtId="0" fontId="12" fillId="8" borderId="5" xfId="0" applyFont="1" applyFill="1" applyBorder="1" applyAlignment="1">
      <alignment horizontal="left" vertical="center" indent="1"/>
    </xf>
    <xf numFmtId="1" fontId="5" fillId="4" borderId="2" xfId="0" applyNumberFormat="1" applyFont="1" applyFill="1" applyBorder="1" applyAlignment="1">
      <alignment horizontal="center" vertical="center"/>
    </xf>
    <xf numFmtId="9" fontId="5" fillId="4" borderId="2" xfId="0" applyNumberFormat="1" applyFont="1" applyFill="1" applyBorder="1" applyAlignment="1">
      <alignment horizontal="center" vertical="center"/>
    </xf>
    <xf numFmtId="1" fontId="6" fillId="4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164" fontId="3" fillId="3" borderId="0" xfId="0" applyNumberFormat="1" applyFont="1" applyFill="1" applyAlignment="1">
      <alignment horizontal="right" vertical="center" indent="1"/>
    </xf>
    <xf numFmtId="0" fontId="4" fillId="4" borderId="1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left" vertical="center" indent="1"/>
    </xf>
    <xf numFmtId="0" fontId="10" fillId="5" borderId="0" xfId="0" applyFont="1" applyFill="1" applyAlignment="1">
      <alignment horizontal="left" vertical="center" indent="1"/>
    </xf>
    <xf numFmtId="0" fontId="10" fillId="15" borderId="0" xfId="0" applyFont="1" applyFill="1" applyAlignment="1">
      <alignment horizontal="left" vertical="center" indent="1"/>
    </xf>
    <xf numFmtId="0" fontId="21" fillId="5" borderId="5" xfId="0" applyFont="1" applyFill="1" applyBorder="1" applyAlignment="1">
      <alignment horizontal="left" vertical="center" indent="1"/>
    </xf>
    <xf numFmtId="0" fontId="24" fillId="2" borderId="5" xfId="0" applyFont="1" applyFill="1" applyBorder="1" applyAlignment="1">
      <alignment horizontal="left" vertical="center" indent="1"/>
    </xf>
  </cellXfs>
  <cellStyles count="1">
    <cellStyle name="Standard" xfId="0" builtinId="0"/>
  </cellStyles>
  <dxfs count="13">
    <dxf>
      <font>
        <b/>
        <sz val="9"/>
        <color rgb="FF35506F"/>
        <name val="Calibri"/>
        <charset val="1"/>
      </font>
      <fill>
        <patternFill>
          <bgColor rgb="FFDDE6EF"/>
        </patternFill>
      </fill>
    </dxf>
    <dxf>
      <font>
        <b/>
        <sz val="9"/>
        <color rgb="FF8A2E22"/>
        <name val="Calibri"/>
        <charset val="1"/>
      </font>
      <fill>
        <patternFill>
          <bgColor rgb="FFF3D5CE"/>
        </patternFill>
      </fill>
    </dxf>
    <dxf>
      <font>
        <b/>
        <sz val="9"/>
        <color rgb="FF8A5A1D"/>
        <name val="Calibri"/>
        <charset val="1"/>
      </font>
      <fill>
        <patternFill>
          <bgColor rgb="FFF7E7CE"/>
        </patternFill>
      </fill>
    </dxf>
    <dxf>
      <font>
        <b/>
        <sz val="9"/>
        <color rgb="FF2E5D36"/>
        <name val="Calibri"/>
        <charset val="1"/>
      </font>
      <fill>
        <patternFill>
          <bgColor rgb="FFDBEBDD"/>
        </patternFill>
      </fill>
    </dxf>
    <dxf>
      <font>
        <b/>
        <sz val="9"/>
        <color rgb="FF8A3A28"/>
        <name val="Calibri"/>
        <charset val="1"/>
      </font>
      <fill>
        <patternFill>
          <bgColor rgb="FFF3D9D2"/>
        </patternFill>
      </fill>
    </dxf>
    <dxf>
      <font>
        <b/>
        <sz val="9"/>
        <color rgb="FF2E5D36"/>
        <name val="Calibri"/>
        <charset val="1"/>
      </font>
      <fill>
        <patternFill>
          <bgColor rgb="FFDBEBDD"/>
        </patternFill>
      </fill>
    </dxf>
    <dxf>
      <font>
        <b/>
        <sz val="9"/>
        <color rgb="FF2A4E7A"/>
        <name val="Calibri"/>
        <charset val="1"/>
      </font>
      <fill>
        <patternFill>
          <bgColor rgb="FFDCE6F2"/>
        </patternFill>
      </fill>
    </dxf>
    <dxf>
      <font>
        <b/>
        <sz val="9"/>
        <color rgb="FF545C68"/>
        <name val="Calibri"/>
        <charset val="1"/>
      </font>
      <fill>
        <patternFill>
          <bgColor rgb="FFE4E7EC"/>
        </patternFill>
      </fill>
    </dxf>
    <dxf>
      <font>
        <b/>
        <sz val="10"/>
        <color rgb="FFA83A28"/>
        <name val="Calibri"/>
        <charset val="1"/>
      </font>
    </dxf>
    <dxf>
      <font>
        <b/>
        <sz val="9"/>
        <color rgb="FF3C5A38"/>
        <name val="Calibri"/>
        <charset val="1"/>
      </font>
      <fill>
        <patternFill>
          <bgColor rgb="FFDCE7DB"/>
        </patternFill>
      </fill>
    </dxf>
    <dxf>
      <font>
        <b/>
        <sz val="9"/>
        <color rgb="FF8A5A1D"/>
        <name val="Calibri"/>
        <charset val="1"/>
      </font>
      <fill>
        <patternFill>
          <bgColor rgb="FFF7E7CE"/>
        </patternFill>
      </fill>
    </dxf>
    <dxf>
      <font>
        <b/>
        <sz val="9"/>
        <color rgb="FF8A2E22"/>
        <name val="Calibri"/>
        <charset val="1"/>
      </font>
      <fill>
        <patternFill>
          <bgColor rgb="FFF3D5CE"/>
        </patternFill>
      </fill>
    </dxf>
    <dxf>
      <font>
        <i/>
        <sz val="10"/>
        <color rgb="FF9AA6AB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E4E7EC"/>
      <rgbColor rgb="FFFF00FF"/>
      <rgbColor rgb="FF00FFFF"/>
      <rgbColor rgb="FF800000"/>
      <rgbColor rgb="FF2E5D36"/>
      <rgbColor rgb="FF000080"/>
      <rgbColor rgb="FF8A5A1D"/>
      <rgbColor rgb="FF800080"/>
      <rgbColor rgb="FF35506F"/>
      <rgbColor rgb="FFD9D9D9"/>
      <rgbColor rgb="FF878787"/>
      <rgbColor rgb="FFDCE7DB"/>
      <rgbColor rgb="FF8A3A28"/>
      <rgbColor rgb="FFF5F7FA"/>
      <rgbColor rgb="FFDCE6F2"/>
      <rgbColor rgb="FF660066"/>
      <rgbColor rgb="FFFF8080"/>
      <rgbColor rgb="FF33507A"/>
      <rgbColor rgb="FFCDD4DE"/>
      <rgbColor rgb="FF000080"/>
      <rgbColor rgb="FFFF00FF"/>
      <rgbColor rgb="FFF0F2F6"/>
      <rgbColor rgb="FF00FFFF"/>
      <rgbColor rgb="FF800080"/>
      <rgbColor rgb="FF800000"/>
      <rgbColor rgb="FF008080"/>
      <rgbColor rgb="FF0000FF"/>
      <rgbColor rgb="FF00CCFF"/>
      <rgbColor rgb="FFE8ECF3"/>
      <rgbColor rgb="FFDBEBDD"/>
      <rgbColor rgb="FFF7E7CE"/>
      <rgbColor rgb="FFDCE1E8"/>
      <rgbColor rgb="FFF3D9D2"/>
      <rgbColor rgb="FFDDE6EF"/>
      <rgbColor rgb="FFF3D5CE"/>
      <rgbColor rgb="FF3366FF"/>
      <rgbColor rgb="FF33CCCC"/>
      <rgbColor rgb="FF99CC00"/>
      <rgbColor rgb="FFFFCC00"/>
      <rgbColor rgb="FFC79A3A"/>
      <rgbColor rgb="FFFF6600"/>
      <rgbColor rgb="FF6E7887"/>
      <rgbColor rgb="FF9AA6AB"/>
      <rgbColor rgb="FF1B2A4A"/>
      <rgbColor rgb="FF545C68"/>
      <rgbColor rgb="FF003300"/>
      <rgbColor rgb="FF3C5A38"/>
      <rgbColor rgb="FF8A2E22"/>
      <rgbColor rgb="FFA83A28"/>
      <rgbColor rgb="FF2A4E7A"/>
      <rgbColor rgb="FF20273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Ø Fortschritt nach Bereich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507A"/>
            </a:solidFill>
            <a:ln w="0">
              <a:solidFill>
                <a:srgbClr val="33507A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Übersicht!$B$17:$B$22</c:f>
              <c:strCache>
                <c:ptCount val="6"/>
                <c:pt idx="0">
                  <c:v>Prozesse &amp; Effizienz</c:v>
                </c:pt>
                <c:pt idx="1">
                  <c:v>Kunden &amp; Service</c:v>
                </c:pt>
                <c:pt idx="2">
                  <c:v>Qualität</c:v>
                </c:pt>
                <c:pt idx="3">
                  <c:v>Digitalisierung &amp; IT</c:v>
                </c:pt>
                <c:pt idx="4">
                  <c:v>Team &amp; Organisation</c:v>
                </c:pt>
                <c:pt idx="5">
                  <c:v>Kosten &amp; Finanzen</c:v>
                </c:pt>
              </c:strCache>
            </c:strRef>
          </c:cat>
          <c:val>
            <c:numRef>
              <c:f>Übersicht!$D$17:$D$22</c:f>
              <c:numCache>
                <c:formatCode>0%</c:formatCode>
                <c:ptCount val="6"/>
                <c:pt idx="0">
                  <c:v>0.53333333333333333</c:v>
                </c:pt>
                <c:pt idx="1">
                  <c:v>0.58333333333333337</c:v>
                </c:pt>
                <c:pt idx="2">
                  <c:v>0.5</c:v>
                </c:pt>
                <c:pt idx="3">
                  <c:v>0.6</c:v>
                </c:pt>
                <c:pt idx="4">
                  <c:v>9.9999999999999992E-2</c:v>
                </c:pt>
                <c:pt idx="5">
                  <c:v>0.51249999999999996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8E-4686-82ED-F47B7D8F5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74472952"/>
        <c:axId val="66679593"/>
      </c:barChart>
      <c:catAx>
        <c:axId val="7447295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6679593"/>
        <c:crosses val="autoZero"/>
        <c:auto val="1"/>
        <c:lblAlgn val="ctr"/>
        <c:lblOffset val="100"/>
        <c:noMultiLvlLbl val="0"/>
      </c:catAx>
      <c:valAx>
        <c:axId val="66679593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%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447295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8</xdr:col>
      <xdr:colOff>947325</xdr:colOff>
      <xdr:row>38</xdr:row>
      <xdr:rowOff>94320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2A4A"/>
  </sheetPr>
  <dimension ref="B1:I22"/>
  <sheetViews>
    <sheetView showGridLines="0" tabSelected="1" zoomScaleNormal="100" workbookViewId="0">
      <selection activeCell="P17" sqref="P17"/>
    </sheetView>
  </sheetViews>
  <sheetFormatPr baseColWidth="10" defaultColWidth="8.7109375" defaultRowHeight="15" x14ac:dyDescent="0.25"/>
  <cols>
    <col min="1" max="1" width="2.140625" customWidth="1"/>
    <col min="2" max="2" width="12" customWidth="1"/>
    <col min="3" max="3" width="8" customWidth="1"/>
    <col min="4" max="4" width="13" customWidth="1"/>
    <col min="5" max="5" width="7" customWidth="1"/>
    <col min="6" max="6" width="12" customWidth="1"/>
    <col min="7" max="7" width="8" customWidth="1"/>
    <col min="8" max="8" width="13" customWidth="1"/>
    <col min="9" max="9" width="15" customWidth="1"/>
  </cols>
  <sheetData>
    <row r="1" spans="2:9" ht="31.5" customHeight="1" x14ac:dyDescent="0.25">
      <c r="B1" s="44" t="s">
        <v>108</v>
      </c>
      <c r="C1" s="44"/>
      <c r="D1" s="44"/>
      <c r="E1" s="44"/>
      <c r="F1" s="44"/>
      <c r="G1" s="44"/>
      <c r="H1" s="44"/>
      <c r="I1" s="44"/>
    </row>
    <row r="2" spans="2:9" ht="18" customHeight="1" x14ac:dyDescent="0.25">
      <c r="B2" s="45" t="s">
        <v>1</v>
      </c>
      <c r="C2" s="45"/>
      <c r="D2" s="45"/>
      <c r="E2" s="45"/>
      <c r="F2" s="45"/>
      <c r="G2" s="46">
        <f ca="1">TODAY()</f>
        <v>46221</v>
      </c>
      <c r="H2" s="46"/>
      <c r="I2" s="46"/>
    </row>
    <row r="3" spans="2:9" ht="7.5" customHeight="1" x14ac:dyDescent="0.25"/>
    <row r="4" spans="2:9" ht="15.75" customHeight="1" x14ac:dyDescent="0.25">
      <c r="B4" s="47" t="s">
        <v>2</v>
      </c>
      <c r="C4" s="47"/>
      <c r="D4" s="47" t="s">
        <v>3</v>
      </c>
      <c r="E4" s="47"/>
      <c r="F4" s="47" t="s">
        <v>4</v>
      </c>
      <c r="G4" s="47"/>
      <c r="H4" s="47" t="s">
        <v>5</v>
      </c>
      <c r="I4" s="47"/>
    </row>
    <row r="5" spans="2:9" ht="15.75" customHeight="1" x14ac:dyDescent="0.25">
      <c r="B5" s="41">
        <f>COUNTA(Aktionsplan!$C$5:$C$50)</f>
        <v>20</v>
      </c>
      <c r="C5" s="41"/>
      <c r="D5" s="42">
        <f>IFERROR(AVERAGE(Aktionsplan!$J$5:$J$50),0)</f>
        <v>0.48000000000000009</v>
      </c>
      <c r="E5" s="42"/>
      <c r="F5" s="42">
        <f>IFERROR(COUNTIF(Aktionsplan!$I$5:$I$50,"Erledigt")/COUNTA(Aktionsplan!$C$5:$C$50),0)</f>
        <v>0.3</v>
      </c>
      <c r="G5" s="42"/>
      <c r="H5" s="43">
        <f ca="1">COUNTIF(Aktionsplan!$K$5:$K$50,"Überfällig")</f>
        <v>4</v>
      </c>
      <c r="I5" s="43"/>
    </row>
    <row r="6" spans="2:9" ht="15.75" customHeight="1" x14ac:dyDescent="0.25">
      <c r="B6" s="41"/>
      <c r="C6" s="41"/>
      <c r="D6" s="42"/>
      <c r="E6" s="42"/>
      <c r="F6" s="42"/>
      <c r="G6" s="42"/>
      <c r="H6" s="43"/>
      <c r="I6" s="43"/>
    </row>
    <row r="7" spans="2:9" ht="9.75" customHeight="1" x14ac:dyDescent="0.25"/>
    <row r="8" spans="2:9" ht="19.5" customHeight="1" x14ac:dyDescent="0.25">
      <c r="B8" s="38" t="s">
        <v>6</v>
      </c>
      <c r="C8" s="38"/>
      <c r="D8" s="38"/>
      <c r="F8" s="38" t="s">
        <v>7</v>
      </c>
      <c r="G8" s="38"/>
      <c r="H8" s="38"/>
    </row>
    <row r="9" spans="2:9" ht="15" customHeight="1" x14ac:dyDescent="0.25">
      <c r="B9" s="32" t="s">
        <v>8</v>
      </c>
      <c r="C9" s="32"/>
      <c r="D9" s="6" t="s">
        <v>9</v>
      </c>
      <c r="F9" s="32" t="s">
        <v>10</v>
      </c>
      <c r="G9" s="32"/>
      <c r="H9" s="6" t="s">
        <v>9</v>
      </c>
    </row>
    <row r="10" spans="2:9" ht="18" customHeight="1" x14ac:dyDescent="0.25">
      <c r="B10" s="39" t="s">
        <v>11</v>
      </c>
      <c r="C10" s="39"/>
      <c r="D10" s="7">
        <f>COUNTIF(Aktionsplan!$I$5:$I$50,$B10)</f>
        <v>7</v>
      </c>
      <c r="F10" s="35" t="s">
        <v>12</v>
      </c>
      <c r="G10" s="35"/>
      <c r="H10" s="7">
        <f ca="1">COUNTIF(Aktionsplan!$K$5:$K$50,$F10)</f>
        <v>7</v>
      </c>
    </row>
    <row r="11" spans="2:9" ht="18" customHeight="1" x14ac:dyDescent="0.25">
      <c r="B11" s="40" t="s">
        <v>13</v>
      </c>
      <c r="C11" s="40"/>
      <c r="D11" s="7">
        <f>COUNTIF(Aktionsplan!$I$5:$I$50,$B11)</f>
        <v>6</v>
      </c>
      <c r="F11" s="34" t="s">
        <v>14</v>
      </c>
      <c r="G11" s="34"/>
      <c r="H11" s="7">
        <f ca="1">COUNTIF(Aktionsplan!$K$5:$K$50,$F11)</f>
        <v>3</v>
      </c>
    </row>
    <row r="12" spans="2:9" ht="18" customHeight="1" x14ac:dyDescent="0.25">
      <c r="B12" s="35" t="s">
        <v>15</v>
      </c>
      <c r="C12" s="35"/>
      <c r="D12" s="7">
        <f>COUNTIF(Aktionsplan!$I$5:$I$50,$B12)</f>
        <v>6</v>
      </c>
      <c r="F12" s="33" t="s">
        <v>5</v>
      </c>
      <c r="G12" s="33"/>
      <c r="H12" s="7">
        <f ca="1">COUNTIF(Aktionsplan!$K$5:$K$50,$F12)</f>
        <v>4</v>
      </c>
    </row>
    <row r="13" spans="2:9" ht="18" customHeight="1" x14ac:dyDescent="0.25">
      <c r="B13" s="36" t="s">
        <v>16</v>
      </c>
      <c r="C13" s="36"/>
      <c r="D13" s="7">
        <f>COUNTIF(Aktionsplan!$I$5:$I$50,$B13)</f>
        <v>1</v>
      </c>
      <c r="F13" s="37" t="s">
        <v>15</v>
      </c>
      <c r="G13" s="37"/>
      <c r="H13" s="7">
        <f ca="1">COUNTIF(Aktionsplan!$K$5:$K$50,$F13)</f>
        <v>6</v>
      </c>
    </row>
    <row r="14" spans="2:9" ht="9.75" customHeight="1" x14ac:dyDescent="0.25"/>
    <row r="15" spans="2:9" ht="19.5" customHeight="1" x14ac:dyDescent="0.25">
      <c r="B15" s="38" t="s">
        <v>17</v>
      </c>
      <c r="C15" s="38"/>
      <c r="D15" s="38"/>
      <c r="F15" s="38" t="s">
        <v>18</v>
      </c>
      <c r="G15" s="38"/>
      <c r="H15" s="38"/>
    </row>
    <row r="16" spans="2:9" ht="15" customHeight="1" x14ac:dyDescent="0.25">
      <c r="B16" s="32" t="s">
        <v>19</v>
      </c>
      <c r="C16" s="32"/>
      <c r="D16" s="6" t="s">
        <v>20</v>
      </c>
      <c r="F16" s="32" t="s">
        <v>18</v>
      </c>
      <c r="G16" s="32"/>
      <c r="H16" s="6" t="s">
        <v>9</v>
      </c>
    </row>
    <row r="17" spans="2:8" ht="18" customHeight="1" x14ac:dyDescent="0.25">
      <c r="B17" s="30" t="s">
        <v>21</v>
      </c>
      <c r="C17" s="30"/>
      <c r="D17" s="11">
        <f>IFERROR(AVERAGEIF(Aktionsplan!$D$5:$D$50,$B17,Aktionsplan!$J$5:$J$50),0)</f>
        <v>0.53333333333333333</v>
      </c>
      <c r="F17" s="33" t="s">
        <v>22</v>
      </c>
      <c r="G17" s="33"/>
      <c r="H17" s="7">
        <f>COUNTIF(Aktionsplan!$F$5:$F$50,$F17)</f>
        <v>9</v>
      </c>
    </row>
    <row r="18" spans="2:8" ht="18" customHeight="1" x14ac:dyDescent="0.25">
      <c r="B18" s="30" t="s">
        <v>23</v>
      </c>
      <c r="C18" s="30"/>
      <c r="D18" s="11">
        <f>IFERROR(AVERAGEIF(Aktionsplan!$D$5:$D$50,$B18,Aktionsplan!$J$5:$J$50),0)</f>
        <v>0.58333333333333337</v>
      </c>
      <c r="F18" s="34" t="s">
        <v>24</v>
      </c>
      <c r="G18" s="34"/>
      <c r="H18" s="7">
        <f>COUNTIF(Aktionsplan!$F$5:$F$50,$F18)</f>
        <v>7</v>
      </c>
    </row>
    <row r="19" spans="2:8" ht="18" customHeight="1" x14ac:dyDescent="0.25">
      <c r="B19" s="30" t="s">
        <v>25</v>
      </c>
      <c r="C19" s="30"/>
      <c r="D19" s="11">
        <f>IFERROR(AVERAGEIF(Aktionsplan!$D$5:$D$50,$B19,Aktionsplan!$J$5:$J$50),0)</f>
        <v>0.5</v>
      </c>
      <c r="F19" s="31" t="s">
        <v>26</v>
      </c>
      <c r="G19" s="31"/>
      <c r="H19" s="7">
        <f>COUNTIF(Aktionsplan!$F$5:$F$50,$F19)</f>
        <v>4</v>
      </c>
    </row>
    <row r="20" spans="2:8" ht="18" customHeight="1" x14ac:dyDescent="0.25">
      <c r="B20" s="30" t="s">
        <v>27</v>
      </c>
      <c r="C20" s="30"/>
      <c r="D20" s="11">
        <f>IFERROR(AVERAGEIF(Aktionsplan!$D$5:$D$50,$B20,Aktionsplan!$J$5:$J$50),0)</f>
        <v>0.6</v>
      </c>
    </row>
    <row r="21" spans="2:8" ht="18" customHeight="1" x14ac:dyDescent="0.25">
      <c r="B21" s="30" t="s">
        <v>28</v>
      </c>
      <c r="C21" s="30"/>
      <c r="D21" s="11">
        <f>IFERROR(AVERAGEIF(Aktionsplan!$D$5:$D$50,$B21,Aktionsplan!$J$5:$J$50),0)</f>
        <v>9.9999999999999992E-2</v>
      </c>
    </row>
    <row r="22" spans="2:8" ht="18" customHeight="1" x14ac:dyDescent="0.25">
      <c r="B22" s="30" t="s">
        <v>29</v>
      </c>
      <c r="C22" s="30"/>
      <c r="D22" s="11">
        <f>IFERROR(AVERAGEIF(Aktionsplan!$D$5:$D$50,$B22,Aktionsplan!$J$5:$J$50),0)</f>
        <v>0.51249999999999996</v>
      </c>
    </row>
  </sheetData>
  <mergeCells count="36">
    <mergeCell ref="B1:I1"/>
    <mergeCell ref="B2:F2"/>
    <mergeCell ref="G2:I2"/>
    <mergeCell ref="B4:C4"/>
    <mergeCell ref="D4:E4"/>
    <mergeCell ref="F4:G4"/>
    <mergeCell ref="H4:I4"/>
    <mergeCell ref="B5:C6"/>
    <mergeCell ref="D5:E6"/>
    <mergeCell ref="F5:G6"/>
    <mergeCell ref="H5:I6"/>
    <mergeCell ref="B8:D8"/>
    <mergeCell ref="F8:H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5:D15"/>
    <mergeCell ref="F15:H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B21:C21"/>
    <mergeCell ref="B22:C22"/>
  </mergeCells>
  <conditionalFormatting sqref="D10:D13">
    <cfRule type="dataBar" priority="2">
      <dataBar>
        <cfvo type="num" val="0"/>
        <cfvo type="max"/>
        <color rgb="FF33507A"/>
      </dataBar>
      <extLst>
        <ext xmlns:x14="http://schemas.microsoft.com/office/spreadsheetml/2009/9/main" uri="{B025F937-C7B1-47D3-B67F-A62EFF666E3E}">
          <x14:id>{33B9E0FB-9287-4AEA-A12B-7749B014582F}</x14:id>
        </ext>
      </extLst>
    </cfRule>
  </conditionalFormatting>
  <conditionalFormatting sqref="D17:D22">
    <cfRule type="dataBar" priority="4">
      <dataBar>
        <cfvo type="num" val="0"/>
        <cfvo type="num" val="1"/>
        <color rgb="FFC79A3A"/>
      </dataBar>
      <extLst>
        <ext xmlns:x14="http://schemas.microsoft.com/office/spreadsheetml/2009/9/main" uri="{B025F937-C7B1-47D3-B67F-A62EFF666E3E}">
          <x14:id>{3E80C4D3-A1C6-42A8-9A5C-1333EF156297}</x14:id>
        </ext>
      </extLst>
    </cfRule>
  </conditionalFormatting>
  <conditionalFormatting sqref="H10:H13">
    <cfRule type="dataBar" priority="3">
      <dataBar>
        <cfvo type="num" val="0"/>
        <cfvo type="max"/>
        <color rgb="FF33507A"/>
      </dataBar>
      <extLst>
        <ext xmlns:x14="http://schemas.microsoft.com/office/spreadsheetml/2009/9/main" uri="{B025F937-C7B1-47D3-B67F-A62EFF666E3E}">
          <x14:id>{1B45835C-DE2D-4CFE-9B52-70EAF2E33C6F}</x14:id>
        </ext>
      </extLst>
    </cfRule>
  </conditionalFormatting>
  <conditionalFormatting sqref="H17:H19">
    <cfRule type="dataBar" priority="5">
      <dataBar>
        <cfvo type="num" val="0"/>
        <cfvo type="max"/>
        <color rgb="FF33507A"/>
      </dataBar>
      <extLst>
        <ext xmlns:x14="http://schemas.microsoft.com/office/spreadsheetml/2009/9/main" uri="{B025F937-C7B1-47D3-B67F-A62EFF666E3E}">
          <x14:id>{45D2D250-A7C4-4CA0-B0C8-5E1065E860DD}</x14:id>
        </ext>
      </extLst>
    </cfRule>
  </conditionalFormatting>
  <pageMargins left="0.75" right="0.75" top="1" bottom="1" header="0.511811023622047" footer="0.511811023622047"/>
  <pageSetup paperSize="9" orientation="portrait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3B9E0FB-9287-4AEA-A12B-7749B014582F}">
            <x14:dataBar axisPosition="none">
              <x14:cfvo type="num">
                <xm:f>0</xm:f>
              </x14:cfvo>
              <x14:cfvo type="max"/>
              <x14:negativeFillColor rgb="FF33507A"/>
            </x14:dataBar>
          </x14:cfRule>
          <xm:sqref>D10:D13</xm:sqref>
        </x14:conditionalFormatting>
        <x14:conditionalFormatting xmlns:xm="http://schemas.microsoft.com/office/excel/2006/main">
          <x14:cfRule type="dataBar" id="{3E80C4D3-A1C6-42A8-9A5C-1333EF156297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C79A3A"/>
            </x14:dataBar>
          </x14:cfRule>
          <xm:sqref>D17:D22</xm:sqref>
        </x14:conditionalFormatting>
        <x14:conditionalFormatting xmlns:xm="http://schemas.microsoft.com/office/excel/2006/main">
          <x14:cfRule type="dataBar" id="{1B45835C-DE2D-4CFE-9B52-70EAF2E33C6F}">
            <x14:dataBar axisPosition="none">
              <x14:cfvo type="num">
                <xm:f>0</xm:f>
              </x14:cfvo>
              <x14:cfvo type="max"/>
              <x14:negativeFillColor rgb="FF33507A"/>
            </x14:dataBar>
          </x14:cfRule>
          <xm:sqref>H10:H13</xm:sqref>
        </x14:conditionalFormatting>
        <x14:conditionalFormatting xmlns:xm="http://schemas.microsoft.com/office/excel/2006/main">
          <x14:cfRule type="dataBar" id="{45D2D250-A7C4-4CA0-B0C8-5E1065E860DD}">
            <x14:dataBar axisPosition="none">
              <x14:cfvo type="num">
                <xm:f>0</xm:f>
              </x14:cfvo>
              <x14:cfvo type="max"/>
              <x14:negativeFillColor rgb="FF33507A"/>
            </x14:dataBar>
          </x14:cfRule>
          <xm:sqref>H17:H19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3507A"/>
    <pageSetUpPr fitToPage="1"/>
  </sheetPr>
  <dimension ref="B1:L50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baseColWidth="10" defaultColWidth="8.7109375" defaultRowHeight="15" x14ac:dyDescent="0.25"/>
  <cols>
    <col min="1" max="1" width="2.140625" customWidth="1"/>
    <col min="2" max="2" width="5" customWidth="1"/>
    <col min="3" max="3" width="40" customWidth="1"/>
    <col min="4" max="4" width="19" customWidth="1"/>
    <col min="5" max="5" width="15" customWidth="1"/>
    <col min="6" max="8" width="11" customWidth="1"/>
    <col min="9" max="9" width="15" customWidth="1"/>
    <col min="10" max="10" width="11" customWidth="1"/>
    <col min="11" max="11" width="13" customWidth="1"/>
    <col min="12" max="12" width="28" customWidth="1"/>
  </cols>
  <sheetData>
    <row r="1" spans="2:12" ht="30" customHeight="1" x14ac:dyDescent="0.25">
      <c r="B1" s="48" t="s">
        <v>0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2:12" ht="16.5" customHeight="1" x14ac:dyDescent="0.25">
      <c r="B2" s="45" t="s">
        <v>30</v>
      </c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2:12" ht="6" customHeight="1" x14ac:dyDescent="0.25"/>
    <row r="4" spans="2:12" ht="30" customHeight="1" x14ac:dyDescent="0.25">
      <c r="B4" s="13" t="s">
        <v>31</v>
      </c>
      <c r="C4" s="14" t="s">
        <v>32</v>
      </c>
      <c r="D4" s="13" t="s">
        <v>19</v>
      </c>
      <c r="E4" s="13" t="s">
        <v>33</v>
      </c>
      <c r="F4" s="13" t="s">
        <v>18</v>
      </c>
      <c r="G4" s="13" t="s">
        <v>34</v>
      </c>
      <c r="H4" s="13" t="s">
        <v>35</v>
      </c>
      <c r="I4" s="13" t="s">
        <v>8</v>
      </c>
      <c r="J4" s="13" t="s">
        <v>20</v>
      </c>
      <c r="K4" s="13" t="s">
        <v>10</v>
      </c>
      <c r="L4" s="14" t="s">
        <v>36</v>
      </c>
    </row>
    <row r="5" spans="2:12" ht="18" customHeight="1" x14ac:dyDescent="0.25">
      <c r="B5" s="15">
        <f t="shared" ref="B5:B50" si="0">IF($C5="","",ROW()-4)</f>
        <v>1</v>
      </c>
      <c r="C5" s="16" t="s">
        <v>37</v>
      </c>
      <c r="D5" s="17" t="s">
        <v>21</v>
      </c>
      <c r="E5" s="16" t="s">
        <v>38</v>
      </c>
      <c r="F5" s="18" t="s">
        <v>22</v>
      </c>
      <c r="G5" s="19">
        <v>46118</v>
      </c>
      <c r="H5" s="19">
        <v>46157</v>
      </c>
      <c r="I5" s="18" t="s">
        <v>15</v>
      </c>
      <c r="J5" s="20">
        <v>1</v>
      </c>
      <c r="K5" s="18" t="str">
        <f t="shared" ref="K5:K50" ca="1" si="1">IF($C5="","",IF($I5="Erledigt","Erledigt",IF($H5="","–",IF($H5&lt;TODAY(),"Überfällig",IF($H5&lt;=TODAY()+7,"Bald fällig","Im Plan")))))</f>
        <v>Erledigt</v>
      </c>
      <c r="L5" s="21" t="s">
        <v>39</v>
      </c>
    </row>
    <row r="6" spans="2:12" ht="18" customHeight="1" x14ac:dyDescent="0.25">
      <c r="B6" s="22">
        <f t="shared" si="0"/>
        <v>2</v>
      </c>
      <c r="C6" s="23" t="s">
        <v>40</v>
      </c>
      <c r="D6" s="24" t="s">
        <v>21</v>
      </c>
      <c r="E6" s="23" t="s">
        <v>41</v>
      </c>
      <c r="F6" s="25" t="s">
        <v>24</v>
      </c>
      <c r="G6" s="26">
        <v>46160</v>
      </c>
      <c r="H6" s="26">
        <v>46213</v>
      </c>
      <c r="I6" s="25" t="s">
        <v>13</v>
      </c>
      <c r="J6" s="27">
        <v>0.6</v>
      </c>
      <c r="K6" s="25" t="str">
        <f t="shared" ca="1" si="1"/>
        <v>Überfällig</v>
      </c>
      <c r="L6" s="28" t="s">
        <v>42</v>
      </c>
    </row>
    <row r="7" spans="2:12" ht="18" customHeight="1" x14ac:dyDescent="0.25">
      <c r="B7" s="15">
        <f t="shared" si="0"/>
        <v>3</v>
      </c>
      <c r="C7" s="16" t="s">
        <v>43</v>
      </c>
      <c r="D7" s="17" t="s">
        <v>21</v>
      </c>
      <c r="E7" s="16" t="s">
        <v>38</v>
      </c>
      <c r="F7" s="18" t="s">
        <v>24</v>
      </c>
      <c r="G7" s="19">
        <v>46174</v>
      </c>
      <c r="H7" s="19">
        <v>46248</v>
      </c>
      <c r="I7" s="18" t="s">
        <v>11</v>
      </c>
      <c r="J7" s="20">
        <v>0</v>
      </c>
      <c r="K7" s="18" t="str">
        <f t="shared" ca="1" si="1"/>
        <v>Im Plan</v>
      </c>
      <c r="L7" s="21"/>
    </row>
    <row r="8" spans="2:12" ht="18" customHeight="1" x14ac:dyDescent="0.25">
      <c r="B8" s="22">
        <f t="shared" si="0"/>
        <v>4</v>
      </c>
      <c r="C8" s="23" t="s">
        <v>44</v>
      </c>
      <c r="D8" s="24" t="s">
        <v>23</v>
      </c>
      <c r="E8" s="23" t="s">
        <v>45</v>
      </c>
      <c r="F8" s="25" t="s">
        <v>22</v>
      </c>
      <c r="G8" s="26">
        <v>46146</v>
      </c>
      <c r="H8" s="26">
        <v>46185</v>
      </c>
      <c r="I8" s="25" t="s">
        <v>15</v>
      </c>
      <c r="J8" s="27">
        <v>1</v>
      </c>
      <c r="K8" s="25" t="str">
        <f t="shared" ca="1" si="1"/>
        <v>Erledigt</v>
      </c>
      <c r="L8" s="28" t="s">
        <v>46</v>
      </c>
    </row>
    <row r="9" spans="2:12" ht="18" customHeight="1" x14ac:dyDescent="0.25">
      <c r="B9" s="15">
        <f t="shared" si="0"/>
        <v>5</v>
      </c>
      <c r="C9" s="16" t="s">
        <v>47</v>
      </c>
      <c r="D9" s="17" t="s">
        <v>23</v>
      </c>
      <c r="E9" s="16" t="s">
        <v>45</v>
      </c>
      <c r="F9" s="18" t="s">
        <v>22</v>
      </c>
      <c r="G9" s="19">
        <v>46188</v>
      </c>
      <c r="H9" s="19">
        <v>46225</v>
      </c>
      <c r="I9" s="18" t="s">
        <v>13</v>
      </c>
      <c r="J9" s="20">
        <v>0.75</v>
      </c>
      <c r="K9" s="18" t="str">
        <f t="shared" ca="1" si="1"/>
        <v>Bald fällig</v>
      </c>
      <c r="L9" s="21" t="s">
        <v>48</v>
      </c>
    </row>
    <row r="10" spans="2:12" ht="18" customHeight="1" x14ac:dyDescent="0.25">
      <c r="B10" s="22">
        <f t="shared" si="0"/>
        <v>6</v>
      </c>
      <c r="C10" s="23" t="s">
        <v>49</v>
      </c>
      <c r="D10" s="24" t="s">
        <v>23</v>
      </c>
      <c r="E10" s="23" t="s">
        <v>50</v>
      </c>
      <c r="F10" s="25" t="s">
        <v>24</v>
      </c>
      <c r="G10" s="26">
        <v>46204</v>
      </c>
      <c r="H10" s="26">
        <v>46269</v>
      </c>
      <c r="I10" s="25" t="s">
        <v>11</v>
      </c>
      <c r="J10" s="27">
        <v>0</v>
      </c>
      <c r="K10" s="25" t="str">
        <f t="shared" ca="1" si="1"/>
        <v>Im Plan</v>
      </c>
      <c r="L10" s="28"/>
    </row>
    <row r="11" spans="2:12" ht="18" customHeight="1" x14ac:dyDescent="0.25">
      <c r="B11" s="15">
        <f t="shared" si="0"/>
        <v>7</v>
      </c>
      <c r="C11" s="16" t="s">
        <v>51</v>
      </c>
      <c r="D11" s="17" t="s">
        <v>25</v>
      </c>
      <c r="E11" s="16" t="s">
        <v>52</v>
      </c>
      <c r="F11" s="18" t="s">
        <v>22</v>
      </c>
      <c r="G11" s="19">
        <v>46132</v>
      </c>
      <c r="H11" s="19">
        <v>46171</v>
      </c>
      <c r="I11" s="18" t="s">
        <v>15</v>
      </c>
      <c r="J11" s="20">
        <v>1</v>
      </c>
      <c r="K11" s="18" t="str">
        <f t="shared" ca="1" si="1"/>
        <v>Erledigt</v>
      </c>
      <c r="L11" s="21" t="s">
        <v>53</v>
      </c>
    </row>
    <row r="12" spans="2:12" ht="18" customHeight="1" x14ac:dyDescent="0.25">
      <c r="B12" s="22">
        <f t="shared" si="0"/>
        <v>8</v>
      </c>
      <c r="C12" s="23" t="s">
        <v>54</v>
      </c>
      <c r="D12" s="24" t="s">
        <v>25</v>
      </c>
      <c r="E12" s="23" t="s">
        <v>52</v>
      </c>
      <c r="F12" s="25" t="s">
        <v>24</v>
      </c>
      <c r="G12" s="26">
        <v>46181</v>
      </c>
      <c r="H12" s="26">
        <v>46218</v>
      </c>
      <c r="I12" s="25" t="s">
        <v>13</v>
      </c>
      <c r="J12" s="27">
        <v>0.5</v>
      </c>
      <c r="K12" s="25" t="str">
        <f t="shared" ca="1" si="1"/>
        <v>Überfällig</v>
      </c>
      <c r="L12" s="28" t="s">
        <v>55</v>
      </c>
    </row>
    <row r="13" spans="2:12" ht="18" customHeight="1" x14ac:dyDescent="0.25">
      <c r="B13" s="15">
        <f t="shared" si="0"/>
        <v>9</v>
      </c>
      <c r="C13" s="16" t="s">
        <v>56</v>
      </c>
      <c r="D13" s="17" t="s">
        <v>25</v>
      </c>
      <c r="E13" s="16" t="s">
        <v>57</v>
      </c>
      <c r="F13" s="18" t="s">
        <v>26</v>
      </c>
      <c r="G13" s="19">
        <v>46209</v>
      </c>
      <c r="H13" s="19">
        <v>46311</v>
      </c>
      <c r="I13" s="18" t="s">
        <v>11</v>
      </c>
      <c r="J13" s="20">
        <v>0</v>
      </c>
      <c r="K13" s="18" t="str">
        <f t="shared" ca="1" si="1"/>
        <v>Im Plan</v>
      </c>
      <c r="L13" s="21"/>
    </row>
    <row r="14" spans="2:12" ht="18" customHeight="1" x14ac:dyDescent="0.25">
      <c r="B14" s="22">
        <f t="shared" si="0"/>
        <v>10</v>
      </c>
      <c r="C14" s="23" t="s">
        <v>58</v>
      </c>
      <c r="D14" s="24" t="s">
        <v>27</v>
      </c>
      <c r="E14" s="23" t="s">
        <v>41</v>
      </c>
      <c r="F14" s="25" t="s">
        <v>22</v>
      </c>
      <c r="G14" s="26">
        <v>46097</v>
      </c>
      <c r="H14" s="26">
        <v>46142</v>
      </c>
      <c r="I14" s="25" t="s">
        <v>15</v>
      </c>
      <c r="J14" s="27">
        <v>1</v>
      </c>
      <c r="K14" s="25" t="str">
        <f t="shared" ca="1" si="1"/>
        <v>Erledigt</v>
      </c>
      <c r="L14" s="28" t="s">
        <v>59</v>
      </c>
    </row>
    <row r="15" spans="2:12" ht="18" customHeight="1" x14ac:dyDescent="0.25">
      <c r="B15" s="15">
        <f t="shared" si="0"/>
        <v>11</v>
      </c>
      <c r="C15" s="16" t="s">
        <v>60</v>
      </c>
      <c r="D15" s="17" t="s">
        <v>27</v>
      </c>
      <c r="E15" s="16" t="s">
        <v>41</v>
      </c>
      <c r="F15" s="18" t="s">
        <v>22</v>
      </c>
      <c r="G15" s="19">
        <v>46146</v>
      </c>
      <c r="H15" s="19">
        <v>46199</v>
      </c>
      <c r="I15" s="18" t="s">
        <v>15</v>
      </c>
      <c r="J15" s="20">
        <v>1</v>
      </c>
      <c r="K15" s="18" t="str">
        <f t="shared" ca="1" si="1"/>
        <v>Erledigt</v>
      </c>
      <c r="L15" s="21" t="s">
        <v>61</v>
      </c>
    </row>
    <row r="16" spans="2:12" ht="18" customHeight="1" x14ac:dyDescent="0.25">
      <c r="B16" s="22">
        <f t="shared" si="0"/>
        <v>12</v>
      </c>
      <c r="C16" s="23" t="s">
        <v>62</v>
      </c>
      <c r="D16" s="24" t="s">
        <v>27</v>
      </c>
      <c r="E16" s="23" t="s">
        <v>38</v>
      </c>
      <c r="F16" s="25" t="s">
        <v>22</v>
      </c>
      <c r="G16" s="26">
        <v>46202</v>
      </c>
      <c r="H16" s="26">
        <v>46227</v>
      </c>
      <c r="I16" s="25" t="s">
        <v>13</v>
      </c>
      <c r="J16" s="27">
        <v>0.4</v>
      </c>
      <c r="K16" s="25" t="str">
        <f t="shared" ca="1" si="1"/>
        <v>Bald fällig</v>
      </c>
      <c r="L16" s="28" t="s">
        <v>63</v>
      </c>
    </row>
    <row r="17" spans="2:12" ht="18" customHeight="1" x14ac:dyDescent="0.25">
      <c r="B17" s="15">
        <f t="shared" si="0"/>
        <v>13</v>
      </c>
      <c r="C17" s="16" t="s">
        <v>64</v>
      </c>
      <c r="D17" s="17" t="s">
        <v>28</v>
      </c>
      <c r="E17" s="16" t="s">
        <v>50</v>
      </c>
      <c r="F17" s="18" t="s">
        <v>24</v>
      </c>
      <c r="G17" s="19">
        <v>46188</v>
      </c>
      <c r="H17" s="19">
        <v>46241</v>
      </c>
      <c r="I17" s="18" t="s">
        <v>11</v>
      </c>
      <c r="J17" s="20">
        <v>0</v>
      </c>
      <c r="K17" s="18" t="str">
        <f t="shared" ca="1" si="1"/>
        <v>Im Plan</v>
      </c>
      <c r="L17" s="21"/>
    </row>
    <row r="18" spans="2:12" ht="18" customHeight="1" x14ac:dyDescent="0.25">
      <c r="B18" s="22">
        <f t="shared" si="0"/>
        <v>14</v>
      </c>
      <c r="C18" s="23" t="s">
        <v>65</v>
      </c>
      <c r="D18" s="24" t="s">
        <v>28</v>
      </c>
      <c r="E18" s="23" t="s">
        <v>57</v>
      </c>
      <c r="F18" s="25" t="s">
        <v>26</v>
      </c>
      <c r="G18" s="26">
        <v>46153</v>
      </c>
      <c r="H18" s="26">
        <v>46206</v>
      </c>
      <c r="I18" s="25" t="s">
        <v>16</v>
      </c>
      <c r="J18" s="27">
        <v>0.3</v>
      </c>
      <c r="K18" s="25" t="str">
        <f t="shared" ca="1" si="1"/>
        <v>Überfällig</v>
      </c>
      <c r="L18" s="28" t="s">
        <v>66</v>
      </c>
    </row>
    <row r="19" spans="2:12" ht="18" customHeight="1" x14ac:dyDescent="0.25">
      <c r="B19" s="15">
        <f t="shared" si="0"/>
        <v>15</v>
      </c>
      <c r="C19" s="16" t="s">
        <v>67</v>
      </c>
      <c r="D19" s="17" t="s">
        <v>28</v>
      </c>
      <c r="E19" s="16" t="s">
        <v>45</v>
      </c>
      <c r="F19" s="18" t="s">
        <v>24</v>
      </c>
      <c r="G19" s="19">
        <v>46216</v>
      </c>
      <c r="H19" s="19">
        <v>46283</v>
      </c>
      <c r="I19" s="18" t="s">
        <v>11</v>
      </c>
      <c r="J19" s="20">
        <v>0</v>
      </c>
      <c r="K19" s="18" t="str">
        <f t="shared" ca="1" si="1"/>
        <v>Im Plan</v>
      </c>
      <c r="L19" s="21"/>
    </row>
    <row r="20" spans="2:12" ht="18" customHeight="1" x14ac:dyDescent="0.25">
      <c r="B20" s="22">
        <f t="shared" si="0"/>
        <v>16</v>
      </c>
      <c r="C20" s="23" t="s">
        <v>68</v>
      </c>
      <c r="D20" s="24" t="s">
        <v>29</v>
      </c>
      <c r="E20" s="23" t="s">
        <v>52</v>
      </c>
      <c r="F20" s="25" t="s">
        <v>22</v>
      </c>
      <c r="G20" s="26">
        <v>46125</v>
      </c>
      <c r="H20" s="26">
        <v>46164</v>
      </c>
      <c r="I20" s="25" t="s">
        <v>15</v>
      </c>
      <c r="J20" s="27">
        <v>1</v>
      </c>
      <c r="K20" s="25" t="str">
        <f t="shared" ca="1" si="1"/>
        <v>Erledigt</v>
      </c>
      <c r="L20" s="28" t="s">
        <v>69</v>
      </c>
    </row>
    <row r="21" spans="2:12" ht="18" customHeight="1" x14ac:dyDescent="0.25">
      <c r="B21" s="15">
        <f t="shared" si="0"/>
        <v>17</v>
      </c>
      <c r="C21" s="16" t="s">
        <v>70</v>
      </c>
      <c r="D21" s="17" t="s">
        <v>29</v>
      </c>
      <c r="E21" s="16" t="s">
        <v>38</v>
      </c>
      <c r="F21" s="18" t="s">
        <v>22</v>
      </c>
      <c r="G21" s="19">
        <v>46167</v>
      </c>
      <c r="H21" s="19">
        <v>46220</v>
      </c>
      <c r="I21" s="18" t="s">
        <v>13</v>
      </c>
      <c r="J21" s="20">
        <v>0.8</v>
      </c>
      <c r="K21" s="18" t="str">
        <f t="shared" ca="1" si="1"/>
        <v>Überfällig</v>
      </c>
      <c r="L21" s="21" t="s">
        <v>71</v>
      </c>
    </row>
    <row r="22" spans="2:12" ht="18" customHeight="1" x14ac:dyDescent="0.25">
      <c r="B22" s="22">
        <f t="shared" si="0"/>
        <v>18</v>
      </c>
      <c r="C22" s="23" t="s">
        <v>72</v>
      </c>
      <c r="D22" s="24" t="s">
        <v>29</v>
      </c>
      <c r="E22" s="23" t="s">
        <v>57</v>
      </c>
      <c r="F22" s="25" t="s">
        <v>24</v>
      </c>
      <c r="G22" s="26">
        <v>46223</v>
      </c>
      <c r="H22" s="26">
        <v>46325</v>
      </c>
      <c r="I22" s="25" t="s">
        <v>11</v>
      </c>
      <c r="J22" s="27">
        <v>0</v>
      </c>
      <c r="K22" s="25" t="str">
        <f t="shared" ca="1" si="1"/>
        <v>Im Plan</v>
      </c>
      <c r="L22" s="28"/>
    </row>
    <row r="23" spans="2:12" ht="18" customHeight="1" x14ac:dyDescent="0.25">
      <c r="B23" s="15">
        <f t="shared" si="0"/>
        <v>19</v>
      </c>
      <c r="C23" s="16" t="s">
        <v>73</v>
      </c>
      <c r="D23" s="17" t="s">
        <v>29</v>
      </c>
      <c r="E23" s="16" t="s">
        <v>50</v>
      </c>
      <c r="F23" s="18" t="s">
        <v>26</v>
      </c>
      <c r="G23" s="19">
        <v>46195</v>
      </c>
      <c r="H23" s="19">
        <v>46226</v>
      </c>
      <c r="I23" s="18" t="s">
        <v>13</v>
      </c>
      <c r="J23" s="20">
        <v>0.25</v>
      </c>
      <c r="K23" s="18" t="str">
        <f t="shared" ca="1" si="1"/>
        <v>Bald fällig</v>
      </c>
      <c r="L23" s="21" t="s">
        <v>74</v>
      </c>
    </row>
    <row r="24" spans="2:12" ht="18" customHeight="1" x14ac:dyDescent="0.25">
      <c r="B24" s="22">
        <f t="shared" si="0"/>
        <v>20</v>
      </c>
      <c r="C24" s="23" t="s">
        <v>75</v>
      </c>
      <c r="D24" s="24" t="s">
        <v>27</v>
      </c>
      <c r="E24" s="23" t="s">
        <v>57</v>
      </c>
      <c r="F24" s="25" t="s">
        <v>26</v>
      </c>
      <c r="G24" s="26">
        <v>46211</v>
      </c>
      <c r="H24" s="26">
        <v>46255</v>
      </c>
      <c r="I24" s="25" t="s">
        <v>11</v>
      </c>
      <c r="J24" s="27">
        <v>0</v>
      </c>
      <c r="K24" s="25" t="str">
        <f t="shared" ca="1" si="1"/>
        <v>Im Plan</v>
      </c>
      <c r="L24" s="28"/>
    </row>
    <row r="25" spans="2:12" ht="18" customHeight="1" x14ac:dyDescent="0.25">
      <c r="B25" s="15" t="str">
        <f t="shared" si="0"/>
        <v/>
      </c>
      <c r="C25" s="16"/>
      <c r="D25" s="17"/>
      <c r="E25" s="16"/>
      <c r="F25" s="18"/>
      <c r="G25" s="19"/>
      <c r="H25" s="19"/>
      <c r="I25" s="18"/>
      <c r="J25" s="20"/>
      <c r="K25" s="18" t="str">
        <f t="shared" ca="1" si="1"/>
        <v/>
      </c>
      <c r="L25" s="21"/>
    </row>
    <row r="26" spans="2:12" ht="18" customHeight="1" x14ac:dyDescent="0.25">
      <c r="B26" s="22" t="str">
        <f t="shared" si="0"/>
        <v/>
      </c>
      <c r="C26" s="23"/>
      <c r="D26" s="24"/>
      <c r="E26" s="23"/>
      <c r="F26" s="25"/>
      <c r="G26" s="26"/>
      <c r="H26" s="26"/>
      <c r="I26" s="25"/>
      <c r="J26" s="27"/>
      <c r="K26" s="25" t="str">
        <f t="shared" ca="1" si="1"/>
        <v/>
      </c>
      <c r="L26" s="28"/>
    </row>
    <row r="27" spans="2:12" ht="18" customHeight="1" x14ac:dyDescent="0.25">
      <c r="B27" s="15" t="str">
        <f t="shared" si="0"/>
        <v/>
      </c>
      <c r="C27" s="16"/>
      <c r="D27" s="17"/>
      <c r="E27" s="16"/>
      <c r="F27" s="18"/>
      <c r="G27" s="19"/>
      <c r="H27" s="19"/>
      <c r="I27" s="18"/>
      <c r="J27" s="20"/>
      <c r="K27" s="18" t="str">
        <f t="shared" ca="1" si="1"/>
        <v/>
      </c>
      <c r="L27" s="21"/>
    </row>
    <row r="28" spans="2:12" ht="18" customHeight="1" x14ac:dyDescent="0.25">
      <c r="B28" s="22" t="str">
        <f t="shared" si="0"/>
        <v/>
      </c>
      <c r="C28" s="23"/>
      <c r="D28" s="24"/>
      <c r="E28" s="23"/>
      <c r="F28" s="25"/>
      <c r="G28" s="26"/>
      <c r="H28" s="26"/>
      <c r="I28" s="25"/>
      <c r="J28" s="27"/>
      <c r="K28" s="25" t="str">
        <f t="shared" ca="1" si="1"/>
        <v/>
      </c>
      <c r="L28" s="28"/>
    </row>
    <row r="29" spans="2:12" ht="18" customHeight="1" x14ac:dyDescent="0.25">
      <c r="B29" s="15" t="str">
        <f t="shared" si="0"/>
        <v/>
      </c>
      <c r="C29" s="16"/>
      <c r="D29" s="17"/>
      <c r="E29" s="16"/>
      <c r="F29" s="18"/>
      <c r="G29" s="19"/>
      <c r="H29" s="19"/>
      <c r="I29" s="18"/>
      <c r="J29" s="20"/>
      <c r="K29" s="18" t="str">
        <f t="shared" ca="1" si="1"/>
        <v/>
      </c>
      <c r="L29" s="21"/>
    </row>
    <row r="30" spans="2:12" ht="18" customHeight="1" x14ac:dyDescent="0.25">
      <c r="B30" s="22" t="str">
        <f t="shared" si="0"/>
        <v/>
      </c>
      <c r="C30" s="23"/>
      <c r="D30" s="24"/>
      <c r="E30" s="23"/>
      <c r="F30" s="25"/>
      <c r="G30" s="26"/>
      <c r="H30" s="26"/>
      <c r="I30" s="25"/>
      <c r="J30" s="27"/>
      <c r="K30" s="25" t="str">
        <f t="shared" ca="1" si="1"/>
        <v/>
      </c>
      <c r="L30" s="28"/>
    </row>
    <row r="31" spans="2:12" ht="18" customHeight="1" x14ac:dyDescent="0.25">
      <c r="B31" s="15" t="str">
        <f t="shared" si="0"/>
        <v/>
      </c>
      <c r="C31" s="16"/>
      <c r="D31" s="17"/>
      <c r="E31" s="16"/>
      <c r="F31" s="18"/>
      <c r="G31" s="19"/>
      <c r="H31" s="19"/>
      <c r="I31" s="18"/>
      <c r="J31" s="20"/>
      <c r="K31" s="18" t="str">
        <f t="shared" ca="1" si="1"/>
        <v/>
      </c>
      <c r="L31" s="21"/>
    </row>
    <row r="32" spans="2:12" ht="18" customHeight="1" x14ac:dyDescent="0.25">
      <c r="B32" s="22" t="str">
        <f t="shared" si="0"/>
        <v/>
      </c>
      <c r="C32" s="23"/>
      <c r="D32" s="24"/>
      <c r="E32" s="23"/>
      <c r="F32" s="25"/>
      <c r="G32" s="26"/>
      <c r="H32" s="26"/>
      <c r="I32" s="25"/>
      <c r="J32" s="27"/>
      <c r="K32" s="25" t="str">
        <f t="shared" ca="1" si="1"/>
        <v/>
      </c>
      <c r="L32" s="28"/>
    </row>
    <row r="33" spans="2:12" ht="18" customHeight="1" x14ac:dyDescent="0.25">
      <c r="B33" s="15" t="str">
        <f t="shared" si="0"/>
        <v/>
      </c>
      <c r="C33" s="16"/>
      <c r="D33" s="17"/>
      <c r="E33" s="16"/>
      <c r="F33" s="18"/>
      <c r="G33" s="19"/>
      <c r="H33" s="19"/>
      <c r="I33" s="18"/>
      <c r="J33" s="20"/>
      <c r="K33" s="18" t="str">
        <f t="shared" ca="1" si="1"/>
        <v/>
      </c>
      <c r="L33" s="21"/>
    </row>
    <row r="34" spans="2:12" ht="18" customHeight="1" x14ac:dyDescent="0.25">
      <c r="B34" s="22" t="str">
        <f t="shared" si="0"/>
        <v/>
      </c>
      <c r="C34" s="23"/>
      <c r="D34" s="24"/>
      <c r="E34" s="23"/>
      <c r="F34" s="25"/>
      <c r="G34" s="26"/>
      <c r="H34" s="26"/>
      <c r="I34" s="25"/>
      <c r="J34" s="27"/>
      <c r="K34" s="25" t="str">
        <f t="shared" ca="1" si="1"/>
        <v/>
      </c>
      <c r="L34" s="28"/>
    </row>
    <row r="35" spans="2:12" ht="18" customHeight="1" x14ac:dyDescent="0.25">
      <c r="B35" s="15" t="str">
        <f t="shared" si="0"/>
        <v/>
      </c>
      <c r="C35" s="16"/>
      <c r="D35" s="17"/>
      <c r="E35" s="16"/>
      <c r="F35" s="18"/>
      <c r="G35" s="19"/>
      <c r="H35" s="19"/>
      <c r="I35" s="18"/>
      <c r="J35" s="20"/>
      <c r="K35" s="18" t="str">
        <f t="shared" ca="1" si="1"/>
        <v/>
      </c>
      <c r="L35" s="21"/>
    </row>
    <row r="36" spans="2:12" ht="18" customHeight="1" x14ac:dyDescent="0.25">
      <c r="B36" s="22" t="str">
        <f t="shared" si="0"/>
        <v/>
      </c>
      <c r="C36" s="23"/>
      <c r="D36" s="24"/>
      <c r="E36" s="23"/>
      <c r="F36" s="25"/>
      <c r="G36" s="26"/>
      <c r="H36" s="26"/>
      <c r="I36" s="25"/>
      <c r="J36" s="27"/>
      <c r="K36" s="25" t="str">
        <f t="shared" ca="1" si="1"/>
        <v/>
      </c>
      <c r="L36" s="28"/>
    </row>
    <row r="37" spans="2:12" ht="18" customHeight="1" x14ac:dyDescent="0.25">
      <c r="B37" s="15" t="str">
        <f t="shared" si="0"/>
        <v/>
      </c>
      <c r="C37" s="16"/>
      <c r="D37" s="17"/>
      <c r="E37" s="16"/>
      <c r="F37" s="18"/>
      <c r="G37" s="19"/>
      <c r="H37" s="19"/>
      <c r="I37" s="18"/>
      <c r="J37" s="20"/>
      <c r="K37" s="18" t="str">
        <f t="shared" ca="1" si="1"/>
        <v/>
      </c>
      <c r="L37" s="21"/>
    </row>
    <row r="38" spans="2:12" ht="18" customHeight="1" x14ac:dyDescent="0.25">
      <c r="B38" s="22" t="str">
        <f t="shared" si="0"/>
        <v/>
      </c>
      <c r="C38" s="23"/>
      <c r="D38" s="24"/>
      <c r="E38" s="23"/>
      <c r="F38" s="25"/>
      <c r="G38" s="26"/>
      <c r="H38" s="26"/>
      <c r="I38" s="25"/>
      <c r="J38" s="27"/>
      <c r="K38" s="25" t="str">
        <f t="shared" ca="1" si="1"/>
        <v/>
      </c>
      <c r="L38" s="28"/>
    </row>
    <row r="39" spans="2:12" ht="18" customHeight="1" x14ac:dyDescent="0.25">
      <c r="B39" s="15" t="str">
        <f t="shared" si="0"/>
        <v/>
      </c>
      <c r="C39" s="16"/>
      <c r="D39" s="17"/>
      <c r="E39" s="16"/>
      <c r="F39" s="18"/>
      <c r="G39" s="19"/>
      <c r="H39" s="19"/>
      <c r="I39" s="18"/>
      <c r="J39" s="20"/>
      <c r="K39" s="18" t="str">
        <f t="shared" ca="1" si="1"/>
        <v/>
      </c>
      <c r="L39" s="21"/>
    </row>
    <row r="40" spans="2:12" ht="18" customHeight="1" x14ac:dyDescent="0.25">
      <c r="B40" s="22" t="str">
        <f t="shared" si="0"/>
        <v/>
      </c>
      <c r="C40" s="23"/>
      <c r="D40" s="24"/>
      <c r="E40" s="23"/>
      <c r="F40" s="25"/>
      <c r="G40" s="26"/>
      <c r="H40" s="26"/>
      <c r="I40" s="25"/>
      <c r="J40" s="27"/>
      <c r="K40" s="25" t="str">
        <f t="shared" ca="1" si="1"/>
        <v/>
      </c>
      <c r="L40" s="28"/>
    </row>
    <row r="41" spans="2:12" ht="18" customHeight="1" x14ac:dyDescent="0.25">
      <c r="B41" s="15" t="str">
        <f t="shared" si="0"/>
        <v/>
      </c>
      <c r="C41" s="16"/>
      <c r="D41" s="17"/>
      <c r="E41" s="16"/>
      <c r="F41" s="18"/>
      <c r="G41" s="19"/>
      <c r="H41" s="19"/>
      <c r="I41" s="18"/>
      <c r="J41" s="20"/>
      <c r="K41" s="18" t="str">
        <f t="shared" ca="1" si="1"/>
        <v/>
      </c>
      <c r="L41" s="21"/>
    </row>
    <row r="42" spans="2:12" ht="18" customHeight="1" x14ac:dyDescent="0.25">
      <c r="B42" s="22" t="str">
        <f t="shared" si="0"/>
        <v/>
      </c>
      <c r="C42" s="23"/>
      <c r="D42" s="24"/>
      <c r="E42" s="23"/>
      <c r="F42" s="25"/>
      <c r="G42" s="26"/>
      <c r="H42" s="26"/>
      <c r="I42" s="25"/>
      <c r="J42" s="27"/>
      <c r="K42" s="25" t="str">
        <f t="shared" ca="1" si="1"/>
        <v/>
      </c>
      <c r="L42" s="28"/>
    </row>
    <row r="43" spans="2:12" ht="18" customHeight="1" x14ac:dyDescent="0.25">
      <c r="B43" s="15" t="str">
        <f t="shared" si="0"/>
        <v/>
      </c>
      <c r="C43" s="16"/>
      <c r="D43" s="17"/>
      <c r="E43" s="16"/>
      <c r="F43" s="18"/>
      <c r="G43" s="19"/>
      <c r="H43" s="19"/>
      <c r="I43" s="18"/>
      <c r="J43" s="20"/>
      <c r="K43" s="18" t="str">
        <f t="shared" ca="1" si="1"/>
        <v/>
      </c>
      <c r="L43" s="21"/>
    </row>
    <row r="44" spans="2:12" ht="18" customHeight="1" x14ac:dyDescent="0.25">
      <c r="B44" s="22" t="str">
        <f t="shared" si="0"/>
        <v/>
      </c>
      <c r="C44" s="23"/>
      <c r="D44" s="24"/>
      <c r="E44" s="23"/>
      <c r="F44" s="25"/>
      <c r="G44" s="26"/>
      <c r="H44" s="26"/>
      <c r="I44" s="25"/>
      <c r="J44" s="27"/>
      <c r="K44" s="25" t="str">
        <f t="shared" ca="1" si="1"/>
        <v/>
      </c>
      <c r="L44" s="28"/>
    </row>
    <row r="45" spans="2:12" ht="18" customHeight="1" x14ac:dyDescent="0.25">
      <c r="B45" s="15" t="str">
        <f t="shared" si="0"/>
        <v/>
      </c>
      <c r="C45" s="16"/>
      <c r="D45" s="17"/>
      <c r="E45" s="16"/>
      <c r="F45" s="18"/>
      <c r="G45" s="19"/>
      <c r="H45" s="19"/>
      <c r="I45" s="18"/>
      <c r="J45" s="20"/>
      <c r="K45" s="18" t="str">
        <f t="shared" ca="1" si="1"/>
        <v/>
      </c>
      <c r="L45" s="21"/>
    </row>
    <row r="46" spans="2:12" ht="18" customHeight="1" x14ac:dyDescent="0.25">
      <c r="B46" s="22" t="str">
        <f t="shared" si="0"/>
        <v/>
      </c>
      <c r="C46" s="23"/>
      <c r="D46" s="24"/>
      <c r="E46" s="23"/>
      <c r="F46" s="25"/>
      <c r="G46" s="26"/>
      <c r="H46" s="26"/>
      <c r="I46" s="25"/>
      <c r="J46" s="27"/>
      <c r="K46" s="25" t="str">
        <f t="shared" ca="1" si="1"/>
        <v/>
      </c>
      <c r="L46" s="28"/>
    </row>
    <row r="47" spans="2:12" ht="18" customHeight="1" x14ac:dyDescent="0.25">
      <c r="B47" s="15" t="str">
        <f t="shared" si="0"/>
        <v/>
      </c>
      <c r="C47" s="16"/>
      <c r="D47" s="17"/>
      <c r="E47" s="16"/>
      <c r="F47" s="18"/>
      <c r="G47" s="19"/>
      <c r="H47" s="19"/>
      <c r="I47" s="18"/>
      <c r="J47" s="20"/>
      <c r="K47" s="18" t="str">
        <f t="shared" ca="1" si="1"/>
        <v/>
      </c>
      <c r="L47" s="21"/>
    </row>
    <row r="48" spans="2:12" ht="18" customHeight="1" x14ac:dyDescent="0.25">
      <c r="B48" s="22" t="str">
        <f t="shared" si="0"/>
        <v/>
      </c>
      <c r="C48" s="23"/>
      <c r="D48" s="24"/>
      <c r="E48" s="23"/>
      <c r="F48" s="25"/>
      <c r="G48" s="26"/>
      <c r="H48" s="26"/>
      <c r="I48" s="25"/>
      <c r="J48" s="27"/>
      <c r="K48" s="25" t="str">
        <f t="shared" ca="1" si="1"/>
        <v/>
      </c>
      <c r="L48" s="28"/>
    </row>
    <row r="49" spans="2:12" ht="18" customHeight="1" x14ac:dyDescent="0.25">
      <c r="B49" s="15" t="str">
        <f t="shared" si="0"/>
        <v/>
      </c>
      <c r="C49" s="16"/>
      <c r="D49" s="17"/>
      <c r="E49" s="16"/>
      <c r="F49" s="18"/>
      <c r="G49" s="19"/>
      <c r="H49" s="19"/>
      <c r="I49" s="18"/>
      <c r="J49" s="20"/>
      <c r="K49" s="18" t="str">
        <f t="shared" ca="1" si="1"/>
        <v/>
      </c>
      <c r="L49" s="21"/>
    </row>
    <row r="50" spans="2:12" ht="18" customHeight="1" x14ac:dyDescent="0.25">
      <c r="B50" s="22" t="str">
        <f t="shared" si="0"/>
        <v/>
      </c>
      <c r="C50" s="23"/>
      <c r="D50" s="24"/>
      <c r="E50" s="23"/>
      <c r="F50" s="25"/>
      <c r="G50" s="26"/>
      <c r="H50" s="26"/>
      <c r="I50" s="25"/>
      <c r="J50" s="27"/>
      <c r="K50" s="25" t="str">
        <f t="shared" ca="1" si="1"/>
        <v/>
      </c>
      <c r="L50" s="28"/>
    </row>
  </sheetData>
  <mergeCells count="2">
    <mergeCell ref="B1:L1"/>
    <mergeCell ref="B2:L2"/>
  </mergeCells>
  <conditionalFormatting sqref="C5:C50">
    <cfRule type="expression" dxfId="12" priority="14">
      <formula>$I5="Erledigt"</formula>
    </cfRule>
  </conditionalFormatting>
  <conditionalFormatting sqref="F5:F50">
    <cfRule type="cellIs" dxfId="11" priority="2" operator="equal">
      <formula>"Hoch"</formula>
    </cfRule>
    <cfRule type="cellIs" dxfId="10" priority="3" operator="equal">
      <formula>"Mittel"</formula>
    </cfRule>
    <cfRule type="cellIs" dxfId="9" priority="4" operator="equal">
      <formula>"Niedrig"</formula>
    </cfRule>
  </conditionalFormatting>
  <conditionalFormatting sqref="H5:H50">
    <cfRule type="expression" dxfId="8" priority="13">
      <formula>AND($H5&lt;&gt;"",$H5&lt;TODAY(),$I5&lt;&gt;"Erledigt")</formula>
    </cfRule>
  </conditionalFormatting>
  <conditionalFormatting sqref="I5:I50">
    <cfRule type="cellIs" dxfId="7" priority="5" operator="equal">
      <formula>"Offen"</formula>
    </cfRule>
    <cfRule type="cellIs" dxfId="6" priority="6" operator="equal">
      <formula>"In Bearbeitung"</formula>
    </cfRule>
    <cfRule type="cellIs" dxfId="5" priority="7" operator="equal">
      <formula>"Erledigt"</formula>
    </cfRule>
    <cfRule type="cellIs" dxfId="4" priority="8" operator="equal">
      <formula>"Blockiert"</formula>
    </cfRule>
  </conditionalFormatting>
  <conditionalFormatting sqref="J5:J50">
    <cfRule type="dataBar" priority="15">
      <dataBar>
        <cfvo type="num" val="0"/>
        <cfvo type="num" val="1"/>
        <color rgb="FFC79A3A"/>
      </dataBar>
      <extLst>
        <ext xmlns:x14="http://schemas.microsoft.com/office/spreadsheetml/2009/9/main" uri="{B025F937-C7B1-47D3-B67F-A62EFF666E3E}">
          <x14:id>{E0A6D63F-9CC2-4C3A-B691-AD3D429821FC}</x14:id>
        </ext>
      </extLst>
    </cfRule>
  </conditionalFormatting>
  <conditionalFormatting sqref="K5:K50">
    <cfRule type="cellIs" dxfId="3" priority="9" operator="equal">
      <formula>"Im Plan"</formula>
    </cfRule>
    <cfRule type="cellIs" dxfId="2" priority="10" operator="equal">
      <formula>"Bald fällig"</formula>
    </cfRule>
    <cfRule type="cellIs" dxfId="1" priority="11" operator="equal">
      <formula>"Überfällig"</formula>
    </cfRule>
    <cfRule type="cellIs" dxfId="0" priority="12" operator="equal">
      <formula>"Erledigt"</formula>
    </cfRule>
  </conditionalFormatting>
  <pageMargins left="0.75" right="0.75" top="1" bottom="1" header="0.511811023622047" footer="0.511811023622047"/>
  <pageSetup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0A6D63F-9CC2-4C3A-B691-AD3D429821FC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C79A3A"/>
            </x14:dataBar>
          </x14:cfRule>
          <xm:sqref>J5:J50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xr:uid="{00000000-0002-0000-0100-000000000000}">
          <x14:formula1>
            <xm:f>Listen!$B$6:$B$11</xm:f>
          </x14:formula1>
          <x14:formula2>
            <xm:f>0</xm:f>
          </x14:formula2>
          <xm:sqref>D5:D50</xm:sqref>
        </x14:dataValidation>
        <x14:dataValidation type="list" allowBlank="1" xr:uid="{00000000-0002-0000-0100-000001000000}">
          <x14:formula1>
            <xm:f>Listen!$F$6:$F$8</xm:f>
          </x14:formula1>
          <x14:formula2>
            <xm:f>0</xm:f>
          </x14:formula2>
          <xm:sqref>F5:F50</xm:sqref>
        </x14:dataValidation>
        <x14:dataValidation type="list" allowBlank="1" xr:uid="{00000000-0002-0000-0100-000002000000}">
          <x14:formula1>
            <xm:f>Listen!$F$12:$F$15</xm:f>
          </x14:formula1>
          <x14:formula2>
            <xm:f>0</xm:f>
          </x14:formula2>
          <xm:sqref>I5:I50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E7887"/>
  </sheetPr>
  <dimension ref="B1:G26"/>
  <sheetViews>
    <sheetView showGridLines="0" zoomScaleNormal="100" workbookViewId="0"/>
  </sheetViews>
  <sheetFormatPr baseColWidth="10" defaultColWidth="8.7109375" defaultRowHeight="15" x14ac:dyDescent="0.25"/>
  <cols>
    <col min="1" max="1" width="2.140625" customWidth="1"/>
    <col min="2" max="2" width="19" customWidth="1"/>
    <col min="3" max="3" width="10" customWidth="1"/>
    <col min="4" max="4" width="34" customWidth="1"/>
    <col min="5" max="5" width="3" customWidth="1"/>
    <col min="6" max="6" width="15" customWidth="1"/>
    <col min="7" max="7" width="30" customWidth="1"/>
  </cols>
  <sheetData>
    <row r="1" spans="2:7" ht="30" customHeight="1" x14ac:dyDescent="0.25">
      <c r="B1" s="48" t="s">
        <v>76</v>
      </c>
      <c r="C1" s="48"/>
      <c r="D1" s="48"/>
      <c r="E1" s="48"/>
      <c r="F1" s="48"/>
      <c r="G1" s="48"/>
    </row>
    <row r="2" spans="2:7" ht="16.5" customHeight="1" x14ac:dyDescent="0.25">
      <c r="B2" s="45" t="s">
        <v>77</v>
      </c>
      <c r="C2" s="45"/>
      <c r="D2" s="45"/>
      <c r="E2" s="45"/>
      <c r="F2" s="45"/>
      <c r="G2" s="45"/>
    </row>
    <row r="3" spans="2:7" ht="7.5" customHeight="1" x14ac:dyDescent="0.25"/>
    <row r="4" spans="2:7" ht="19.5" customHeight="1" x14ac:dyDescent="0.25">
      <c r="B4" s="38" t="s">
        <v>78</v>
      </c>
      <c r="C4" s="38"/>
      <c r="D4" s="38"/>
      <c r="F4" s="38" t="s">
        <v>18</v>
      </c>
      <c r="G4" s="38"/>
    </row>
    <row r="5" spans="2:7" x14ac:dyDescent="0.25">
      <c r="B5" s="29" t="s">
        <v>19</v>
      </c>
      <c r="C5" s="52" t="s">
        <v>79</v>
      </c>
      <c r="D5" s="52"/>
      <c r="F5" s="29" t="s">
        <v>80</v>
      </c>
      <c r="G5" s="29" t="s">
        <v>81</v>
      </c>
    </row>
    <row r="6" spans="2:7" ht="18" customHeight="1" x14ac:dyDescent="0.25">
      <c r="B6" s="10" t="s">
        <v>21</v>
      </c>
      <c r="C6" s="51" t="s">
        <v>82</v>
      </c>
      <c r="D6" s="51"/>
      <c r="F6" s="1" t="s">
        <v>22</v>
      </c>
      <c r="G6" s="17" t="s">
        <v>83</v>
      </c>
    </row>
    <row r="7" spans="2:7" ht="18" customHeight="1" x14ac:dyDescent="0.25">
      <c r="B7" s="10" t="s">
        <v>23</v>
      </c>
      <c r="C7" s="51" t="s">
        <v>84</v>
      </c>
      <c r="D7" s="51"/>
      <c r="F7" s="2" t="s">
        <v>24</v>
      </c>
      <c r="G7" s="17" t="s">
        <v>85</v>
      </c>
    </row>
    <row r="8" spans="2:7" ht="18" customHeight="1" x14ac:dyDescent="0.25">
      <c r="B8" s="10" t="s">
        <v>25</v>
      </c>
      <c r="C8" s="51" t="s">
        <v>86</v>
      </c>
      <c r="D8" s="51"/>
      <c r="F8" s="12" t="s">
        <v>26</v>
      </c>
      <c r="G8" s="17" t="s">
        <v>87</v>
      </c>
    </row>
    <row r="9" spans="2:7" ht="18" customHeight="1" x14ac:dyDescent="0.25">
      <c r="B9" s="10" t="s">
        <v>27</v>
      </c>
      <c r="C9" s="51" t="s">
        <v>88</v>
      </c>
      <c r="D9" s="51"/>
    </row>
    <row r="10" spans="2:7" ht="18" customHeight="1" x14ac:dyDescent="0.25">
      <c r="B10" s="10" t="s">
        <v>28</v>
      </c>
      <c r="C10" s="51" t="s">
        <v>89</v>
      </c>
      <c r="D10" s="51"/>
      <c r="F10" s="38" t="s">
        <v>8</v>
      </c>
      <c r="G10" s="38"/>
    </row>
    <row r="11" spans="2:7" ht="18" customHeight="1" x14ac:dyDescent="0.25">
      <c r="B11" s="10" t="s">
        <v>29</v>
      </c>
      <c r="C11" s="51" t="s">
        <v>90</v>
      </c>
      <c r="D11" s="51"/>
      <c r="F11" s="29" t="s">
        <v>91</v>
      </c>
      <c r="G11" s="29" t="s">
        <v>81</v>
      </c>
    </row>
    <row r="12" spans="2:7" x14ac:dyDescent="0.25">
      <c r="F12" s="5" t="s">
        <v>11</v>
      </c>
      <c r="G12" s="17" t="s">
        <v>92</v>
      </c>
    </row>
    <row r="13" spans="2:7" x14ac:dyDescent="0.25">
      <c r="B13" s="38" t="s">
        <v>93</v>
      </c>
      <c r="C13" s="38"/>
      <c r="D13" s="38"/>
      <c r="F13" s="3" t="s">
        <v>13</v>
      </c>
      <c r="G13" s="17" t="s">
        <v>94</v>
      </c>
    </row>
    <row r="14" spans="2:7" x14ac:dyDescent="0.25">
      <c r="B14" s="29" t="s">
        <v>91</v>
      </c>
      <c r="C14" s="52" t="s">
        <v>81</v>
      </c>
      <c r="D14" s="52"/>
      <c r="F14" s="4" t="s">
        <v>15</v>
      </c>
      <c r="G14" s="17" t="s">
        <v>95</v>
      </c>
    </row>
    <row r="15" spans="2:7" ht="18" customHeight="1" x14ac:dyDescent="0.25">
      <c r="B15" s="4" t="s">
        <v>12</v>
      </c>
      <c r="C15" s="51" t="s">
        <v>96</v>
      </c>
      <c r="D15" s="51"/>
      <c r="F15" s="8" t="s">
        <v>16</v>
      </c>
      <c r="G15" s="17" t="s">
        <v>97</v>
      </c>
    </row>
    <row r="16" spans="2:7" ht="18" customHeight="1" x14ac:dyDescent="0.25">
      <c r="B16" s="2" t="s">
        <v>14</v>
      </c>
      <c r="C16" s="51" t="s">
        <v>98</v>
      </c>
      <c r="D16" s="51"/>
    </row>
    <row r="17" spans="2:4" ht="18" customHeight="1" x14ac:dyDescent="0.25">
      <c r="B17" s="1" t="s">
        <v>5</v>
      </c>
      <c r="C17" s="51" t="s">
        <v>99</v>
      </c>
      <c r="D17" s="51"/>
    </row>
    <row r="18" spans="2:4" ht="18" customHeight="1" x14ac:dyDescent="0.25">
      <c r="B18" s="9" t="s">
        <v>15</v>
      </c>
      <c r="C18" s="51" t="s">
        <v>100</v>
      </c>
      <c r="D18" s="51"/>
    </row>
    <row r="20" spans="2:4" x14ac:dyDescent="0.25">
      <c r="B20" s="38" t="s">
        <v>101</v>
      </c>
      <c r="C20" s="38"/>
      <c r="D20" s="38"/>
    </row>
    <row r="21" spans="2:4" ht="16.5" customHeight="1" x14ac:dyDescent="0.25">
      <c r="B21" s="50" t="s">
        <v>102</v>
      </c>
      <c r="C21" s="50"/>
      <c r="D21" s="50"/>
    </row>
    <row r="22" spans="2:4" ht="16.5" customHeight="1" x14ac:dyDescent="0.25">
      <c r="B22" s="49" t="s">
        <v>103</v>
      </c>
      <c r="C22" s="49"/>
      <c r="D22" s="49"/>
    </row>
    <row r="23" spans="2:4" ht="16.5" customHeight="1" x14ac:dyDescent="0.25">
      <c r="B23" s="50" t="s">
        <v>104</v>
      </c>
      <c r="C23" s="50"/>
      <c r="D23" s="50"/>
    </row>
    <row r="24" spans="2:4" ht="16.5" customHeight="1" x14ac:dyDescent="0.25">
      <c r="B24" s="49" t="s">
        <v>105</v>
      </c>
      <c r="C24" s="49"/>
      <c r="D24" s="49"/>
    </row>
    <row r="25" spans="2:4" ht="16.5" customHeight="1" x14ac:dyDescent="0.25">
      <c r="B25" s="50" t="s">
        <v>106</v>
      </c>
      <c r="C25" s="50"/>
      <c r="D25" s="50"/>
    </row>
    <row r="26" spans="2:4" ht="16.5" customHeight="1" x14ac:dyDescent="0.25">
      <c r="B26" s="49" t="s">
        <v>107</v>
      </c>
      <c r="C26" s="49"/>
      <c r="D26" s="49"/>
    </row>
  </sheetData>
  <mergeCells count="25">
    <mergeCell ref="B1:G1"/>
    <mergeCell ref="B2:G2"/>
    <mergeCell ref="B4:D4"/>
    <mergeCell ref="F4:G4"/>
    <mergeCell ref="C5:D5"/>
    <mergeCell ref="C6:D6"/>
    <mergeCell ref="C7:D7"/>
    <mergeCell ref="C8:D8"/>
    <mergeCell ref="C9:D9"/>
    <mergeCell ref="C10:D10"/>
    <mergeCell ref="F10:G10"/>
    <mergeCell ref="C11:D11"/>
    <mergeCell ref="B13:D13"/>
    <mergeCell ref="C14:D14"/>
    <mergeCell ref="C15:D15"/>
    <mergeCell ref="C16:D16"/>
    <mergeCell ref="C17:D17"/>
    <mergeCell ref="C18:D18"/>
    <mergeCell ref="B20:D20"/>
    <mergeCell ref="B21:D21"/>
    <mergeCell ref="B22:D22"/>
    <mergeCell ref="B23:D23"/>
    <mergeCell ref="B24:D24"/>
    <mergeCell ref="B25:D25"/>
    <mergeCell ref="B26:D26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Übersicht</vt:lpstr>
      <vt:lpstr>Aktionsplan</vt:lpstr>
      <vt:lpstr>Listen</vt:lpstr>
      <vt:lpstr>Aktionsplan!Drucktitel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2026-07-18T06:59:07Z</dcterms:created>
  <dcterms:modified xsi:type="dcterms:W3CDTF">2026-07-18T09:11:42Z</dcterms:modified>
  <dc:language>en-US</dc:language>
</cp:coreProperties>
</file>