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Monatsbudget" sheetId="2" state="visible" r:id="rId4"/>
    <sheet name="Jahresübersicht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<sst xmlns="http://schemas.openxmlformats.org/spreadsheetml/2006/main" count="123" uniqueCount="114">
  <si>
    <t xml:space="preserve">HAUSHALTSBUDGET  ·  50 / 30 / 20-REGEL</t>
  </si>
  <si>
    <t xml:space="preserve">Ihre Finanzübersicht auf einen Blick  —  Planungsjahr 2026</t>
  </si>
  <si>
    <t xml:space="preserve">①   IHRE BASIS</t>
  </si>
  <si>
    <t xml:space="preserve">Monatliches Nettoeinkommen (Basis)</t>
  </si>
  <si>
    <t xml:space="preserve">entspricht den geplanten Netto-Einnahmen (Monatsbudget)</t>
  </si>
  <si>
    <t xml:space="preserve">Betrachteter Monat</t>
  </si>
  <si>
    <t xml:space="preserve">Januar 2026</t>
  </si>
  <si>
    <t xml:space="preserve">← frei wählbar (Eingabe)</t>
  </si>
  <si>
    <t xml:space="preserve">②   ZIELVERTEILUNG NACH 50 / 30 / 20</t>
  </si>
  <si>
    <t xml:space="preserve">Kategorie</t>
  </si>
  <si>
    <t xml:space="preserve">Anteil</t>
  </si>
  <si>
    <t xml:space="preserve">pro Monat</t>
  </si>
  <si>
    <t xml:space="preserve">pro Jahr</t>
  </si>
  <si>
    <t xml:space="preserve">Bedürfnisse (Grundbedürfnisse)</t>
  </si>
  <si>
    <t xml:space="preserve">Wünsche (Lebensstil)</t>
  </si>
  <si>
    <t xml:space="preserve">Sparen &amp; Vermögensaufbau</t>
  </si>
  <si>
    <t xml:space="preserve">Gesamt</t>
  </si>
  <si>
    <t xml:space="preserve">③   SOLL-IST-VERGLEICH &amp; 50/30/20-CHECK  (Beispielmonat)</t>
  </si>
  <si>
    <t xml:space="preserve">Bereich</t>
  </si>
  <si>
    <t xml:space="preserve">Ziel (50/30/20)</t>
  </si>
  <si>
    <t xml:space="preserve">Geplant (Soll)</t>
  </si>
  <si>
    <t xml:space="preserve">Tatsächlich (Ist)</t>
  </si>
  <si>
    <t xml:space="preserve">Abw. z. Ziel</t>
  </si>
  <si>
    <t xml:space="preserve">Status</t>
  </si>
  <si>
    <t xml:space="preserve">Bedürfnisse (50 %)</t>
  </si>
  <si>
    <t xml:space="preserve">Wünsche (30 %)</t>
  </si>
  <si>
    <t xml:space="preserve">Sparen (20 %)</t>
  </si>
  <si>
    <t xml:space="preserve">Gesamtausgaben</t>
  </si>
  <si>
    <t xml:space="preserve">Einnahmen</t>
  </si>
  <si>
    <t xml:space="preserve">Monatssaldo (Ist)</t>
  </si>
  <si>
    <t xml:space="preserve">④   KENNZAHLEN</t>
  </si>
  <si>
    <t xml:space="preserve">Sparquote (Ist)</t>
  </si>
  <si>
    <t xml:space="preserve">Ziel: ≥ 20 %</t>
  </si>
  <si>
    <t xml:space="preserve">Fixkostenquote (Ist)</t>
  </si>
  <si>
    <t xml:space="preserve">Ziel: ≤ 50 %</t>
  </si>
  <si>
    <t xml:space="preserve">Überschuss / Defizit</t>
  </si>
  <si>
    <t xml:space="preserve">MONATSBUDGET  ·  50 / 30 / 20-REGEL</t>
  </si>
  <si>
    <t xml:space="preserve">Planung &amp; Kontrolle Ihrer monatlichen Finanzen  —  Beispielmonat: Januar 2026</t>
  </si>
  <si>
    <t xml:space="preserve">Legende:  Blau hinterlegte Zellen sind Eingabefelder (Soll &amp; Ist). Summen, Abweichungen und Status berechnen sich automatisch.</t>
  </si>
  <si>
    <t xml:space="preserve">Abweichung</t>
  </si>
  <si>
    <t xml:space="preserve">Hinweis</t>
  </si>
  <si>
    <t xml:space="preserve">EINNAHMEN</t>
  </si>
  <si>
    <t xml:space="preserve">Netto (nach Steuern &amp; Abgaben)</t>
  </si>
  <si>
    <t xml:space="preserve">Gehalt / Lohn (netto)</t>
  </si>
  <si>
    <t xml:space="preserve">Haupteinkommen</t>
  </si>
  <si>
    <t xml:space="preserve">Nebeneinkünfte / Freelance</t>
  </si>
  <si>
    <t xml:space="preserve">Nebenjob, Honorare</t>
  </si>
  <si>
    <t xml:space="preserve">Sonstige Einnahmen</t>
  </si>
  <si>
    <t xml:space="preserve">Kindergeld, Zinsen, Erstattungen</t>
  </si>
  <si>
    <t xml:space="preserve">BEDÜRFNISSE  (50 %)</t>
  </si>
  <si>
    <t xml:space="preserve">Ziel: max. 50 % vom Netto</t>
  </si>
  <si>
    <t xml:space="preserve">Miete / Warmmiete</t>
  </si>
  <si>
    <t xml:space="preserve">inkl. Nebenkosten</t>
  </si>
  <si>
    <t xml:space="preserve">Strom</t>
  </si>
  <si>
    <t xml:space="preserve">monatl. Abschlag</t>
  </si>
  <si>
    <t xml:space="preserve">Internet &amp; Telefon</t>
  </si>
  <si>
    <t xml:space="preserve">Mobilfunk</t>
  </si>
  <si>
    <t xml:space="preserve">Vertrag / Prepaid</t>
  </si>
  <si>
    <t xml:space="preserve">Lebensmittel &amp; Haushalt</t>
  </si>
  <si>
    <t xml:space="preserve">Supermarkt, Drogerie</t>
  </si>
  <si>
    <t xml:space="preserve">Versicherungen</t>
  </si>
  <si>
    <t xml:space="preserve">Haftpflicht, Hausrat</t>
  </si>
  <si>
    <t xml:space="preserve">Gesundheit</t>
  </si>
  <si>
    <t xml:space="preserve">Zuzahlungen, Praxis</t>
  </si>
  <si>
    <t xml:space="preserve">Mobilität</t>
  </si>
  <si>
    <t xml:space="preserve">ÖPNV, Kraftstoff</t>
  </si>
  <si>
    <t xml:space="preserve">WÜNSCHE  (30 %)</t>
  </si>
  <si>
    <t xml:space="preserve">Ziel: max. 30 % vom Netto</t>
  </si>
  <si>
    <t xml:space="preserve">Restaurant &amp; Café</t>
  </si>
  <si>
    <t xml:space="preserve">Essen gehen, Lieferdienst</t>
  </si>
  <si>
    <t xml:space="preserve">Hobbys &amp; Sport</t>
  </si>
  <si>
    <t xml:space="preserve">Verein, Ausrüstung</t>
  </si>
  <si>
    <t xml:space="preserve">Streaming &amp; Abos</t>
  </si>
  <si>
    <t xml:space="preserve">Musik, Video, Zeitung</t>
  </si>
  <si>
    <t xml:space="preserve">Shopping &amp; Kleidung</t>
  </si>
  <si>
    <t xml:space="preserve">Bekleidung, Schuhe</t>
  </si>
  <si>
    <t xml:space="preserve">Urlaub (Monatsrücklage)</t>
  </si>
  <si>
    <t xml:space="preserve">Anteil Jahresbudget</t>
  </si>
  <si>
    <t xml:space="preserve">Freizeit, Kultur &amp; Ausflüge</t>
  </si>
  <si>
    <t xml:space="preserve">Kino, Konzerte, Events</t>
  </si>
  <si>
    <t xml:space="preserve">Geschenke &amp; Sonstiges</t>
  </si>
  <si>
    <t xml:space="preserve">SPAREN &amp; VERMÖGEN  (20 %)</t>
  </si>
  <si>
    <t xml:space="preserve">Ziel: mind. 20 % vom Netto</t>
  </si>
  <si>
    <t xml:space="preserve">Notgroschen (Tagesgeld)</t>
  </si>
  <si>
    <t xml:space="preserve">Ziel: 3–6 Monatsausgaben</t>
  </si>
  <si>
    <t xml:space="preserve">ETF- / Fondssparplan</t>
  </si>
  <si>
    <t xml:space="preserve">regelmäßig investieren</t>
  </si>
  <si>
    <t xml:space="preserve">Altersvorsorge</t>
  </si>
  <si>
    <t xml:space="preserve">private Rente</t>
  </si>
  <si>
    <t xml:space="preserve">Sondertilgung / Sparziele</t>
  </si>
  <si>
    <t xml:space="preserve">Kredit, Auto, Rücklage</t>
  </si>
  <si>
    <t xml:space="preserve">GESAMTAUSGABEN</t>
  </si>
  <si>
    <t xml:space="preserve">Bedürfnisse + Wünsche + Sparen</t>
  </si>
  <si>
    <t xml:space="preserve">MONATSSALDO  (Einnahmen − Ausgaben)</t>
  </si>
  <si>
    <t xml:space="preserve">Positiv = Überschuss  |  Negativ = Defizit</t>
  </si>
  <si>
    <t xml:space="preserve">JAHRESÜBERSICHT  ·  BUDGET 2026</t>
  </si>
  <si>
    <t xml:space="preserve">12-Monats-Planung nach der 50/30/20-Regel  —  alle Beträge in €</t>
  </si>
  <si>
    <t xml:space="preserve">Jan</t>
  </si>
  <si>
    <t xml:space="preserve">Feb</t>
  </si>
  <si>
    <t xml:space="preserve">Mär</t>
  </si>
  <si>
    <t xml:space="preserve">Apr</t>
  </si>
  <si>
    <t xml:space="preserve">Mai</t>
  </si>
  <si>
    <t xml:space="preserve">Jun</t>
  </si>
  <si>
    <t xml:space="preserve">Jul</t>
  </si>
  <si>
    <t xml:space="preserve">Aug</t>
  </si>
  <si>
    <t xml:space="preserve">Sep</t>
  </si>
  <si>
    <t xml:space="preserve">Okt</t>
  </si>
  <si>
    <t xml:space="preserve">Nov</t>
  </si>
  <si>
    <t xml:space="preserve">Dez</t>
  </si>
  <si>
    <t xml:space="preserve">Jahr gesamt</t>
  </si>
  <si>
    <t xml:space="preserve">Netto-Einnahmen</t>
  </si>
  <si>
    <t xml:space="preserve">Monatssaldo</t>
  </si>
  <si>
    <t xml:space="preserve">Sparquote</t>
  </si>
  <si>
    <t xml:space="preserve">Eingabefelder (blau) je Monat anpassen — Gesamtausgaben, Saldo und Sparquote berechnen sich automatisch. Ziel-Sparquote: ≥ 20 %.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</si>
</sst>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€&quot;;[RED]\-#,##0&quot; €&quot;;\–"/>
    <numFmt numFmtId="166" formatCode="0.0%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1E2B2F"/>
      <name val="Calibri"/>
      <family val="0"/>
      <charset val="1"/>
    </font>
    <font>
      <b val="true"/>
      <sz val="12"/>
      <color rgb="FF1E5C6B"/>
      <name val="Calibri"/>
      <family val="0"/>
      <charset val="1"/>
    </font>
    <font>
      <i val="true"/>
      <sz val="9"/>
      <color rgb="FF5B6B6E"/>
      <name val="Calibri"/>
      <family val="0"/>
      <charset val="1"/>
    </font>
    <font>
      <sz val="11"/>
      <color rgb="FF1E2B2F"/>
      <name val="Calibri"/>
      <family val="0"/>
      <charset val="1"/>
    </font>
    <font>
      <sz val="11"/>
      <color rgb="FF1E5C6B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1"/>
      <color rgb="FF5B6B6E"/>
      <name val="Calibri"/>
      <family val="0"/>
      <charset val="1"/>
    </font>
    <font>
      <b val="true"/>
      <sz val="11"/>
      <color rgb="FF5B6B6E"/>
      <name val="Calibri"/>
      <family val="0"/>
      <charset val="1"/>
    </font>
    <font>
      <b val="true"/>
      <sz val="10.5"/>
      <color rgb="FF1E2B2F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i val="true"/>
      <sz val="9.5"/>
      <color rgb="FF1E2B2F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10.5"/>
      <color rgb="FF1E2B2F"/>
      <name val="Calibri"/>
      <family val="0"/>
      <charset val="1"/>
    </font>
    <font>
      <sz val="9.5"/>
      <color rgb="FF5B6B6E"/>
      <name val="Calibri"/>
      <family val="0"/>
      <charset val="1"/>
    </font>
    <font>
      <i val="true"/>
      <sz val="9.5"/>
      <color rgb="FF5B6B6E"/>
      <name val="Calibri"/>
      <family val="0"/>
      <charset val="1"/>
    </font>
    <font>
      <sz val="10"/>
      <color rgb="FF1E2B2F"/>
      <name val="Calibri"/>
      <family val="0"/>
      <charset val="1"/>
    </font>
    <font>
      <b val="true"/>
      <sz val="10"/>
      <color rgb="FF1E2B2F"/>
      <name val="Calibri"/>
      <family val="0"/>
      <charset val="1"/>
    </font>
    <font>
      <sz val="10"/>
      <color rgb="FF5B6B6E"/>
      <name val="Calibri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13333B"/>
        <bgColor rgb="FF1E2B2F"/>
      </patternFill>
    </fill>
    <fill>
      <patternFill patternType="solid">
        <fgColor rgb="FF1E5C6B"/>
        <bgColor rgb="FF2E6E85"/>
      </patternFill>
    </fill>
    <fill>
      <patternFill patternType="solid">
        <fgColor rgb="FFB0722E"/>
        <bgColor rgb="FFBE8636"/>
      </patternFill>
    </fill>
    <fill>
      <patternFill patternType="solid">
        <fgColor rgb="FFEAF3F5"/>
        <bgColor rgb="FFF4F7F7"/>
      </patternFill>
    </fill>
    <fill>
      <patternFill patternType="solid">
        <fgColor rgb="FF2E7C8C"/>
        <bgColor rgb="FF2E6E85"/>
      </patternFill>
    </fill>
    <fill>
      <patternFill patternType="solid">
        <fgColor rgb="FF2E6E85"/>
        <bgColor rgb="FF2E7C8C"/>
      </patternFill>
    </fill>
    <fill>
      <patternFill patternType="solid">
        <fgColor rgb="FFBE8636"/>
        <bgColor rgb="FFB0722E"/>
      </patternFill>
    </fill>
    <fill>
      <patternFill patternType="solid">
        <fgColor rgb="FF3C7D5F"/>
        <bgColor rgb="FF2E7C8C"/>
      </patternFill>
    </fill>
    <fill>
      <patternFill patternType="solid">
        <fgColor rgb="FFF2E4CE"/>
        <bgColor rgb="FFD9D9D9"/>
      </patternFill>
    </fill>
    <fill>
      <patternFill patternType="solid">
        <fgColor rgb="FFFFFFFF"/>
        <bgColor rgb="FFF9F9F9"/>
      </patternFill>
    </fill>
    <fill>
      <patternFill patternType="solid">
        <fgColor rgb="FFF4F7F7"/>
        <bgColor rgb="FFF9F9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4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1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9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11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11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11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1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1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0" fillId="1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1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9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1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3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5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1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3" fillId="1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5" fillId="1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0722E"/>
      <rgbColor rgb="FF800080"/>
      <rgbColor rgb="FF2E7C8C"/>
      <rgbColor rgb="FFD9D9D9"/>
      <rgbColor rgb="FF878787"/>
      <rgbColor rgb="FF9999FF"/>
      <rgbColor rgb="FFC0504D"/>
      <rgbColor rgb="FFF9F9F9"/>
      <rgbColor rgb="FFEAF3F5"/>
      <rgbColor rgb="FF660066"/>
      <rgbColor rgb="FFFF8080"/>
      <rgbColor rgb="FF0066CC"/>
      <rgbColor rgb="FFD3DBDB"/>
      <rgbColor rgb="FF000080"/>
      <rgbColor rgb="FFFF00FF"/>
      <rgbColor rgb="FFFFFF00"/>
      <rgbColor rgb="FF00FFFF"/>
      <rgbColor rgb="FF800080"/>
      <rgbColor rgb="FF800000"/>
      <rgbColor rgb="FF2E6E85"/>
      <rgbColor rgb="FF0000FF"/>
      <rgbColor rgb="FF00CCFF"/>
      <rgbColor rgb="FFF4F7F7"/>
      <rgbColor rgb="FFCCFFCC"/>
      <rgbColor rgb="FFFFFF99"/>
      <rgbColor rgb="FF99CCFF"/>
      <rgbColor rgb="FFFF99CC"/>
      <rgbColor rgb="FFCC99FF"/>
      <rgbColor rgb="FFF2E4CE"/>
      <rgbColor rgb="FF4F81BD"/>
      <rgbColor rgb="FF33CCCC"/>
      <rgbColor rgb="FF9BBB59"/>
      <rgbColor rgb="FFFFCC00"/>
      <rgbColor rgb="FFFF9900"/>
      <rgbColor rgb="FFFF6600"/>
      <rgbColor rgb="FF5B6B6E"/>
      <rgbColor rgb="FFBE8636"/>
      <rgbColor rgb="FF13333B"/>
      <rgbColor rgb="FF3C7D5F"/>
      <rgbColor rgb="FF003300"/>
      <rgbColor rgb="FF333300"/>
      <rgbColor rgb="FF993300"/>
      <rgbColor rgb="FF993366"/>
      <rgbColor rgb="FF1E5C6B"/>
      <rgbColor rgb="FF1E2B2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Ist-Verteilung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Übersicht!D16</c:f>
              <c:strCache>
                <c:ptCount val="1"/>
                <c:pt idx="0">
                  <c:v>Tatsächlich (Ist)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Übersicht!$A$17:$A$19</c:f>
              <c:strCache>
                <c:ptCount val="3"/>
                <c:pt idx="0">
                  <c:v>Bedürfnisse (50 %)</c:v>
                </c:pt>
                <c:pt idx="1">
                  <c:v>Wünsche (30 %)</c:v>
                </c:pt>
                <c:pt idx="2">
                  <c:v>Sparen (20 %)</c:v>
                </c:pt>
              </c:strCache>
            </c:strRef>
          </c:cat>
          <c:val>
            <c:numRef>
              <c:f>Übersicht!$D$17:$D$19</c:f>
              <c:numCache>
                <c:formatCode>#,##0" €";[RED]\-#,##0" €";\–</c:formatCode>
                <c:ptCount val="3"/>
                <c:pt idx="0">
                  <c:v>1673</c:v>
                </c:pt>
                <c:pt idx="1">
                  <c:v>885</c:v>
                </c:pt>
                <c:pt idx="2">
                  <c:v>670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Ziel vs. Ist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Übersicht!B16</c:f>
              <c:strCache>
                <c:ptCount val="1"/>
                <c:pt idx="0">
                  <c:v>Ziel (50/30/20)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Übersicht!$A$17:$A$19</c:f>
              <c:strCache>
                <c:ptCount val="3"/>
                <c:pt idx="0">
                  <c:v>Bedürfnisse (50 %)</c:v>
                </c:pt>
                <c:pt idx="1">
                  <c:v>Wünsche (30 %)</c:v>
                </c:pt>
                <c:pt idx="2">
                  <c:v>Sparen (20 %)</c:v>
                </c:pt>
              </c:strCache>
            </c:strRef>
          </c:cat>
          <c:val>
            <c:numRef>
              <c:f>Übersicht!$B$17:$B$19</c:f>
              <c:numCache>
                <c:formatCode>#,##0" €";[RED]\-#,##0" €";\–</c:formatCode>
                <c:ptCount val="3"/>
                <c:pt idx="0">
                  <c:v>1600</c:v>
                </c:pt>
                <c:pt idx="1">
                  <c:v>960</c:v>
                </c:pt>
                <c:pt idx="2">
                  <c:v>640</c:v>
                </c:pt>
              </c:numCache>
            </c:numRef>
          </c:val>
        </c:ser>
        <c:ser>
          <c:idx val="1"/>
          <c:order val="1"/>
          <c:tx>
            <c:strRef>
              <c:f>Übersicht!D16</c:f>
              <c:strCache>
                <c:ptCount val="1"/>
                <c:pt idx="0">
                  <c:v>Tatsächlich (Ist)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Übersicht!$A$17:$A$19</c:f>
              <c:strCache>
                <c:ptCount val="3"/>
                <c:pt idx="0">
                  <c:v>Bedürfnisse (50 %)</c:v>
                </c:pt>
                <c:pt idx="1">
                  <c:v>Wünsche (30 %)</c:v>
                </c:pt>
                <c:pt idx="2">
                  <c:v>Sparen (20 %)</c:v>
                </c:pt>
              </c:strCache>
            </c:strRef>
          </c:cat>
          <c:val>
            <c:numRef>
              <c:f>Übersicht!$D$17:$D$19</c:f>
              <c:numCache>
                <c:formatCode>#,##0" €";[RED]\-#,##0" €";\–</c:formatCode>
                <c:ptCount val="3"/>
                <c:pt idx="0">
                  <c:v>1673</c:v>
                </c:pt>
                <c:pt idx="1">
                  <c:v>885</c:v>
                </c:pt>
                <c:pt idx="2">
                  <c:v>670</c:v>
                </c:pt>
              </c:numCache>
            </c:numRef>
          </c:val>
        </c:ser>
        <c:gapWidth val="60"/>
        <c:overlap val="0"/>
        <c:axId val="42081918"/>
        <c:axId val="93706392"/>
      </c:barChart>
      <c:catAx>
        <c:axId val="4208191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3706392"/>
        <c:crosses val="autoZero"/>
        <c:auto val="1"/>
        <c:lblAlgn val="ctr"/>
        <c:lblOffset val="100"/>
        <c:noMultiLvlLbl val="0"/>
      </c:catAx>
      <c:valAx>
        <c:axId val="9370639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;[RED]\-#,##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208191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Einnahmen vs. Ausgaben je Monat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Jahresübersicht!A5</c:f>
              <c:strCache>
                <c:ptCount val="1"/>
                <c:pt idx="0">
                  <c:v>Netto-Einnahmen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Jahresübersicht!$B$4:$M$4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Jahresübersicht!$B$5:$M$5</c:f>
              <c:numCache>
                <c:formatCode>#,##0" €";[RED]\-#,##0" €";\–</c:formatCode>
                <c:ptCount val="12"/>
                <c:pt idx="0">
                  <c:v>3250</c:v>
                </c:pt>
                <c:pt idx="1">
                  <c:v>3200</c:v>
                </c:pt>
                <c:pt idx="2">
                  <c:v>3200</c:v>
                </c:pt>
                <c:pt idx="3">
                  <c:v>3300</c:v>
                </c:pt>
                <c:pt idx="4">
                  <c:v>3200</c:v>
                </c:pt>
                <c:pt idx="5">
                  <c:v>3200</c:v>
                </c:pt>
                <c:pt idx="6">
                  <c:v>3400</c:v>
                </c:pt>
                <c:pt idx="7">
                  <c:v>3200</c:v>
                </c:pt>
                <c:pt idx="8">
                  <c:v>3200</c:v>
                </c:pt>
                <c:pt idx="9">
                  <c:v>3200</c:v>
                </c:pt>
                <c:pt idx="10">
                  <c:v>3200</c:v>
                </c:pt>
                <c:pt idx="11">
                  <c:v>3600</c:v>
                </c:pt>
              </c:numCache>
            </c:numRef>
          </c:val>
        </c:ser>
        <c:ser>
          <c:idx val="1"/>
          <c:order val="1"/>
          <c:tx>
            <c:strRef>
              <c:f>Jahresübersicht!A9</c:f>
              <c:strCache>
                <c:ptCount val="1"/>
                <c:pt idx="0">
                  <c:v>Gesamtausgaben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Jahresübersicht!$B$4:$M$4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Jahresübersicht!$B$9:$M$9</c:f>
              <c:numCache>
                <c:formatCode>#,##0" €";[RED]\-#,##0" €";\–</c:formatCode>
                <c:ptCount val="12"/>
                <c:pt idx="0">
                  <c:v>3228</c:v>
                </c:pt>
                <c:pt idx="1">
                  <c:v>3110</c:v>
                </c:pt>
                <c:pt idx="2">
                  <c:v>3155</c:v>
                </c:pt>
                <c:pt idx="3">
                  <c:v>3200</c:v>
                </c:pt>
                <c:pt idx="4">
                  <c:v>3190</c:v>
                </c:pt>
                <c:pt idx="5">
                  <c:v>3240</c:v>
                </c:pt>
                <c:pt idx="6">
                  <c:v>3330</c:v>
                </c:pt>
                <c:pt idx="7">
                  <c:v>3280</c:v>
                </c:pt>
                <c:pt idx="8">
                  <c:v>3240</c:v>
                </c:pt>
                <c:pt idx="9">
                  <c:v>3230</c:v>
                </c:pt>
                <c:pt idx="10">
                  <c:v>3210</c:v>
                </c:pt>
                <c:pt idx="11">
                  <c:v>3570</c:v>
                </c:pt>
              </c:numCache>
            </c:numRef>
          </c:val>
        </c:ser>
        <c:gapWidth val="40"/>
        <c:overlap val="0"/>
        <c:axId val="76661832"/>
        <c:axId val="77460455"/>
      </c:barChart>
      <c:catAx>
        <c:axId val="76661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7460455"/>
        <c:crosses val="autoZero"/>
        <c:auto val="1"/>
        <c:lblAlgn val="ctr"/>
        <c:lblOffset val="100"/>
        <c:noMultiLvlLbl val="0"/>
      </c:catAx>
      <c:valAx>
        <c:axId val="7746045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;[RED]\-#,##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666183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3</xdr:row>
      <xdr:rowOff>0</xdr:rowOff>
    </xdr:from>
    <xdr:to>
      <xdr:col>10</xdr:col>
      <xdr:colOff>562680</xdr:colOff>
      <xdr:row>15</xdr:row>
      <xdr:rowOff>2880</xdr:rowOff>
    </xdr:to>
    <xdr:graphicFrame>
      <xdr:nvGraphicFramePr>
        <xdr:cNvPr id="0" name="Chart 1"/>
        <xdr:cNvGraphicFramePr/>
      </xdr:nvGraphicFramePr>
      <xdr:xfrm>
        <a:off x="7753320" y="752400"/>
        <a:ext cx="3311640" cy="223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17</xdr:row>
      <xdr:rowOff>0</xdr:rowOff>
    </xdr:from>
    <xdr:to>
      <xdr:col>10</xdr:col>
      <xdr:colOff>562680</xdr:colOff>
      <xdr:row>29</xdr:row>
      <xdr:rowOff>2880</xdr:rowOff>
    </xdr:to>
    <xdr:graphicFrame>
      <xdr:nvGraphicFramePr>
        <xdr:cNvPr id="1" name="Chart 2"/>
        <xdr:cNvGraphicFramePr/>
      </xdr:nvGraphicFramePr>
      <xdr:xfrm>
        <a:off x="7753320" y="3524400"/>
        <a:ext cx="3311640" cy="223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14</xdr:row>
      <xdr:rowOff>0</xdr:rowOff>
    </xdr:from>
    <xdr:to>
      <xdr:col>11</xdr:col>
      <xdr:colOff>107640</xdr:colOff>
      <xdr:row>28</xdr:row>
      <xdr:rowOff>32760</xdr:rowOff>
    </xdr:to>
    <xdr:graphicFrame>
      <xdr:nvGraphicFramePr>
        <xdr:cNvPr id="2" name="Chart 1"/>
        <xdr:cNvGraphicFramePr/>
      </xdr:nvGraphicFramePr>
      <xdr:xfrm>
        <a:off x="0" y="2828880"/>
        <a:ext cx="863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4"/>
    <col collapsed="false" customWidth="true" hidden="false" outlineLevel="0" max="5" min="3" style="0" width="15"/>
    <col collapsed="false" customWidth="true" hidden="false" outlineLevel="0" max="6" min="6" style="0" width="18"/>
    <col collapsed="false" customWidth="true" hidden="false" outlineLevel="0" max="7" min="7" style="0" width="3"/>
    <col collapsed="false" customWidth="true" hidden="false" outlineLevel="0" max="11" min="8" style="0" width="13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6" hidden="false" customHeight="true" outlineLevel="0" collapsed="false"/>
    <row r="4" customFormat="false" ht="19.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15" hidden="false" customHeight="false" outlineLevel="0" collapsed="false">
      <c r="A5" s="4" t="s">
        <v>3</v>
      </c>
      <c r="C5" s="5" t="n">
        <f aca="false">Monatsbudget!B7</f>
        <v>3200</v>
      </c>
      <c r="E5" s="6" t="s">
        <v>4</v>
      </c>
      <c r="F5" s="6"/>
    </row>
    <row r="6" customFormat="false" ht="15" hidden="false" customHeight="false" outlineLevel="0" collapsed="false">
      <c r="A6" s="7" t="s">
        <v>5</v>
      </c>
      <c r="C6" s="8" t="s">
        <v>6</v>
      </c>
      <c r="E6" s="6" t="s">
        <v>7</v>
      </c>
      <c r="F6" s="6"/>
    </row>
    <row r="7" customFormat="false" ht="6" hidden="false" customHeight="true" outlineLevel="0" collapsed="false"/>
    <row r="8" customFormat="false" ht="19.5" hidden="false" customHeight="true" outlineLevel="0" collapsed="false">
      <c r="A8" s="3" t="s">
        <v>8</v>
      </c>
      <c r="B8" s="3"/>
      <c r="C8" s="3"/>
      <c r="D8" s="3"/>
      <c r="E8" s="3"/>
      <c r="F8" s="3"/>
    </row>
    <row r="9" customFormat="false" ht="15" hidden="false" customHeight="false" outlineLevel="0" collapsed="false">
      <c r="A9" s="9" t="s">
        <v>9</v>
      </c>
      <c r="B9" s="10" t="s">
        <v>10</v>
      </c>
      <c r="C9" s="10" t="s">
        <v>11</v>
      </c>
      <c r="D9" s="10" t="s">
        <v>12</v>
      </c>
      <c r="E9" s="10"/>
      <c r="F9" s="10"/>
    </row>
    <row r="10" customFormat="false" ht="15" hidden="false" customHeight="false" outlineLevel="0" collapsed="false">
      <c r="A10" s="11" t="s">
        <v>13</v>
      </c>
      <c r="B10" s="12" t="n">
        <v>0.5</v>
      </c>
      <c r="C10" s="13" t="n">
        <f aca="false">$C$5*B10</f>
        <v>1600</v>
      </c>
      <c r="D10" s="14" t="n">
        <f aca="false">C10*12</f>
        <v>19200</v>
      </c>
      <c r="E10" s="15"/>
      <c r="F10" s="15"/>
    </row>
    <row r="11" customFormat="false" ht="15" hidden="false" customHeight="false" outlineLevel="0" collapsed="false">
      <c r="A11" s="11" t="s">
        <v>14</v>
      </c>
      <c r="B11" s="16" t="n">
        <v>0.3</v>
      </c>
      <c r="C11" s="13" t="n">
        <f aca="false">$C$5*B11</f>
        <v>960</v>
      </c>
      <c r="D11" s="14" t="n">
        <f aca="false">C11*12</f>
        <v>11520</v>
      </c>
      <c r="E11" s="15"/>
      <c r="F11" s="15"/>
    </row>
    <row r="12" customFormat="false" ht="15" hidden="false" customHeight="false" outlineLevel="0" collapsed="false">
      <c r="A12" s="11" t="s">
        <v>15</v>
      </c>
      <c r="B12" s="17" t="n">
        <v>0.2</v>
      </c>
      <c r="C12" s="13" t="n">
        <f aca="false">$C$5*B12</f>
        <v>640</v>
      </c>
      <c r="D12" s="14" t="n">
        <f aca="false">C12*12</f>
        <v>7680</v>
      </c>
      <c r="E12" s="15"/>
      <c r="F12" s="15"/>
    </row>
    <row r="13" customFormat="false" ht="15" hidden="false" customHeight="false" outlineLevel="0" collapsed="false">
      <c r="A13" s="18" t="s">
        <v>16</v>
      </c>
      <c r="B13" s="19" t="n">
        <f aca="false">SUM(B10:B12)</f>
        <v>1</v>
      </c>
      <c r="C13" s="20" t="n">
        <f aca="false">SUM(C10:C12)</f>
        <v>3200</v>
      </c>
      <c r="D13" s="21" t="n">
        <f aca="false">SUM(D10:D12)</f>
        <v>38400</v>
      </c>
      <c r="E13" s="22"/>
      <c r="F13" s="22"/>
    </row>
    <row r="14" customFormat="false" ht="6" hidden="false" customHeight="true" outlineLevel="0" collapsed="false"/>
    <row r="15" customFormat="false" ht="19.5" hidden="false" customHeight="true" outlineLevel="0" collapsed="false">
      <c r="A15" s="3" t="s">
        <v>17</v>
      </c>
      <c r="B15" s="3"/>
      <c r="C15" s="3"/>
      <c r="D15" s="3"/>
      <c r="E15" s="3"/>
      <c r="F15" s="3"/>
    </row>
    <row r="16" customFormat="false" ht="27.75" hidden="false" customHeight="true" outlineLevel="0" collapsed="false">
      <c r="A16" s="23" t="s">
        <v>18</v>
      </c>
      <c r="B16" s="24" t="s">
        <v>19</v>
      </c>
      <c r="C16" s="24" t="s">
        <v>20</v>
      </c>
      <c r="D16" s="24" t="s">
        <v>21</v>
      </c>
      <c r="E16" s="24" t="s">
        <v>22</v>
      </c>
      <c r="F16" s="24" t="s">
        <v>23</v>
      </c>
    </row>
    <row r="17" customFormat="false" ht="15" hidden="false" customHeight="false" outlineLevel="0" collapsed="false">
      <c r="A17" s="25" t="s">
        <v>24</v>
      </c>
      <c r="B17" s="13" t="n">
        <f aca="false">$C$10</f>
        <v>1600</v>
      </c>
      <c r="C17" s="13" t="n">
        <f aca="false">Monatsbudget!B12</f>
        <v>1630</v>
      </c>
      <c r="D17" s="26" t="n">
        <f aca="false">Monatsbudget!C12</f>
        <v>1673</v>
      </c>
      <c r="E17" s="13" t="n">
        <f aca="false">D17-B17</f>
        <v>73</v>
      </c>
      <c r="F17" s="27" t="str">
        <f aca="false">IF(D17&lt;=B17,"✓ Im Ziel",IF(D17&lt;=B17*1.05,"≈ Grenzwertig","✗ Über Ziel"))</f>
        <v>≈ Grenzwertig</v>
      </c>
    </row>
    <row r="18" customFormat="false" ht="15" hidden="false" customHeight="false" outlineLevel="0" collapsed="false">
      <c r="A18" s="28" t="s">
        <v>25</v>
      </c>
      <c r="B18" s="13" t="n">
        <f aca="false">$C$11</f>
        <v>960</v>
      </c>
      <c r="C18" s="13" t="n">
        <f aca="false">Monatsbudget!B22</f>
        <v>900</v>
      </c>
      <c r="D18" s="26" t="n">
        <f aca="false">Monatsbudget!C22</f>
        <v>885</v>
      </c>
      <c r="E18" s="13" t="n">
        <f aca="false">D18-B18</f>
        <v>-75</v>
      </c>
      <c r="F18" s="27" t="str">
        <f aca="false">IF(D18&lt;=B18,"✓ Im Ziel",IF(D18&lt;=B18*1.05,"≈ Grenzwertig","✗ Über Ziel"))</f>
        <v>✓ Im Ziel</v>
      </c>
    </row>
    <row r="19" customFormat="false" ht="15" hidden="false" customHeight="false" outlineLevel="0" collapsed="false">
      <c r="A19" s="29" t="s">
        <v>26</v>
      </c>
      <c r="B19" s="13" t="n">
        <f aca="false">$C$12</f>
        <v>640</v>
      </c>
      <c r="C19" s="13" t="n">
        <f aca="false">Monatsbudget!B31</f>
        <v>670</v>
      </c>
      <c r="D19" s="26" t="n">
        <f aca="false">Monatsbudget!C31</f>
        <v>670</v>
      </c>
      <c r="E19" s="13" t="n">
        <f aca="false">D19-B19</f>
        <v>30</v>
      </c>
      <c r="F19" s="27" t="str">
        <f aca="false">IF(D19&gt;=B19,"✓ Ziel erreicht",IF(D19&gt;=B19*0.9,"≈ Fast erreicht","✗ Unter Ziel"))</f>
        <v>✓ Ziel erreicht</v>
      </c>
    </row>
    <row r="20" customFormat="false" ht="15" hidden="false" customHeight="false" outlineLevel="0" collapsed="false">
      <c r="A20" s="18" t="s">
        <v>27</v>
      </c>
      <c r="B20" s="20" t="n">
        <f aca="false">SUM(B17:B19)</f>
        <v>3200</v>
      </c>
      <c r="C20" s="20" t="n">
        <f aca="false">Monatsbudget!B37</f>
        <v>3200</v>
      </c>
      <c r="D20" s="20" t="n">
        <f aca="false">Monatsbudget!C37</f>
        <v>3228</v>
      </c>
      <c r="E20" s="30" t="n">
        <f aca="false">D20-B20</f>
        <v>28</v>
      </c>
      <c r="F20" s="22"/>
    </row>
    <row r="21" customFormat="false" ht="15" hidden="false" customHeight="false" outlineLevel="0" collapsed="false">
      <c r="A21" s="31" t="s">
        <v>28</v>
      </c>
      <c r="B21" s="32"/>
      <c r="C21" s="33" t="n">
        <f aca="false">Monatsbudget!B7</f>
        <v>3200</v>
      </c>
      <c r="D21" s="34" t="n">
        <f aca="false">Monatsbudget!C7</f>
        <v>3250</v>
      </c>
      <c r="E21" s="32"/>
      <c r="F21" s="32"/>
    </row>
    <row r="22" customFormat="false" ht="15" hidden="false" customHeight="false" outlineLevel="0" collapsed="false">
      <c r="A22" s="31" t="s">
        <v>29</v>
      </c>
      <c r="B22" s="32"/>
      <c r="C22" s="33" t="n">
        <f aca="false">Monatsbudget!B38</f>
        <v>0</v>
      </c>
      <c r="D22" s="34" t="n">
        <f aca="false">Monatsbudget!C38</f>
        <v>22</v>
      </c>
      <c r="E22" s="32"/>
      <c r="F22" s="35" t="str">
        <f aca="false">IF(D22&gt;=0,"✓ Überschuss","✗ Defizit")</f>
        <v>✓ Überschuss</v>
      </c>
    </row>
    <row r="23" customFormat="false" ht="6" hidden="false" customHeight="true" outlineLevel="0" collapsed="false"/>
    <row r="24" customFormat="false" ht="19.5" hidden="false" customHeight="true" outlineLevel="0" collapsed="false">
      <c r="A24" s="3" t="s">
        <v>30</v>
      </c>
      <c r="B24" s="3"/>
      <c r="C24" s="3"/>
      <c r="D24" s="3"/>
      <c r="E24" s="3"/>
      <c r="F24" s="3"/>
    </row>
    <row r="25" customFormat="false" ht="15" hidden="false" customHeight="false" outlineLevel="0" collapsed="false">
      <c r="A25" s="4" t="s">
        <v>31</v>
      </c>
      <c r="C25" s="36" t="n">
        <f aca="false">D19/D21</f>
        <v>0.206153846153846</v>
      </c>
      <c r="E25" s="6" t="s">
        <v>32</v>
      </c>
      <c r="F25" s="6"/>
    </row>
    <row r="26" customFormat="false" ht="15" hidden="false" customHeight="false" outlineLevel="0" collapsed="false">
      <c r="A26" s="4" t="s">
        <v>33</v>
      </c>
      <c r="C26" s="36" t="n">
        <f aca="false">D17/D21</f>
        <v>0.514769230769231</v>
      </c>
      <c r="E26" s="6" t="s">
        <v>34</v>
      </c>
      <c r="F26" s="6"/>
    </row>
    <row r="27" customFormat="false" ht="15" hidden="false" customHeight="false" outlineLevel="0" collapsed="false">
      <c r="A27" s="4" t="s">
        <v>29</v>
      </c>
      <c r="C27" s="5" t="n">
        <f aca="false">D22</f>
        <v>22</v>
      </c>
      <c r="E27" s="6" t="s">
        <v>35</v>
      </c>
      <c r="F27" s="6"/>
    </row>
  </sheetData>
  <mergeCells count="11">
    <mergeCell ref="A1:F1"/>
    <mergeCell ref="A2:F2"/>
    <mergeCell ref="A4:F4"/>
    <mergeCell ref="E5:F5"/>
    <mergeCell ref="E6:F6"/>
    <mergeCell ref="A8:F8"/>
    <mergeCell ref="A15:F15"/>
    <mergeCell ref="A24:F24"/>
    <mergeCell ref="E25:F25"/>
    <mergeCell ref="E26:F26"/>
    <mergeCell ref="E27:F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3" min="2" style="0" width="16"/>
    <col collapsed="false" customWidth="true" hidden="false" outlineLevel="0" max="4" min="4" style="0" width="15"/>
    <col collapsed="false" customWidth="true" hidden="false" outlineLevel="0" max="5" min="5" style="0" width="34"/>
  </cols>
  <sheetData>
    <row r="1" customFormat="false" ht="33.75" hidden="false" customHeight="true" outlineLevel="0" collapsed="false">
      <c r="A1" s="1" t="s">
        <v>36</v>
      </c>
      <c r="B1" s="1"/>
      <c r="C1" s="1"/>
      <c r="D1" s="1"/>
      <c r="E1" s="1"/>
    </row>
    <row r="2" customFormat="false" ht="19.5" hidden="false" customHeight="true" outlineLevel="0" collapsed="false">
      <c r="A2" s="2" t="s">
        <v>37</v>
      </c>
      <c r="B2" s="2"/>
      <c r="C2" s="2"/>
      <c r="D2" s="2"/>
      <c r="E2" s="2"/>
    </row>
    <row r="3" customFormat="false" ht="3.75" hidden="false" customHeight="true" outlineLevel="0" collapsed="false"/>
    <row r="4" customFormat="false" ht="18" hidden="false" customHeight="true" outlineLevel="0" collapsed="false">
      <c r="A4" s="37" t="s">
        <v>38</v>
      </c>
      <c r="B4" s="37"/>
      <c r="C4" s="37"/>
      <c r="D4" s="37"/>
      <c r="E4" s="37"/>
    </row>
    <row r="5" customFormat="false" ht="3.75" hidden="false" customHeight="true" outlineLevel="0" collapsed="false"/>
    <row r="6" customFormat="false" ht="15" hidden="false" customHeight="false" outlineLevel="0" collapsed="false">
      <c r="A6" s="38" t="s">
        <v>9</v>
      </c>
      <c r="B6" s="39" t="s">
        <v>20</v>
      </c>
      <c r="C6" s="39" t="s">
        <v>21</v>
      </c>
      <c r="D6" s="39" t="s">
        <v>39</v>
      </c>
      <c r="E6" s="38" t="s">
        <v>40</v>
      </c>
    </row>
    <row r="7" customFormat="false" ht="15" hidden="false" customHeight="false" outlineLevel="0" collapsed="false">
      <c r="A7" s="40" t="s">
        <v>41</v>
      </c>
      <c r="B7" s="41" t="n">
        <f aca="false">SUM(B8:B10)</f>
        <v>3200</v>
      </c>
      <c r="C7" s="41" t="n">
        <f aca="false">SUM(C8:C10)</f>
        <v>3250</v>
      </c>
      <c r="D7" s="41" t="n">
        <f aca="false">C7-B7</f>
        <v>50</v>
      </c>
      <c r="E7" s="42" t="s">
        <v>42</v>
      </c>
    </row>
    <row r="8" customFormat="false" ht="15" hidden="false" customHeight="false" outlineLevel="0" collapsed="false">
      <c r="A8" s="43" t="s">
        <v>43</v>
      </c>
      <c r="B8" s="44" t="n">
        <v>3000</v>
      </c>
      <c r="C8" s="44" t="n">
        <v>3000</v>
      </c>
      <c r="D8" s="45" t="n">
        <f aca="false">C8-B8</f>
        <v>0</v>
      </c>
      <c r="E8" s="46" t="s">
        <v>44</v>
      </c>
    </row>
    <row r="9" customFormat="false" ht="15" hidden="false" customHeight="false" outlineLevel="0" collapsed="false">
      <c r="A9" s="47" t="s">
        <v>45</v>
      </c>
      <c r="B9" s="44" t="n">
        <v>200</v>
      </c>
      <c r="C9" s="44" t="n">
        <v>250</v>
      </c>
      <c r="D9" s="48" t="n">
        <f aca="false">C9-B9</f>
        <v>50</v>
      </c>
      <c r="E9" s="49" t="s">
        <v>46</v>
      </c>
    </row>
    <row r="10" customFormat="false" ht="15" hidden="false" customHeight="false" outlineLevel="0" collapsed="false">
      <c r="A10" s="43" t="s">
        <v>47</v>
      </c>
      <c r="B10" s="44" t="n">
        <v>0</v>
      </c>
      <c r="C10" s="44" t="n">
        <v>0</v>
      </c>
      <c r="D10" s="45" t="n">
        <f aca="false">C10-B10</f>
        <v>0</v>
      </c>
      <c r="E10" s="46" t="s">
        <v>48</v>
      </c>
    </row>
    <row r="11" customFormat="false" ht="4.5" hidden="false" customHeight="true" outlineLevel="0" collapsed="false"/>
    <row r="12" customFormat="false" ht="15" hidden="false" customHeight="false" outlineLevel="0" collapsed="false">
      <c r="A12" s="25" t="s">
        <v>49</v>
      </c>
      <c r="B12" s="50" t="n">
        <f aca="false">SUM(B13:B20)</f>
        <v>1630</v>
      </c>
      <c r="C12" s="50" t="n">
        <f aca="false">SUM(C13:C20)</f>
        <v>1673</v>
      </c>
      <c r="D12" s="50" t="n">
        <f aca="false">C12-B12</f>
        <v>43</v>
      </c>
      <c r="E12" s="51" t="s">
        <v>50</v>
      </c>
    </row>
    <row r="13" customFormat="false" ht="15" hidden="false" customHeight="false" outlineLevel="0" collapsed="false">
      <c r="A13" s="43" t="s">
        <v>51</v>
      </c>
      <c r="B13" s="44" t="n">
        <v>980</v>
      </c>
      <c r="C13" s="44" t="n">
        <v>980</v>
      </c>
      <c r="D13" s="45" t="n">
        <f aca="false">C13-B13</f>
        <v>0</v>
      </c>
      <c r="E13" s="46" t="s">
        <v>52</v>
      </c>
    </row>
    <row r="14" customFormat="false" ht="15" hidden="false" customHeight="false" outlineLevel="0" collapsed="false">
      <c r="A14" s="47" t="s">
        <v>53</v>
      </c>
      <c r="B14" s="44" t="n">
        <v>70</v>
      </c>
      <c r="C14" s="44" t="n">
        <v>78</v>
      </c>
      <c r="D14" s="48" t="n">
        <f aca="false">C14-B14</f>
        <v>8</v>
      </c>
      <c r="E14" s="49" t="s">
        <v>54</v>
      </c>
    </row>
    <row r="15" customFormat="false" ht="15" hidden="false" customHeight="false" outlineLevel="0" collapsed="false">
      <c r="A15" s="43" t="s">
        <v>55</v>
      </c>
      <c r="B15" s="44" t="n">
        <v>45</v>
      </c>
      <c r="C15" s="44" t="n">
        <v>45</v>
      </c>
      <c r="D15" s="45" t="n">
        <f aca="false">C15-B15</f>
        <v>0</v>
      </c>
      <c r="E15" s="46"/>
    </row>
    <row r="16" customFormat="false" ht="15" hidden="false" customHeight="false" outlineLevel="0" collapsed="false">
      <c r="A16" s="47" t="s">
        <v>56</v>
      </c>
      <c r="B16" s="44" t="n">
        <v>25</v>
      </c>
      <c r="C16" s="44" t="n">
        <v>25</v>
      </c>
      <c r="D16" s="48" t="n">
        <f aca="false">C16-B16</f>
        <v>0</v>
      </c>
      <c r="E16" s="49" t="s">
        <v>57</v>
      </c>
    </row>
    <row r="17" customFormat="false" ht="15" hidden="false" customHeight="false" outlineLevel="0" collapsed="false">
      <c r="A17" s="43" t="s">
        <v>58</v>
      </c>
      <c r="B17" s="44" t="n">
        <v>330</v>
      </c>
      <c r="C17" s="44" t="n">
        <v>365</v>
      </c>
      <c r="D17" s="45" t="n">
        <f aca="false">C17-B17</f>
        <v>35</v>
      </c>
      <c r="E17" s="46" t="s">
        <v>59</v>
      </c>
    </row>
    <row r="18" customFormat="false" ht="15" hidden="false" customHeight="false" outlineLevel="0" collapsed="false">
      <c r="A18" s="47" t="s">
        <v>60</v>
      </c>
      <c r="B18" s="44" t="n">
        <v>45</v>
      </c>
      <c r="C18" s="44" t="n">
        <v>45</v>
      </c>
      <c r="D18" s="48" t="n">
        <f aca="false">C18-B18</f>
        <v>0</v>
      </c>
      <c r="E18" s="49" t="s">
        <v>61</v>
      </c>
    </row>
    <row r="19" customFormat="false" ht="15" hidden="false" customHeight="false" outlineLevel="0" collapsed="false">
      <c r="A19" s="43" t="s">
        <v>62</v>
      </c>
      <c r="B19" s="44" t="n">
        <v>35</v>
      </c>
      <c r="C19" s="44" t="n">
        <v>20</v>
      </c>
      <c r="D19" s="45" t="n">
        <f aca="false">C19-B19</f>
        <v>-15</v>
      </c>
      <c r="E19" s="46" t="s">
        <v>63</v>
      </c>
    </row>
    <row r="20" customFormat="false" ht="15" hidden="false" customHeight="false" outlineLevel="0" collapsed="false">
      <c r="A20" s="47" t="s">
        <v>64</v>
      </c>
      <c r="B20" s="44" t="n">
        <v>100</v>
      </c>
      <c r="C20" s="44" t="n">
        <v>115</v>
      </c>
      <c r="D20" s="48" t="n">
        <f aca="false">C20-B20</f>
        <v>15</v>
      </c>
      <c r="E20" s="49" t="s">
        <v>65</v>
      </c>
    </row>
    <row r="21" customFormat="false" ht="4.5" hidden="false" customHeight="true" outlineLevel="0" collapsed="false"/>
    <row r="22" customFormat="false" ht="15" hidden="false" customHeight="false" outlineLevel="0" collapsed="false">
      <c r="A22" s="28" t="s">
        <v>66</v>
      </c>
      <c r="B22" s="52" t="n">
        <f aca="false">SUM(B23:B29)</f>
        <v>900</v>
      </c>
      <c r="C22" s="52" t="n">
        <f aca="false">SUM(C23:C29)</f>
        <v>885</v>
      </c>
      <c r="D22" s="52" t="n">
        <f aca="false">C22-B22</f>
        <v>-15</v>
      </c>
      <c r="E22" s="53" t="s">
        <v>67</v>
      </c>
    </row>
    <row r="23" customFormat="false" ht="15" hidden="false" customHeight="false" outlineLevel="0" collapsed="false">
      <c r="A23" s="43" t="s">
        <v>68</v>
      </c>
      <c r="B23" s="44" t="n">
        <v>200</v>
      </c>
      <c r="C23" s="44" t="n">
        <v>245</v>
      </c>
      <c r="D23" s="45" t="n">
        <f aca="false">C23-B23</f>
        <v>45</v>
      </c>
      <c r="E23" s="46" t="s">
        <v>69</v>
      </c>
    </row>
    <row r="24" customFormat="false" ht="15" hidden="false" customHeight="false" outlineLevel="0" collapsed="false">
      <c r="A24" s="47" t="s">
        <v>70</v>
      </c>
      <c r="B24" s="44" t="n">
        <v>90</v>
      </c>
      <c r="C24" s="44" t="n">
        <v>90</v>
      </c>
      <c r="D24" s="48" t="n">
        <f aca="false">C24-B24</f>
        <v>0</v>
      </c>
      <c r="E24" s="49" t="s">
        <v>71</v>
      </c>
    </row>
    <row r="25" customFormat="false" ht="15" hidden="false" customHeight="false" outlineLevel="0" collapsed="false">
      <c r="A25" s="43" t="s">
        <v>72</v>
      </c>
      <c r="B25" s="44" t="n">
        <v>40</v>
      </c>
      <c r="C25" s="44" t="n">
        <v>40</v>
      </c>
      <c r="D25" s="45" t="n">
        <f aca="false">C25-B25</f>
        <v>0</v>
      </c>
      <c r="E25" s="46" t="s">
        <v>73</v>
      </c>
    </row>
    <row r="26" customFormat="false" ht="15" hidden="false" customHeight="false" outlineLevel="0" collapsed="false">
      <c r="A26" s="47" t="s">
        <v>74</v>
      </c>
      <c r="B26" s="44" t="n">
        <v>160</v>
      </c>
      <c r="C26" s="44" t="n">
        <v>120</v>
      </c>
      <c r="D26" s="48" t="n">
        <f aca="false">C26-B26</f>
        <v>-40</v>
      </c>
      <c r="E26" s="49" t="s">
        <v>75</v>
      </c>
    </row>
    <row r="27" customFormat="false" ht="15" hidden="false" customHeight="false" outlineLevel="0" collapsed="false">
      <c r="A27" s="43" t="s">
        <v>76</v>
      </c>
      <c r="B27" s="44" t="n">
        <v>200</v>
      </c>
      <c r="C27" s="44" t="n">
        <v>200</v>
      </c>
      <c r="D27" s="45" t="n">
        <f aca="false">C27-B27</f>
        <v>0</v>
      </c>
      <c r="E27" s="46" t="s">
        <v>77</v>
      </c>
    </row>
    <row r="28" customFormat="false" ht="15" hidden="false" customHeight="false" outlineLevel="0" collapsed="false">
      <c r="A28" s="47" t="s">
        <v>78</v>
      </c>
      <c r="B28" s="44" t="n">
        <v>110</v>
      </c>
      <c r="C28" s="44" t="n">
        <v>130</v>
      </c>
      <c r="D28" s="48" t="n">
        <f aca="false">C28-B28</f>
        <v>20</v>
      </c>
      <c r="E28" s="49" t="s">
        <v>79</v>
      </c>
    </row>
    <row r="29" customFormat="false" ht="15" hidden="false" customHeight="false" outlineLevel="0" collapsed="false">
      <c r="A29" s="43" t="s">
        <v>80</v>
      </c>
      <c r="B29" s="44" t="n">
        <v>100</v>
      </c>
      <c r="C29" s="44" t="n">
        <v>60</v>
      </c>
      <c r="D29" s="45" t="n">
        <f aca="false">C29-B29</f>
        <v>-40</v>
      </c>
      <c r="E29" s="46"/>
    </row>
    <row r="30" customFormat="false" ht="4.5" hidden="false" customHeight="true" outlineLevel="0" collapsed="false"/>
    <row r="31" customFormat="false" ht="15" hidden="false" customHeight="false" outlineLevel="0" collapsed="false">
      <c r="A31" s="29" t="s">
        <v>81</v>
      </c>
      <c r="B31" s="54" t="n">
        <f aca="false">SUM(B32:B35)</f>
        <v>670</v>
      </c>
      <c r="C31" s="54" t="n">
        <f aca="false">SUM(C32:C35)</f>
        <v>670</v>
      </c>
      <c r="D31" s="54" t="n">
        <f aca="false">C31-B31</f>
        <v>0</v>
      </c>
      <c r="E31" s="55" t="s">
        <v>82</v>
      </c>
    </row>
    <row r="32" customFormat="false" ht="15" hidden="false" customHeight="false" outlineLevel="0" collapsed="false">
      <c r="A32" s="43" t="s">
        <v>83</v>
      </c>
      <c r="B32" s="44" t="n">
        <v>200</v>
      </c>
      <c r="C32" s="44" t="n">
        <v>200</v>
      </c>
      <c r="D32" s="45" t="n">
        <f aca="false">C32-B32</f>
        <v>0</v>
      </c>
      <c r="E32" s="46" t="s">
        <v>84</v>
      </c>
    </row>
    <row r="33" customFormat="false" ht="15" hidden="false" customHeight="false" outlineLevel="0" collapsed="false">
      <c r="A33" s="47" t="s">
        <v>85</v>
      </c>
      <c r="B33" s="44" t="n">
        <v>250</v>
      </c>
      <c r="C33" s="44" t="n">
        <v>250</v>
      </c>
      <c r="D33" s="48" t="n">
        <f aca="false">C33-B33</f>
        <v>0</v>
      </c>
      <c r="E33" s="49" t="s">
        <v>86</v>
      </c>
    </row>
    <row r="34" customFormat="false" ht="15" hidden="false" customHeight="false" outlineLevel="0" collapsed="false">
      <c r="A34" s="43" t="s">
        <v>87</v>
      </c>
      <c r="B34" s="44" t="n">
        <v>120</v>
      </c>
      <c r="C34" s="44" t="n">
        <v>120</v>
      </c>
      <c r="D34" s="45" t="n">
        <f aca="false">C34-B34</f>
        <v>0</v>
      </c>
      <c r="E34" s="46" t="s">
        <v>88</v>
      </c>
    </row>
    <row r="35" customFormat="false" ht="15" hidden="false" customHeight="false" outlineLevel="0" collapsed="false">
      <c r="A35" s="47" t="s">
        <v>89</v>
      </c>
      <c r="B35" s="44" t="n">
        <v>100</v>
      </c>
      <c r="C35" s="44" t="n">
        <v>100</v>
      </c>
      <c r="D35" s="48" t="n">
        <f aca="false">C35-B35</f>
        <v>0</v>
      </c>
      <c r="E35" s="49" t="s">
        <v>90</v>
      </c>
    </row>
    <row r="36" customFormat="false" ht="4.5" hidden="false" customHeight="true" outlineLevel="0" collapsed="false"/>
    <row r="37" customFormat="false" ht="15" hidden="false" customHeight="false" outlineLevel="0" collapsed="false">
      <c r="A37" s="56" t="s">
        <v>91</v>
      </c>
      <c r="B37" s="57" t="n">
        <f aca="false">B12+B22+B31</f>
        <v>3200</v>
      </c>
      <c r="C37" s="57" t="n">
        <f aca="false">C12+C22+C31</f>
        <v>3228</v>
      </c>
      <c r="D37" s="57" t="n">
        <f aca="false">C37-B37</f>
        <v>28</v>
      </c>
      <c r="E37" s="58" t="s">
        <v>92</v>
      </c>
    </row>
    <row r="38" customFormat="false" ht="15" hidden="false" customHeight="false" outlineLevel="0" collapsed="false">
      <c r="A38" s="18" t="s">
        <v>93</v>
      </c>
      <c r="B38" s="20" t="n">
        <f aca="false">B7-B37</f>
        <v>0</v>
      </c>
      <c r="C38" s="20" t="n">
        <f aca="false">C7-C37</f>
        <v>22</v>
      </c>
      <c r="D38" s="20" t="n">
        <f aca="false">C38-B38</f>
        <v>22</v>
      </c>
      <c r="E38" s="59" t="s">
        <v>94</v>
      </c>
    </row>
  </sheetData>
  <mergeCells count="3">
    <mergeCell ref="A1:E1"/>
    <mergeCell ref="A2:E2"/>
    <mergeCell ref="A4:E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13" min="2" style="0" width="9.51"/>
    <col collapsed="false" customWidth="true" hidden="false" outlineLevel="0" max="14" min="14" style="0" width="13"/>
  </cols>
  <sheetData>
    <row r="1" customFormat="false" ht="33.75" hidden="false" customHeight="true" outlineLevel="0" collapsed="false">
      <c r="A1" s="1" t="s">
        <v>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19.5" hidden="false" customHeight="true" outlineLevel="0" collapsed="false">
      <c r="A2" s="2" t="s">
        <v>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Format="false" ht="6" hidden="false" customHeight="true" outlineLevel="0" collapsed="false"/>
    <row r="4" customFormat="false" ht="19.5" hidden="false" customHeight="true" outlineLevel="0" collapsed="false">
      <c r="A4" s="9" t="s">
        <v>9</v>
      </c>
      <c r="B4" s="10" t="s">
        <v>97</v>
      </c>
      <c r="C4" s="10" t="s">
        <v>98</v>
      </c>
      <c r="D4" s="10" t="s">
        <v>99</v>
      </c>
      <c r="E4" s="10" t="s">
        <v>100</v>
      </c>
      <c r="F4" s="10" t="s">
        <v>101</v>
      </c>
      <c r="G4" s="10" t="s">
        <v>102</v>
      </c>
      <c r="H4" s="10" t="s">
        <v>103</v>
      </c>
      <c r="I4" s="10" t="s">
        <v>104</v>
      </c>
      <c r="J4" s="10" t="s">
        <v>105</v>
      </c>
      <c r="K4" s="10" t="s">
        <v>106</v>
      </c>
      <c r="L4" s="10" t="s">
        <v>107</v>
      </c>
      <c r="M4" s="10" t="s">
        <v>108</v>
      </c>
      <c r="N4" s="10" t="s">
        <v>109</v>
      </c>
    </row>
    <row r="5" customFormat="false" ht="15" hidden="false" customHeight="false" outlineLevel="0" collapsed="false">
      <c r="A5" s="60" t="s">
        <v>110</v>
      </c>
      <c r="B5" s="61" t="n">
        <v>3250</v>
      </c>
      <c r="C5" s="61" t="n">
        <v>3200</v>
      </c>
      <c r="D5" s="61" t="n">
        <v>3200</v>
      </c>
      <c r="E5" s="61" t="n">
        <v>3300</v>
      </c>
      <c r="F5" s="61" t="n">
        <v>3200</v>
      </c>
      <c r="G5" s="61" t="n">
        <v>3200</v>
      </c>
      <c r="H5" s="61" t="n">
        <v>3400</v>
      </c>
      <c r="I5" s="61" t="n">
        <v>3200</v>
      </c>
      <c r="J5" s="61" t="n">
        <v>3200</v>
      </c>
      <c r="K5" s="61" t="n">
        <v>3200</v>
      </c>
      <c r="L5" s="61" t="n">
        <v>3200</v>
      </c>
      <c r="M5" s="61" t="n">
        <v>3600</v>
      </c>
      <c r="N5" s="62" t="n">
        <f aca="false">SUM(B5:M5)</f>
        <v>39150</v>
      </c>
    </row>
    <row r="6" customFormat="false" ht="15" hidden="false" customHeight="false" outlineLevel="0" collapsed="false">
      <c r="A6" s="63" t="s">
        <v>24</v>
      </c>
      <c r="B6" s="61" t="n">
        <v>1673</v>
      </c>
      <c r="C6" s="61" t="n">
        <v>1610</v>
      </c>
      <c r="D6" s="61" t="n">
        <v>1655</v>
      </c>
      <c r="E6" s="61" t="n">
        <v>1620</v>
      </c>
      <c r="F6" s="61" t="n">
        <v>1600</v>
      </c>
      <c r="G6" s="61" t="n">
        <v>1640</v>
      </c>
      <c r="H6" s="61" t="n">
        <v>1650</v>
      </c>
      <c r="I6" s="61" t="n">
        <v>1630</v>
      </c>
      <c r="J6" s="61" t="n">
        <v>1660</v>
      </c>
      <c r="K6" s="61" t="n">
        <v>1690</v>
      </c>
      <c r="L6" s="61" t="n">
        <v>1670</v>
      </c>
      <c r="M6" s="61" t="n">
        <v>1720</v>
      </c>
      <c r="N6" s="62" t="n">
        <f aca="false">SUM(B6:M6)</f>
        <v>19818</v>
      </c>
    </row>
    <row r="7" customFormat="false" ht="15" hidden="false" customHeight="false" outlineLevel="0" collapsed="false">
      <c r="A7" s="64" t="s">
        <v>25</v>
      </c>
      <c r="B7" s="61" t="n">
        <v>885</v>
      </c>
      <c r="C7" s="61" t="n">
        <v>830</v>
      </c>
      <c r="D7" s="61" t="n">
        <v>860</v>
      </c>
      <c r="E7" s="61" t="n">
        <v>900</v>
      </c>
      <c r="F7" s="61" t="n">
        <v>950</v>
      </c>
      <c r="G7" s="61" t="n">
        <v>1000</v>
      </c>
      <c r="H7" s="61" t="n">
        <v>1080</v>
      </c>
      <c r="I7" s="61" t="n">
        <v>1050</v>
      </c>
      <c r="J7" s="61" t="n">
        <v>880</v>
      </c>
      <c r="K7" s="61" t="n">
        <v>840</v>
      </c>
      <c r="L7" s="61" t="n">
        <v>860</v>
      </c>
      <c r="M7" s="61" t="n">
        <v>1150</v>
      </c>
      <c r="N7" s="62" t="n">
        <f aca="false">SUM(B7:M7)</f>
        <v>11285</v>
      </c>
    </row>
    <row r="8" customFormat="false" ht="15" hidden="false" customHeight="false" outlineLevel="0" collapsed="false">
      <c r="A8" s="65" t="s">
        <v>26</v>
      </c>
      <c r="B8" s="61" t="n">
        <v>670</v>
      </c>
      <c r="C8" s="61" t="n">
        <v>670</v>
      </c>
      <c r="D8" s="61" t="n">
        <v>640</v>
      </c>
      <c r="E8" s="61" t="n">
        <v>680</v>
      </c>
      <c r="F8" s="61" t="n">
        <v>640</v>
      </c>
      <c r="G8" s="61" t="n">
        <v>600</v>
      </c>
      <c r="H8" s="61" t="n">
        <v>600</v>
      </c>
      <c r="I8" s="61" t="n">
        <v>600</v>
      </c>
      <c r="J8" s="61" t="n">
        <v>700</v>
      </c>
      <c r="K8" s="61" t="n">
        <v>700</v>
      </c>
      <c r="L8" s="61" t="n">
        <v>680</v>
      </c>
      <c r="M8" s="61" t="n">
        <v>700</v>
      </c>
      <c r="N8" s="62" t="n">
        <f aca="false">SUM(B8:M8)</f>
        <v>7880</v>
      </c>
    </row>
    <row r="9" customFormat="false" ht="15" hidden="false" customHeight="false" outlineLevel="0" collapsed="false">
      <c r="A9" s="66" t="s">
        <v>27</v>
      </c>
      <c r="B9" s="67" t="n">
        <f aca="false">B6+B7+B8</f>
        <v>3228</v>
      </c>
      <c r="C9" s="67" t="n">
        <f aca="false">C6+C7+C8</f>
        <v>3110</v>
      </c>
      <c r="D9" s="67" t="n">
        <f aca="false">D6+D7+D8</f>
        <v>3155</v>
      </c>
      <c r="E9" s="67" t="n">
        <f aca="false">E6+E7+E8</f>
        <v>3200</v>
      </c>
      <c r="F9" s="67" t="n">
        <f aca="false">F6+F7+F8</f>
        <v>3190</v>
      </c>
      <c r="G9" s="67" t="n">
        <f aca="false">G6+G7+G8</f>
        <v>3240</v>
      </c>
      <c r="H9" s="67" t="n">
        <f aca="false">H6+H7+H8</f>
        <v>3330</v>
      </c>
      <c r="I9" s="67" t="n">
        <f aca="false">I6+I7+I8</f>
        <v>3280</v>
      </c>
      <c r="J9" s="67" t="n">
        <f aca="false">J6+J7+J8</f>
        <v>3240</v>
      </c>
      <c r="K9" s="67" t="n">
        <f aca="false">K6+K7+K8</f>
        <v>3230</v>
      </c>
      <c r="L9" s="67" t="n">
        <f aca="false">L6+L7+L8</f>
        <v>3210</v>
      </c>
      <c r="M9" s="67" t="n">
        <f aca="false">M6+M7+M8</f>
        <v>3570</v>
      </c>
      <c r="N9" s="62" t="n">
        <f aca="false">SUM(B9:M9)</f>
        <v>38983</v>
      </c>
    </row>
    <row r="10" customFormat="false" ht="15" hidden="false" customHeight="false" outlineLevel="0" collapsed="false">
      <c r="A10" s="68" t="s">
        <v>111</v>
      </c>
      <c r="B10" s="69" t="n">
        <f aca="false">B5-B9</f>
        <v>22</v>
      </c>
      <c r="C10" s="69" t="n">
        <f aca="false">C5-C9</f>
        <v>90</v>
      </c>
      <c r="D10" s="69" t="n">
        <f aca="false">D5-D9</f>
        <v>45</v>
      </c>
      <c r="E10" s="69" t="n">
        <f aca="false">E5-E9</f>
        <v>100</v>
      </c>
      <c r="F10" s="69" t="n">
        <f aca="false">F5-F9</f>
        <v>10</v>
      </c>
      <c r="G10" s="69" t="n">
        <f aca="false">G5-G9</f>
        <v>-40</v>
      </c>
      <c r="H10" s="69" t="n">
        <f aca="false">H5-H9</f>
        <v>70</v>
      </c>
      <c r="I10" s="69" t="n">
        <f aca="false">I5-I9</f>
        <v>-80</v>
      </c>
      <c r="J10" s="69" t="n">
        <f aca="false">J5-J9</f>
        <v>-40</v>
      </c>
      <c r="K10" s="69" t="n">
        <f aca="false">K5-K9</f>
        <v>-30</v>
      </c>
      <c r="L10" s="69" t="n">
        <f aca="false">L5-L9</f>
        <v>-10</v>
      </c>
      <c r="M10" s="69" t="n">
        <f aca="false">M5-M9</f>
        <v>30</v>
      </c>
      <c r="N10" s="62" t="n">
        <f aca="false">SUM(B10:M10)</f>
        <v>167</v>
      </c>
    </row>
    <row r="11" customFormat="false" ht="15" hidden="false" customHeight="false" outlineLevel="0" collapsed="false">
      <c r="A11" s="68" t="s">
        <v>112</v>
      </c>
      <c r="B11" s="70" t="n">
        <f aca="false">B8/B5</f>
        <v>0.206153846153846</v>
      </c>
      <c r="C11" s="70" t="n">
        <f aca="false">C8/C5</f>
        <v>0.209375</v>
      </c>
      <c r="D11" s="70" t="n">
        <f aca="false">D8/D5</f>
        <v>0.2</v>
      </c>
      <c r="E11" s="70" t="n">
        <f aca="false">E8/E5</f>
        <v>0.206060606060606</v>
      </c>
      <c r="F11" s="70" t="n">
        <f aca="false">F8/F5</f>
        <v>0.2</v>
      </c>
      <c r="G11" s="70" t="n">
        <f aca="false">G8/G5</f>
        <v>0.1875</v>
      </c>
      <c r="H11" s="70" t="n">
        <f aca="false">H8/H5</f>
        <v>0.176470588235294</v>
      </c>
      <c r="I11" s="70" t="n">
        <f aca="false">I8/I5</f>
        <v>0.1875</v>
      </c>
      <c r="J11" s="70" t="n">
        <f aca="false">J8/J5</f>
        <v>0.21875</v>
      </c>
      <c r="K11" s="70" t="n">
        <f aca="false">K8/K5</f>
        <v>0.21875</v>
      </c>
      <c r="L11" s="70" t="n">
        <f aca="false">L8/L5</f>
        <v>0.2125</v>
      </c>
      <c r="M11" s="70" t="n">
        <f aca="false">M8/M5</f>
        <v>0.194444444444444</v>
      </c>
      <c r="N11" s="71" t="n">
        <f aca="false">N8/N5</f>
        <v>0.201277139208174</v>
      </c>
    </row>
    <row r="12" customFormat="false" ht="6" hidden="false" customHeight="true" outlineLevel="0" collapsed="false"/>
    <row r="13" customFormat="false" ht="18" hidden="false" customHeight="true" outlineLevel="0" collapsed="false">
      <c r="A13" s="37" t="s">
        <v>113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</sheetData>
  <mergeCells count="3">
    <mergeCell ref="A1:N1"/>
    <mergeCell ref="A2:N2"/>
    <mergeCell ref="A13:N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Finanzplanung</cp:category>
  <dcterms:created xsi:type="dcterms:W3CDTF">2026-07-18T14:15:06Z</dcterms:created>
  <dc:creator>openpyxl</dc:creator>
  <dc:description/>
  <cp:keywords>50/30/20 Budget Haushaltsbuch Vorlage 2026</cp:keywords>
  <dc:language>en-US</dc:language>
  <cp:lastModifiedBy/>
  <dcterms:modified xsi:type="dcterms:W3CDTF">2026-07-18T14:15:07Z</dcterms:modified>
  <cp:revision>1</cp:revision>
  <dc:subject>Haushaltsbudget nach der 50/30/20-Regel</dc:subject>
  <dc:title>50/30/20-Regel — Budget-Vorlage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