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udgetplaner" sheetId="1" state="visible" r:id="rId3"/>
    <sheet name="Jahresübersicht 2026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<sst xmlns="http://schemas.openxmlformats.org/spreadsheetml/2006/main" count="107" uniqueCount="92">
  <si>
    <t xml:space="preserve">50 · 30 · 20  Budgetplaner</t>
  </si>
  <si>
    <t xml:space="preserve">Persönliche Budgetübersicht  ·  Monatsplaner 2026</t>
  </si>
  <si>
    <t xml:space="preserve">Tipp:  Nur die creme­farbenen Felder ausfüllen – Summen, Prozente und Bewertungen berechnen sich von selbst.</t>
  </si>
  <si>
    <t xml:space="preserve">①   Einkommen</t>
  </si>
  <si>
    <t xml:space="preserve">Zeitraum:  Januar 2026</t>
  </si>
  <si>
    <t xml:space="preserve">Monatliches Nettoeinkommen</t>
  </si>
  <si>
    <t xml:space="preserve">Gehalt / Lohn (nach Steuern)</t>
  </si>
  <si>
    <t xml:space="preserve">Weitere Einkünfte</t>
  </si>
  <si>
    <t xml:space="preserve">Nebenjob, Kindergeld, Mieteinnahmen …</t>
  </si>
  <si>
    <t xml:space="preserve">Gesamteinkommen (netto)</t>
  </si>
  <si>
    <t xml:space="preserve">monatlich verfügbar</t>
  </si>
  <si>
    <t xml:space="preserve">②   Monatsübersicht – Verteilung nach der 50-30-20-Regel</t>
  </si>
  <si>
    <t xml:space="preserve">Bereich</t>
  </si>
  <si>
    <t xml:space="preserve">Ziel-Anteil</t>
  </si>
  <si>
    <t xml:space="preserve">Ziel (€)</t>
  </si>
  <si>
    <t xml:space="preserve">Ist (€)</t>
  </si>
  <si>
    <t xml:space="preserve">Ist-Anteil</t>
  </si>
  <si>
    <t xml:space="preserve">Bewertung</t>
  </si>
  <si>
    <t xml:space="preserve">Bedürfnisse</t>
  </si>
  <si>
    <t xml:space="preserve">Wünsche</t>
  </si>
  <si>
    <t xml:space="preserve">Sparen</t>
  </si>
  <si>
    <t xml:space="preserve">Gesamt</t>
  </si>
  <si>
    <t xml:space="preserve">SPARQUOTE (IST)</t>
  </si>
  <si>
    <t xml:space="preserve">FREI / NICHT ZUGEORDNET</t>
  </si>
  <si>
    <t xml:space="preserve">STATUS SPARZIEL</t>
  </si>
  <si>
    <t xml:space="preserve">③   Bedürfnisse · Notwendige Ausgaben (50 %)</t>
  </si>
  <si>
    <t xml:space="preserve">Kategorie</t>
  </si>
  <si>
    <t xml:space="preserve">Budget (€)</t>
  </si>
  <si>
    <t xml:space="preserve">Differenz</t>
  </si>
  <si>
    <t xml:space="preserve">Anmerkung</t>
  </si>
  <si>
    <t xml:space="preserve">Miete &amp; Wohnen</t>
  </si>
  <si>
    <t xml:space="preserve">Nebenkosten &amp; Energie</t>
  </si>
  <si>
    <t xml:space="preserve">Strom, Wasser, Heizung</t>
  </si>
  <si>
    <t xml:space="preserve">Lebensmittel &amp; Haushalt</t>
  </si>
  <si>
    <t xml:space="preserve">Versicherungen</t>
  </si>
  <si>
    <t xml:space="preserve">Haftpflicht, Hausrat, Zusatz</t>
  </si>
  <si>
    <t xml:space="preserve">Mobilität &amp; Verkehr</t>
  </si>
  <si>
    <t xml:space="preserve">ÖPNV-Ticket / Kfz</t>
  </si>
  <si>
    <t xml:space="preserve">Telefon &amp; Internet</t>
  </si>
  <si>
    <t xml:space="preserve">Gesundheit &amp; Vorsorge</t>
  </si>
  <si>
    <t xml:space="preserve">Sonstige Fixkosten</t>
  </si>
  <si>
    <t xml:space="preserve">Zwischensumme Bedürfnisse</t>
  </si>
  <si>
    <t xml:space="preserve">④   Wünsche · Persönliche Ausgaben (30 %)</t>
  </si>
  <si>
    <t xml:space="preserve">Restaurant &amp; Café</t>
  </si>
  <si>
    <t xml:space="preserve">Freizeit &amp; Hobbys</t>
  </si>
  <si>
    <t xml:space="preserve">Reisen &amp; Urlaub</t>
  </si>
  <si>
    <t xml:space="preserve">Rücklage Jahresurlaub</t>
  </si>
  <si>
    <t xml:space="preserve">Shopping &amp; Kleidung</t>
  </si>
  <si>
    <t xml:space="preserve">Abos &amp; Streaming</t>
  </si>
  <si>
    <t xml:space="preserve">Musik, Video, Zeitung</t>
  </si>
  <si>
    <t xml:space="preserve">Sport &amp; Fitness</t>
  </si>
  <si>
    <t xml:space="preserve">Geschenke &amp; Anlässe</t>
  </si>
  <si>
    <t xml:space="preserve">Sonstiges</t>
  </si>
  <si>
    <t xml:space="preserve">Zwischensumme Wünsche</t>
  </si>
  <si>
    <t xml:space="preserve">⑤   Sparen &amp; Investieren (20 %)</t>
  </si>
  <si>
    <t xml:space="preserve">Notgroschen / Rücklage</t>
  </si>
  <si>
    <t xml:space="preserve">Ziel: 3–6 Monatsausgaben</t>
  </si>
  <si>
    <t xml:space="preserve">ETF-Sparplan / Wertpapiere</t>
  </si>
  <si>
    <t xml:space="preserve">Altersvorsorge</t>
  </si>
  <si>
    <t xml:space="preserve">Schuldentilgung / Kredite</t>
  </si>
  <si>
    <t xml:space="preserve">Sparziel (Anschaffung)</t>
  </si>
  <si>
    <t xml:space="preserve">Sonstige Rücklagen</t>
  </si>
  <si>
    <t xml:space="preserve">Zwischensumme Sparen</t>
  </si>
  <si>
    <t xml:space="preserve">So funktioniert diese Vorlage</t>
  </si>
  <si>
    <t xml:space="preserve">①  Nettoeinkommen eintragen. Alle cremefarbenen Felder sind Eingabefelder – der Rest berechnet sich automatisch.</t>
  </si>
  <si>
    <t xml:space="preserve">②  Die Zielverteilung (50 / 30 / 20) ist in der Spalte »Ziel-Anteil« anpassbar, z. B. auf 60 / 20 / 20 bei hohen Fixkosten.</t>
  </si>
  <si>
    <t xml:space="preserve">③  »Budget« = geplanter Betrag, »Ist« = tatsächlich ausgegeben. Positive Differenz (grün) = unter Budget geblieben.</t>
  </si>
  <si>
    <t xml:space="preserve">④  Die Monatsübersicht zeigt, wie nah die Ist-Ausgaben an der 50-30-20-Regel liegen. Die Sparquote ist die zentrale Kennzahl.</t>
  </si>
  <si>
    <t xml:space="preserve">Jahresübersicht 2026</t>
  </si>
  <si>
    <t xml:space="preserve">Monatliche Entwicklung Ihrer Aufteilung nach der 50-30-20-Regel</t>
  </si>
  <si>
    <t xml:space="preserve">Tipp:  Übertragen Sie jeden Monat die Ist-Summen aus dem Blatt »Budgetplaner«. Sparquote und Bewertung rechnen automatisch.</t>
  </si>
  <si>
    <t xml:space="preserve">Monat 2026</t>
  </si>
  <si>
    <t xml:space="preserve">Einkommen</t>
  </si>
  <si>
    <t xml:space="preserve">Summe Ausg.</t>
  </si>
  <si>
    <t xml:space="preserve">Sparquote</t>
  </si>
  <si>
    <t xml:space="preserve">Januar</t>
  </si>
  <si>
    <t xml:space="preserve">Februar</t>
  </si>
  <si>
    <t xml:space="preserve">März</t>
  </si>
  <si>
    <t xml:space="preserve">April</t>
  </si>
  <si>
    <t xml:space="preserve">Mai</t>
  </si>
  <si>
    <t xml:space="preserve">Juni</t>
  </si>
  <si>
    <t xml:space="preserve">Juli</t>
  </si>
  <si>
    <t xml:space="preserve">August</t>
  </si>
  <si>
    <t xml:space="preserve">September</t>
  </si>
  <si>
    <t xml:space="preserve">Oktober</t>
  </si>
  <si>
    <t xml:space="preserve">November</t>
  </si>
  <si>
    <t xml:space="preserve">Dezember</t>
  </si>
  <si>
    <t xml:space="preserve">Summe 2026</t>
  </si>
  <si>
    <t xml:space="preserve">Ø pro Monat</t>
  </si>
  <si>
    <t xml:space="preserve">GESAMTEINKOMMEN 2026</t>
  </si>
  <si>
    <t xml:space="preserve">GESAMT GESPART 2026</t>
  </si>
  <si>
    <t xml:space="preserve">Ø SPARQUOTE 2026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</si>
</sst>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&quot; €&quot;"/>
    <numFmt numFmtId="166" formatCode="0.0%"/>
  </numFmts>
  <fonts count="2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FFFFFF"/>
      <name val="Calibri"/>
      <family val="0"/>
      <charset val="1"/>
    </font>
    <font>
      <sz val="11"/>
      <color rgb="FFCFE0E6"/>
      <name val="Calibri"/>
      <family val="0"/>
      <charset val="1"/>
    </font>
    <font>
      <i val="true"/>
      <sz val="9.5"/>
      <color rgb="FF667680"/>
      <name val="Calibri"/>
      <family val="0"/>
      <charset val="1"/>
    </font>
    <font>
      <b val="true"/>
      <sz val="12.5"/>
      <color rgb="FFFFFFFF"/>
      <name val="Calibri"/>
      <family val="0"/>
      <charset val="1"/>
    </font>
    <font>
      <b val="true"/>
      <sz val="10"/>
      <color rgb="FFCFE0E6"/>
      <name val="Calibri"/>
      <family val="0"/>
      <charset val="1"/>
    </font>
    <font>
      <sz val="11"/>
      <color rgb="FF23303A"/>
      <name val="Calibri"/>
      <family val="0"/>
      <charset val="1"/>
    </font>
    <font>
      <b val="true"/>
      <sz val="11"/>
      <color rgb="FF23303A"/>
      <name val="Calibri"/>
      <family val="0"/>
      <charset val="1"/>
    </font>
    <font>
      <b val="true"/>
      <sz val="11.5"/>
      <color rgb="FF23303A"/>
      <name val="Calibri"/>
      <family val="0"/>
      <charset val="1"/>
    </font>
    <font>
      <b val="true"/>
      <sz val="12.5"/>
      <color rgb="FF0E4C5E"/>
      <name val="Calibri"/>
      <family val="0"/>
      <charset val="1"/>
    </font>
    <font>
      <i val="true"/>
      <sz val="9.5"/>
      <color rgb="FF23303A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color rgb="FF23303A"/>
      <name val="Calibri"/>
      <family val="0"/>
      <charset val="1"/>
    </font>
    <font>
      <b val="true"/>
      <sz val="11.5"/>
      <color rgb="FF0E4C5E"/>
      <name val="Calibri"/>
      <family val="0"/>
      <charset val="1"/>
    </font>
    <font>
      <b val="true"/>
      <sz val="10"/>
      <color rgb="FF23303A"/>
      <name val="Calibri"/>
      <family val="0"/>
      <charset val="1"/>
    </font>
    <font>
      <b val="true"/>
      <sz val="9"/>
      <color rgb="FF667680"/>
      <name val="Calibri"/>
      <family val="0"/>
      <charset val="1"/>
    </font>
    <font>
      <b val="true"/>
      <sz val="20"/>
      <color rgb="FF3C8C5F"/>
      <name val="Calibri"/>
      <family val="0"/>
      <charset val="1"/>
    </font>
    <font>
      <b val="true"/>
      <sz val="20"/>
      <color rgb="FF0E4C5E"/>
      <name val="Calibri"/>
      <family val="0"/>
      <charset val="1"/>
    </font>
    <font>
      <b val="true"/>
      <sz val="15"/>
      <color rgb="FF0E4C5E"/>
      <name val="Calibri"/>
      <family val="0"/>
      <charset val="1"/>
    </font>
    <font>
      <b val="true"/>
      <sz val="22"/>
      <color rgb="FFFFFFFF"/>
      <name val="Calibri"/>
      <family val="0"/>
      <charset val="1"/>
    </font>
    <font>
      <b val="true"/>
      <sz val="11"/>
      <color rgb="FF0E4C5E"/>
      <name val="Calibri"/>
      <family val="0"/>
      <charset val="1"/>
    </font>
    <font>
      <b val="true"/>
      <sz val="11"/>
      <color rgb="FF667680"/>
      <name val="Calibri"/>
      <family val="0"/>
      <charset val="1"/>
    </font>
    <font>
      <sz val="11"/>
      <color rgb="FF667680"/>
      <name val="Calibri"/>
      <family val="0"/>
      <charset val="1"/>
    </font>
    <font>
      <b val="true"/>
      <sz val="19"/>
      <color rgb="FF0E4C5E"/>
      <name val="Calibri"/>
      <family val="0"/>
      <charset val="1"/>
    </font>
    <font>
      <b val="true"/>
      <sz val="19"/>
      <color rgb="FF3C8C5F"/>
      <name val="Calibri"/>
      <family val="0"/>
      <charset val="1"/>
    </font>
  </fonts>
  <fills count="20">
    <fill>
      <patternFill patternType="none"/>
    </fill>
    <fill>
      <patternFill patternType="gray125"/>
    </fill>
    <fill>
      <patternFill patternType="solid">
        <fgColor rgb="FF0E4C5E"/>
        <bgColor rgb="FF093642"/>
      </patternFill>
    </fill>
    <fill>
      <patternFill patternType="solid">
        <fgColor rgb="FFE3A63C"/>
        <bgColor rgb="FFE9CD8A"/>
      </patternFill>
    </fill>
    <fill>
      <patternFill patternType="solid">
        <fgColor rgb="FF093642"/>
        <bgColor rgb="FF23303A"/>
      </patternFill>
    </fill>
    <fill>
      <patternFill patternType="solid">
        <fgColor rgb="FFFFF6E0"/>
        <bgColor rgb="FFF8ECE5"/>
      </patternFill>
    </fill>
    <fill>
      <patternFill patternType="solid">
        <fgColor rgb="FFCDE4EC"/>
        <bgColor rgb="FFCFE0E6"/>
      </patternFill>
    </fill>
    <fill>
      <patternFill patternType="solid">
        <fgColor rgb="FF23303A"/>
        <bgColor rgb="FF093642"/>
      </patternFill>
    </fill>
    <fill>
      <patternFill patternType="solid">
        <fgColor rgb="FFEAF3F6"/>
        <bgColor rgb="FFEEF3F5"/>
      </patternFill>
    </fill>
    <fill>
      <patternFill patternType="solid">
        <fgColor rgb="FFF8ECE5"/>
        <bgColor rgb="FFFBEBD3"/>
      </patternFill>
    </fill>
    <fill>
      <patternFill patternType="solid">
        <fgColor rgb="FFE9F2EC"/>
        <bgColor rgb="FFEAF3F6"/>
      </patternFill>
    </fill>
    <fill>
      <patternFill patternType="solid">
        <fgColor rgb="FFEEF3F5"/>
        <bgColor rgb="FFEAF3F6"/>
      </patternFill>
    </fill>
    <fill>
      <patternFill patternType="solid">
        <fgColor rgb="FFF2F6F8"/>
        <bgColor rgb="FFF6F9FA"/>
      </patternFill>
    </fill>
    <fill>
      <patternFill patternType="solid">
        <fgColor rgb="FF1E7A99"/>
        <bgColor rgb="FF2E7D57"/>
      </patternFill>
    </fill>
    <fill>
      <patternFill patternType="solid">
        <fgColor rgb="FFBF6440"/>
        <bgColor rgb="FFB57320"/>
      </patternFill>
    </fill>
    <fill>
      <patternFill patternType="solid">
        <fgColor rgb="FFEBD3C6"/>
        <bgColor rgb="FFD8E0E4"/>
      </patternFill>
    </fill>
    <fill>
      <patternFill patternType="solid">
        <fgColor rgb="FF3C8C5F"/>
        <bgColor rgb="FF2E7D57"/>
      </patternFill>
    </fill>
    <fill>
      <patternFill patternType="solid">
        <fgColor rgb="FFCDE5D6"/>
        <bgColor rgb="FFCFE0E6"/>
      </patternFill>
    </fill>
    <fill>
      <patternFill patternType="solid">
        <fgColor rgb="FFFFFFFF"/>
        <bgColor rgb="FFF6F9FA"/>
      </patternFill>
    </fill>
    <fill>
      <patternFill patternType="solid">
        <fgColor rgb="FFF6F9FA"/>
        <bgColor rgb="FFF2F6F8"/>
      </patternFill>
    </fill>
  </fills>
  <borders count="13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8E0E4"/>
      </bottom>
      <diagonal/>
    </border>
    <border diagonalUp="false" diagonalDown="false">
      <left style="thin">
        <color rgb="FFE9CD8A"/>
      </left>
      <right style="thin">
        <color rgb="FFE9CD8A"/>
      </right>
      <top style="thin">
        <color rgb="FFE9CD8A"/>
      </top>
      <bottom style="thin">
        <color rgb="FFE9CD8A"/>
      </bottom>
      <diagonal/>
    </border>
    <border diagonalUp="false" diagonalDown="false">
      <left/>
      <right/>
      <top style="thin">
        <color rgb="FF0E4C5E"/>
      </top>
      <bottom/>
      <diagonal/>
    </border>
    <border diagonalUp="false" diagonalDown="false">
      <left/>
      <right/>
      <top/>
      <bottom style="thin">
        <color rgb="FF093642"/>
      </bottom>
      <diagonal/>
    </border>
    <border diagonalUp="false" diagonalDown="false">
      <left style="thin">
        <color rgb="FFD8E0E4"/>
      </left>
      <right style="thin">
        <color rgb="FFD8E0E4"/>
      </right>
      <top style="thin">
        <color rgb="FFD8E0E4"/>
      </top>
      <bottom style="thin">
        <color rgb="FFD8E0E4"/>
      </bottom>
      <diagonal/>
    </border>
    <border diagonalUp="false" diagonalDown="false">
      <left/>
      <right/>
      <top/>
      <bottom style="thin">
        <color rgb="FF1E7A99"/>
      </bottom>
      <diagonal/>
    </border>
    <border diagonalUp="false" diagonalDown="false">
      <left/>
      <right/>
      <top style="medium">
        <color rgb="FF1E7A99"/>
      </top>
      <bottom/>
      <diagonal/>
    </border>
    <border diagonalUp="false" diagonalDown="false">
      <left/>
      <right/>
      <top/>
      <bottom style="thin">
        <color rgb="FFBF6440"/>
      </bottom>
      <diagonal/>
    </border>
    <border diagonalUp="false" diagonalDown="false">
      <left/>
      <right/>
      <top style="medium">
        <color rgb="FFBF6440"/>
      </top>
      <bottom/>
      <diagonal/>
    </border>
    <border diagonalUp="false" diagonalDown="false">
      <left/>
      <right/>
      <top/>
      <bottom style="thin">
        <color rgb="FF3C8C5F"/>
      </bottom>
      <diagonal/>
    </border>
    <border diagonalUp="false" diagonalDown="false">
      <left/>
      <right/>
      <top style="medium">
        <color rgb="FF3C8C5F"/>
      </top>
      <bottom/>
      <diagonal/>
    </border>
    <border diagonalUp="false" diagonalDown="false">
      <left/>
      <right/>
      <top style="medium">
        <color rgb="FF0E4C5E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4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0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1" fillId="6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2" fillId="6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3" fillId="6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7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7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8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9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8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0" fillId="8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9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9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9" fillId="9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0" fillId="9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9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9" fillId="1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0" fillId="1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9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1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10" fillId="11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11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7" fillId="11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9" fillId="1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0" fillId="1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1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7" fillId="8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7" fillId="8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9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6" borderId="7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0" fillId="6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6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1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7" fillId="9" borderId="8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7" fillId="9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15" borderId="9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0" fillId="15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15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16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7" fillId="10" borderId="1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7" fillId="1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17" borderId="1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0" fillId="17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17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6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2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18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9" fillId="18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0" fillId="1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9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9" fillId="19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0" fillId="1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11" borderId="1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0" fillId="11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0" fillId="11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1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18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5" fillId="18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24" fillId="1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8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6" fillId="1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7" fillId="1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6" fillId="1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ont>
        <name val="Calibri"/>
        <charset val="1"/>
        <family val="0"/>
        <color rgb="FF2E7D57"/>
        <sz val="11"/>
      </font>
    </dxf>
    <dxf>
      <font>
        <name val="Calibri"/>
        <charset val="1"/>
        <family val="0"/>
        <color rgb="FFC0392B"/>
        <sz val="11"/>
      </font>
    </dxf>
    <dxf>
      <font>
        <name val="Calibri"/>
        <charset val="1"/>
        <family val="0"/>
        <b val="1"/>
        <color rgb="FF2E7D57"/>
        <sz val="11"/>
      </font>
      <fill>
        <patternFill>
          <bgColor rgb="FFD8EFE0"/>
        </patternFill>
      </fill>
    </dxf>
    <dxf>
      <font>
        <name val="Calibri"/>
        <charset val="1"/>
        <family val="0"/>
        <b val="1"/>
        <color rgb="FFB57320"/>
        <sz val="11"/>
      </font>
      <fill>
        <patternFill>
          <bgColor rgb="FFFBEBD3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EEF3F5"/>
      <rgbColor rgb="FFFF00FF"/>
      <rgbColor rgb="FF00FFFF"/>
      <rgbColor rgb="FF800000"/>
      <rgbColor rgb="FF008000"/>
      <rgbColor rgb="FF000080"/>
      <rgbColor rgb="FFB57320"/>
      <rgbColor rgb="FF800080"/>
      <rgbColor rgb="FF1E7A99"/>
      <rgbColor rgb="FFEBD3C6"/>
      <rgbColor rgb="FF808080"/>
      <rgbColor rgb="FFCDE5D6"/>
      <rgbColor rgb="FF993366"/>
      <rgbColor rgb="FFFFF6E0"/>
      <rgbColor rgb="FFEAF3F6"/>
      <rgbColor rgb="FF660066"/>
      <rgbColor rgb="FFFF8080"/>
      <rgbColor rgb="FF0066CC"/>
      <rgbColor rgb="FFCFE0E6"/>
      <rgbColor rgb="FF000080"/>
      <rgbColor rgb="FFFF00FF"/>
      <rgbColor rgb="FFF2F6F8"/>
      <rgbColor rgb="FF00FFFF"/>
      <rgbColor rgb="FF800080"/>
      <rgbColor rgb="FF800000"/>
      <rgbColor rgb="FF2E7D57"/>
      <rgbColor rgb="FF0000FF"/>
      <rgbColor rgb="FF00CCFF"/>
      <rgbColor rgb="FFE9F2EC"/>
      <rgbColor rgb="FFD8EFE0"/>
      <rgbColor rgb="FFFBEBD3"/>
      <rgbColor rgb="FFCDE4EC"/>
      <rgbColor rgb="FFF8ECE5"/>
      <rgbColor rgb="FFD8E0E4"/>
      <rgbColor rgb="FFE9CD8A"/>
      <rgbColor rgb="FF3366FF"/>
      <rgbColor rgb="FF33CCCC"/>
      <rgbColor rgb="FF99CC00"/>
      <rgbColor rgb="FFF6F9FA"/>
      <rgbColor rgb="FFE3A63C"/>
      <rgbColor rgb="FFBF6440"/>
      <rgbColor rgb="FF667680"/>
      <rgbColor rgb="FF969696"/>
      <rgbColor rgb="FF093642"/>
      <rgbColor rgb="FF3C8C5F"/>
      <rgbColor rgb="FF003300"/>
      <rgbColor rgb="FF333300"/>
      <rgbColor rgb="FFC0392B"/>
      <rgbColor rgb="FF993366"/>
      <rgbColor rgb="FF0E4C5E"/>
      <rgbColor rgb="FF23303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E4C5E"/>
    <pageSetUpPr fitToPage="true"/>
  </sheetPr>
  <dimension ref="B1:G59"/>
  <sheetViews>
    <sheetView showFormulas="false" showGridLines="false" showRowColHeaders="true" showZeros="true" rightToLeft="false" tabSelected="true" showOutlineSymbols="true" defaultGridColor="true" view="normal" topLeftCell="A1" colorId="64" zoomScale="110" zoomScaleNormal="11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26"/>
    <col collapsed="false" customWidth="true" hidden="false" outlineLevel="0" max="3" min="3" style="0" width="13"/>
    <col collapsed="false" customWidth="true" hidden="false" outlineLevel="0" max="5" min="4" style="0" width="15"/>
    <col collapsed="false" customWidth="true" hidden="false" outlineLevel="0" max="6" min="6" style="0" width="14"/>
    <col collapsed="false" customWidth="true" hidden="false" outlineLevel="0" max="7" min="7" style="0" width="18"/>
    <col collapsed="false" customWidth="true" hidden="false" outlineLevel="0" max="8" min="8" style="0" width="2.5"/>
  </cols>
  <sheetData>
    <row r="1" customFormat="false" ht="6" hidden="false" customHeight="true" outlineLevel="0" collapsed="false"/>
    <row r="2" customFormat="false" ht="33.75" hidden="false" customHeight="true" outlineLevel="0" collapsed="false">
      <c r="B2" s="1" t="s">
        <v>0</v>
      </c>
      <c r="C2" s="1"/>
      <c r="D2" s="1"/>
      <c r="E2" s="1"/>
      <c r="F2" s="1"/>
      <c r="G2" s="1"/>
    </row>
    <row r="3" customFormat="false" ht="18" hidden="false" customHeight="true" outlineLevel="0" collapsed="false">
      <c r="B3" s="2" t="s">
        <v>1</v>
      </c>
      <c r="C3" s="2"/>
      <c r="D3" s="2"/>
      <c r="E3" s="2"/>
      <c r="F3" s="2"/>
      <c r="G3" s="2"/>
    </row>
    <row r="4" customFormat="false" ht="6" hidden="false" customHeight="true" outlineLevel="0" collapsed="false">
      <c r="B4" s="3"/>
      <c r="C4" s="3"/>
      <c r="D4" s="3"/>
      <c r="E4" s="3"/>
      <c r="F4" s="3"/>
      <c r="G4" s="3"/>
    </row>
    <row r="5" customFormat="false" ht="19.5" hidden="false" customHeight="true" outlineLevel="0" collapsed="false">
      <c r="B5" s="4" t="s">
        <v>2</v>
      </c>
      <c r="C5" s="4"/>
      <c r="D5" s="4"/>
      <c r="E5" s="4"/>
      <c r="F5" s="4"/>
      <c r="G5" s="4"/>
    </row>
    <row r="6" customFormat="false" ht="24" hidden="false" customHeight="true" outlineLevel="0" collapsed="false">
      <c r="B6" s="5" t="s">
        <v>3</v>
      </c>
      <c r="C6" s="5"/>
      <c r="D6" s="5"/>
      <c r="E6" s="5"/>
      <c r="F6" s="6" t="s">
        <v>4</v>
      </c>
      <c r="G6" s="6"/>
    </row>
    <row r="7" customFormat="false" ht="19.5" hidden="false" customHeight="true" outlineLevel="0" collapsed="false">
      <c r="B7" s="7" t="s">
        <v>5</v>
      </c>
      <c r="C7" s="7"/>
      <c r="D7" s="7"/>
      <c r="E7" s="8" t="n">
        <v>3000</v>
      </c>
      <c r="F7" s="9" t="s">
        <v>6</v>
      </c>
      <c r="G7" s="9"/>
    </row>
    <row r="8" customFormat="false" ht="19.5" hidden="false" customHeight="true" outlineLevel="0" collapsed="false">
      <c r="B8" s="7" t="s">
        <v>7</v>
      </c>
      <c r="C8" s="7"/>
      <c r="D8" s="7"/>
      <c r="E8" s="8" t="n">
        <v>200</v>
      </c>
      <c r="F8" s="9" t="s">
        <v>8</v>
      </c>
      <c r="G8" s="9"/>
    </row>
    <row r="9" customFormat="false" ht="24" hidden="false" customHeight="true" outlineLevel="0" collapsed="false">
      <c r="B9" s="10" t="s">
        <v>9</v>
      </c>
      <c r="C9" s="10"/>
      <c r="D9" s="10"/>
      <c r="E9" s="11" t="n">
        <f aca="false">E7+E8</f>
        <v>3200</v>
      </c>
      <c r="F9" s="12" t="s">
        <v>10</v>
      </c>
      <c r="G9" s="12"/>
    </row>
    <row r="10" customFormat="false" ht="7.5" hidden="false" customHeight="true" outlineLevel="0" collapsed="false"/>
    <row r="11" customFormat="false" ht="24" hidden="false" customHeight="true" outlineLevel="0" collapsed="false">
      <c r="B11" s="5" t="s">
        <v>11</v>
      </c>
      <c r="C11" s="5"/>
      <c r="D11" s="5"/>
      <c r="E11" s="5"/>
      <c r="F11" s="5"/>
      <c r="G11" s="5"/>
    </row>
    <row r="12" customFormat="false" ht="19.5" hidden="false" customHeight="true" outlineLevel="0" collapsed="false">
      <c r="B12" s="13" t="s">
        <v>12</v>
      </c>
      <c r="C12" s="14" t="s">
        <v>13</v>
      </c>
      <c r="D12" s="15" t="s">
        <v>14</v>
      </c>
      <c r="E12" s="15" t="s">
        <v>15</v>
      </c>
      <c r="F12" s="14" t="s">
        <v>16</v>
      </c>
      <c r="G12" s="14" t="s">
        <v>17</v>
      </c>
    </row>
    <row r="13" customFormat="false" ht="19.5" hidden="false" customHeight="true" outlineLevel="0" collapsed="false">
      <c r="B13" s="16" t="s">
        <v>18</v>
      </c>
      <c r="C13" s="17" t="n">
        <v>0.5</v>
      </c>
      <c r="D13" s="18" t="n">
        <f aca="false">$E$9*C13</f>
        <v>1600</v>
      </c>
      <c r="E13" s="19" t="n">
        <f aca="false">E31</f>
        <v>1740</v>
      </c>
      <c r="F13" s="20" t="n">
        <f aca="false">IFERROR(E13/$E$9,0)</f>
        <v>0.54375</v>
      </c>
      <c r="G13" s="21" t="str">
        <f aca="false">IF($E$9=0,"—",IF(ABS(F13-C13)&lt;=0.02,"Im Zielbereich",IF(F13&gt;C13,"Über dem Ziel","Unter dem Ziel")))</f>
        <v>Über dem Ziel</v>
      </c>
    </row>
    <row r="14" customFormat="false" ht="19.5" hidden="false" customHeight="true" outlineLevel="0" collapsed="false">
      <c r="B14" s="22" t="s">
        <v>19</v>
      </c>
      <c r="C14" s="17" t="n">
        <v>0.3</v>
      </c>
      <c r="D14" s="23" t="n">
        <f aca="false">$E$9*C14</f>
        <v>960</v>
      </c>
      <c r="E14" s="24" t="n">
        <f aca="false">E43</f>
        <v>645</v>
      </c>
      <c r="F14" s="25" t="n">
        <f aca="false">IFERROR(E14/$E$9,0)</f>
        <v>0.2015625</v>
      </c>
      <c r="G14" s="26" t="str">
        <f aca="false">IF($E$9=0,"—",IF(ABS(F14-C14)&lt;=0.02,"Im Zielbereich",IF(F14&gt;C14,"Über dem Ziel","Unter dem Ziel")))</f>
        <v>Unter dem Ziel</v>
      </c>
    </row>
    <row r="15" customFormat="false" ht="19.5" hidden="false" customHeight="true" outlineLevel="0" collapsed="false">
      <c r="B15" s="27" t="s">
        <v>20</v>
      </c>
      <c r="C15" s="17" t="n">
        <v>0.2</v>
      </c>
      <c r="D15" s="28" t="n">
        <f aca="false">$E$9*C15</f>
        <v>640</v>
      </c>
      <c r="E15" s="29" t="n">
        <f aca="false">E53</f>
        <v>810</v>
      </c>
      <c r="F15" s="30" t="n">
        <f aca="false">IFERROR(E15/$E$9,0)</f>
        <v>0.253125</v>
      </c>
      <c r="G15" s="31" t="str">
        <f aca="false">IF($E$9=0,"—",IF(ABS(F15-C15)&lt;=0.02,"Im Zielbereich",IF(F15&gt;C15,"Über dem Ziel","Unter dem Ziel")))</f>
        <v>Über dem Ziel</v>
      </c>
    </row>
    <row r="16" customFormat="false" ht="21.75" hidden="false" customHeight="true" outlineLevel="0" collapsed="false">
      <c r="B16" s="32" t="s">
        <v>21</v>
      </c>
      <c r="C16" s="33" t="n">
        <f aca="false">SUM(C13:C15)</f>
        <v>1</v>
      </c>
      <c r="D16" s="34" t="n">
        <f aca="false">SUM(D13:D15)</f>
        <v>3200</v>
      </c>
      <c r="E16" s="34" t="n">
        <f aca="false">SUM(E13:E15)</f>
        <v>3195</v>
      </c>
      <c r="F16" s="33" t="n">
        <f aca="false">IFERROR(E16/$E$9,0)</f>
        <v>0.9984375</v>
      </c>
      <c r="G16" s="35" t="str">
        <f aca="false">IF($E$9=0,"—",IF(E16&gt;$E$9+1,"Über dem Einkommen",IF(E16&lt;$E$9-1,"Überschuss vorhanden","Ausgeglichen")))</f>
        <v>Überschuss vorhanden</v>
      </c>
    </row>
    <row r="17" customFormat="false" ht="9.75" hidden="false" customHeight="true" outlineLevel="0" collapsed="false"/>
    <row r="18" customFormat="false" ht="18" hidden="false" customHeight="true" outlineLevel="0" collapsed="false">
      <c r="B18" s="36" t="s">
        <v>22</v>
      </c>
      <c r="C18" s="36"/>
      <c r="D18" s="36" t="s">
        <v>23</v>
      </c>
      <c r="E18" s="36"/>
      <c r="F18" s="36" t="s">
        <v>24</v>
      </c>
      <c r="G18" s="36"/>
    </row>
    <row r="19" customFormat="false" ht="31.5" hidden="false" customHeight="true" outlineLevel="0" collapsed="false">
      <c r="B19" s="37" t="n">
        <f aca="false">IFERROR(E15/$E$9,0)</f>
        <v>0.253125</v>
      </c>
      <c r="C19" s="37"/>
      <c r="D19" s="38" t="n">
        <f aca="false">$E$9-E16</f>
        <v>5</v>
      </c>
      <c r="E19" s="38"/>
      <c r="F19" s="39" t="str">
        <f aca="false">IF($E$9=0,"—",IF(E15&gt;=$E$9*0.2,"20 %-Ziel erreicht","20 %-Ziel noch offen"))</f>
        <v>20 %-Ziel erreicht</v>
      </c>
      <c r="G19" s="39"/>
    </row>
    <row r="20" customFormat="false" ht="9.75" hidden="false" customHeight="true" outlineLevel="0" collapsed="false"/>
    <row r="21" customFormat="false" ht="24" hidden="false" customHeight="true" outlineLevel="0" collapsed="false">
      <c r="B21" s="40" t="s">
        <v>25</v>
      </c>
      <c r="C21" s="40"/>
      <c r="D21" s="40"/>
      <c r="E21" s="40"/>
      <c r="F21" s="40"/>
      <c r="G21" s="40"/>
    </row>
    <row r="22" customFormat="false" ht="19.5" hidden="false" customHeight="true" outlineLevel="0" collapsed="false">
      <c r="B22" s="41" t="s">
        <v>26</v>
      </c>
      <c r="C22" s="41"/>
      <c r="D22" s="42" t="s">
        <v>27</v>
      </c>
      <c r="E22" s="42" t="s">
        <v>15</v>
      </c>
      <c r="F22" s="42" t="s">
        <v>28</v>
      </c>
      <c r="G22" s="41" t="s">
        <v>29</v>
      </c>
    </row>
    <row r="23" customFormat="false" ht="18.75" hidden="false" customHeight="true" outlineLevel="0" collapsed="false">
      <c r="B23" s="7" t="s">
        <v>30</v>
      </c>
      <c r="C23" s="7"/>
      <c r="D23" s="43" t="n">
        <v>850</v>
      </c>
      <c r="E23" s="43" t="n">
        <v>850</v>
      </c>
      <c r="F23" s="44" t="n">
        <f aca="false">D23-E23</f>
        <v>0</v>
      </c>
      <c r="G23" s="9"/>
    </row>
    <row r="24" customFormat="false" ht="18.75" hidden="false" customHeight="true" outlineLevel="0" collapsed="false">
      <c r="B24" s="7" t="s">
        <v>31</v>
      </c>
      <c r="C24" s="7"/>
      <c r="D24" s="43" t="n">
        <v>170</v>
      </c>
      <c r="E24" s="43" t="n">
        <v>185</v>
      </c>
      <c r="F24" s="44" t="n">
        <f aca="false">D24-E24</f>
        <v>-15</v>
      </c>
      <c r="G24" s="9" t="s">
        <v>32</v>
      </c>
    </row>
    <row r="25" customFormat="false" ht="18.75" hidden="false" customHeight="true" outlineLevel="0" collapsed="false">
      <c r="B25" s="7" t="s">
        <v>33</v>
      </c>
      <c r="C25" s="7"/>
      <c r="D25" s="43" t="n">
        <v>350</v>
      </c>
      <c r="E25" s="43" t="n">
        <v>380</v>
      </c>
      <c r="F25" s="44" t="n">
        <f aca="false">D25-E25</f>
        <v>-30</v>
      </c>
      <c r="G25" s="9"/>
    </row>
    <row r="26" customFormat="false" ht="18.75" hidden="false" customHeight="true" outlineLevel="0" collapsed="false">
      <c r="B26" s="7" t="s">
        <v>34</v>
      </c>
      <c r="C26" s="7"/>
      <c r="D26" s="43" t="n">
        <v>115</v>
      </c>
      <c r="E26" s="43" t="n">
        <v>115</v>
      </c>
      <c r="F26" s="44" t="n">
        <f aca="false">D26-E26</f>
        <v>0</v>
      </c>
      <c r="G26" s="9" t="s">
        <v>35</v>
      </c>
    </row>
    <row r="27" customFormat="false" ht="18.75" hidden="false" customHeight="true" outlineLevel="0" collapsed="false">
      <c r="B27" s="7" t="s">
        <v>36</v>
      </c>
      <c r="C27" s="7"/>
      <c r="D27" s="43" t="n">
        <v>90</v>
      </c>
      <c r="E27" s="43" t="n">
        <v>95</v>
      </c>
      <c r="F27" s="44" t="n">
        <f aca="false">D27-E27</f>
        <v>-5</v>
      </c>
      <c r="G27" s="9" t="s">
        <v>37</v>
      </c>
    </row>
    <row r="28" customFormat="false" ht="18.75" hidden="false" customHeight="true" outlineLevel="0" collapsed="false">
      <c r="B28" s="7" t="s">
        <v>38</v>
      </c>
      <c r="C28" s="7"/>
      <c r="D28" s="43" t="n">
        <v>50</v>
      </c>
      <c r="E28" s="43" t="n">
        <v>50</v>
      </c>
      <c r="F28" s="44" t="n">
        <f aca="false">D28-E28</f>
        <v>0</v>
      </c>
      <c r="G28" s="9"/>
    </row>
    <row r="29" customFormat="false" ht="18.75" hidden="false" customHeight="true" outlineLevel="0" collapsed="false">
      <c r="B29" s="7" t="s">
        <v>39</v>
      </c>
      <c r="C29" s="7"/>
      <c r="D29" s="43" t="n">
        <v>45</v>
      </c>
      <c r="E29" s="43" t="n">
        <v>40</v>
      </c>
      <c r="F29" s="44" t="n">
        <f aca="false">D29-E29</f>
        <v>5</v>
      </c>
      <c r="G29" s="9"/>
    </row>
    <row r="30" customFormat="false" ht="18.75" hidden="false" customHeight="true" outlineLevel="0" collapsed="false">
      <c r="B30" s="7" t="s">
        <v>40</v>
      </c>
      <c r="C30" s="7"/>
      <c r="D30" s="43" t="n">
        <v>30</v>
      </c>
      <c r="E30" s="43" t="n">
        <v>25</v>
      </c>
      <c r="F30" s="44" t="n">
        <f aca="false">D30-E30</f>
        <v>5</v>
      </c>
      <c r="G30" s="9"/>
    </row>
    <row r="31" customFormat="false" ht="21.75" hidden="false" customHeight="true" outlineLevel="0" collapsed="false">
      <c r="B31" s="45" t="s">
        <v>41</v>
      </c>
      <c r="C31" s="45"/>
      <c r="D31" s="46" t="n">
        <f aca="false">SUM(D23:D30)</f>
        <v>1700</v>
      </c>
      <c r="E31" s="46" t="n">
        <f aca="false">SUM(E23:E30)</f>
        <v>1740</v>
      </c>
      <c r="F31" s="46" t="n">
        <f aca="false">D31-E31</f>
        <v>-40</v>
      </c>
      <c r="G31" s="47"/>
    </row>
    <row r="32" customFormat="false" ht="7.5" hidden="false" customHeight="true" outlineLevel="0" collapsed="false"/>
    <row r="33" customFormat="false" ht="24" hidden="false" customHeight="true" outlineLevel="0" collapsed="false">
      <c r="B33" s="48" t="s">
        <v>42</v>
      </c>
      <c r="C33" s="48"/>
      <c r="D33" s="48"/>
      <c r="E33" s="48"/>
      <c r="F33" s="48"/>
      <c r="G33" s="48"/>
    </row>
    <row r="34" customFormat="false" ht="19.5" hidden="false" customHeight="true" outlineLevel="0" collapsed="false">
      <c r="B34" s="49" t="s">
        <v>26</v>
      </c>
      <c r="C34" s="49"/>
      <c r="D34" s="50" t="s">
        <v>27</v>
      </c>
      <c r="E34" s="50" t="s">
        <v>15</v>
      </c>
      <c r="F34" s="50" t="s">
        <v>28</v>
      </c>
      <c r="G34" s="49" t="s">
        <v>29</v>
      </c>
    </row>
    <row r="35" customFormat="false" ht="18.75" hidden="false" customHeight="true" outlineLevel="0" collapsed="false">
      <c r="B35" s="7" t="s">
        <v>43</v>
      </c>
      <c r="C35" s="7"/>
      <c r="D35" s="43" t="n">
        <v>150</v>
      </c>
      <c r="E35" s="43" t="n">
        <v>165</v>
      </c>
      <c r="F35" s="44" t="n">
        <f aca="false">D35-E35</f>
        <v>-15</v>
      </c>
      <c r="G35" s="9"/>
    </row>
    <row r="36" customFormat="false" ht="18.75" hidden="false" customHeight="true" outlineLevel="0" collapsed="false">
      <c r="B36" s="7" t="s">
        <v>44</v>
      </c>
      <c r="C36" s="7"/>
      <c r="D36" s="43" t="n">
        <v>90</v>
      </c>
      <c r="E36" s="43" t="n">
        <v>85</v>
      </c>
      <c r="F36" s="44" t="n">
        <f aca="false">D36-E36</f>
        <v>5</v>
      </c>
      <c r="G36" s="9"/>
    </row>
    <row r="37" customFormat="false" ht="18.75" hidden="false" customHeight="true" outlineLevel="0" collapsed="false">
      <c r="B37" s="7" t="s">
        <v>45</v>
      </c>
      <c r="C37" s="7"/>
      <c r="D37" s="43" t="n">
        <v>130</v>
      </c>
      <c r="E37" s="43" t="n">
        <v>120</v>
      </c>
      <c r="F37" s="44" t="n">
        <f aca="false">D37-E37</f>
        <v>10</v>
      </c>
      <c r="G37" s="9" t="s">
        <v>46</v>
      </c>
    </row>
    <row r="38" customFormat="false" ht="18.75" hidden="false" customHeight="true" outlineLevel="0" collapsed="false">
      <c r="B38" s="7" t="s">
        <v>47</v>
      </c>
      <c r="C38" s="7"/>
      <c r="D38" s="43" t="n">
        <v>120</v>
      </c>
      <c r="E38" s="43" t="n">
        <v>130</v>
      </c>
      <c r="F38" s="44" t="n">
        <f aca="false">D38-E38</f>
        <v>-10</v>
      </c>
      <c r="G38" s="9"/>
    </row>
    <row r="39" customFormat="false" ht="18.75" hidden="false" customHeight="true" outlineLevel="0" collapsed="false">
      <c r="B39" s="7" t="s">
        <v>48</v>
      </c>
      <c r="C39" s="7"/>
      <c r="D39" s="43" t="n">
        <v>45</v>
      </c>
      <c r="E39" s="43" t="n">
        <v>45</v>
      </c>
      <c r="F39" s="44" t="n">
        <f aca="false">D39-E39</f>
        <v>0</v>
      </c>
      <c r="G39" s="9" t="s">
        <v>49</v>
      </c>
    </row>
    <row r="40" customFormat="false" ht="18.75" hidden="false" customHeight="true" outlineLevel="0" collapsed="false">
      <c r="B40" s="7" t="s">
        <v>50</v>
      </c>
      <c r="C40" s="7"/>
      <c r="D40" s="43" t="n">
        <v>40</v>
      </c>
      <c r="E40" s="43" t="n">
        <v>40</v>
      </c>
      <c r="F40" s="44" t="n">
        <f aca="false">D40-E40</f>
        <v>0</v>
      </c>
      <c r="G40" s="9"/>
    </row>
    <row r="41" customFormat="false" ht="18.75" hidden="false" customHeight="true" outlineLevel="0" collapsed="false">
      <c r="B41" s="7" t="s">
        <v>51</v>
      </c>
      <c r="C41" s="7"/>
      <c r="D41" s="43" t="n">
        <v>35</v>
      </c>
      <c r="E41" s="43" t="n">
        <v>35</v>
      </c>
      <c r="F41" s="44" t="n">
        <f aca="false">D41-E41</f>
        <v>0</v>
      </c>
      <c r="G41" s="9"/>
    </row>
    <row r="42" customFormat="false" ht="18.75" hidden="false" customHeight="true" outlineLevel="0" collapsed="false">
      <c r="B42" s="7" t="s">
        <v>52</v>
      </c>
      <c r="C42" s="7"/>
      <c r="D42" s="43" t="n">
        <v>30</v>
      </c>
      <c r="E42" s="43" t="n">
        <v>25</v>
      </c>
      <c r="F42" s="44" t="n">
        <f aca="false">D42-E42</f>
        <v>5</v>
      </c>
      <c r="G42" s="9"/>
    </row>
    <row r="43" customFormat="false" ht="21.75" hidden="false" customHeight="true" outlineLevel="0" collapsed="false">
      <c r="B43" s="51" t="s">
        <v>53</v>
      </c>
      <c r="C43" s="51"/>
      <c r="D43" s="52" t="n">
        <f aca="false">SUM(D35:D42)</f>
        <v>640</v>
      </c>
      <c r="E43" s="52" t="n">
        <f aca="false">SUM(E35:E42)</f>
        <v>645</v>
      </c>
      <c r="F43" s="52" t="n">
        <f aca="false">D43-E43</f>
        <v>-5</v>
      </c>
      <c r="G43" s="53"/>
    </row>
    <row r="44" customFormat="false" ht="7.5" hidden="false" customHeight="true" outlineLevel="0" collapsed="false"/>
    <row r="45" customFormat="false" ht="24" hidden="false" customHeight="true" outlineLevel="0" collapsed="false">
      <c r="B45" s="54" t="s">
        <v>54</v>
      </c>
      <c r="C45" s="54"/>
      <c r="D45" s="54"/>
      <c r="E45" s="54"/>
      <c r="F45" s="54"/>
      <c r="G45" s="54"/>
    </row>
    <row r="46" customFormat="false" ht="19.5" hidden="false" customHeight="true" outlineLevel="0" collapsed="false">
      <c r="B46" s="55" t="s">
        <v>26</v>
      </c>
      <c r="C46" s="55"/>
      <c r="D46" s="56" t="s">
        <v>27</v>
      </c>
      <c r="E46" s="56" t="s">
        <v>15</v>
      </c>
      <c r="F46" s="56" t="s">
        <v>28</v>
      </c>
      <c r="G46" s="55" t="s">
        <v>29</v>
      </c>
    </row>
    <row r="47" customFormat="false" ht="18.75" hidden="false" customHeight="true" outlineLevel="0" collapsed="false">
      <c r="B47" s="7" t="s">
        <v>55</v>
      </c>
      <c r="C47" s="7"/>
      <c r="D47" s="43" t="n">
        <v>200</v>
      </c>
      <c r="E47" s="43" t="n">
        <v>200</v>
      </c>
      <c r="F47" s="44" t="n">
        <f aca="false">D47-E47</f>
        <v>0</v>
      </c>
      <c r="G47" s="9" t="s">
        <v>56</v>
      </c>
    </row>
    <row r="48" customFormat="false" ht="18.75" hidden="false" customHeight="true" outlineLevel="0" collapsed="false">
      <c r="B48" s="7" t="s">
        <v>57</v>
      </c>
      <c r="C48" s="7"/>
      <c r="D48" s="43" t="n">
        <v>300</v>
      </c>
      <c r="E48" s="43" t="n">
        <v>300</v>
      </c>
      <c r="F48" s="44" t="n">
        <f aca="false">D48-E48</f>
        <v>0</v>
      </c>
      <c r="G48" s="9"/>
    </row>
    <row r="49" customFormat="false" ht="18.75" hidden="false" customHeight="true" outlineLevel="0" collapsed="false">
      <c r="B49" s="7" t="s">
        <v>58</v>
      </c>
      <c r="C49" s="7"/>
      <c r="D49" s="43" t="n">
        <v>120</v>
      </c>
      <c r="E49" s="43" t="n">
        <v>120</v>
      </c>
      <c r="F49" s="44" t="n">
        <f aca="false">D49-E49</f>
        <v>0</v>
      </c>
      <c r="G49" s="9"/>
    </row>
    <row r="50" customFormat="false" ht="18.75" hidden="false" customHeight="true" outlineLevel="0" collapsed="false">
      <c r="B50" s="7" t="s">
        <v>59</v>
      </c>
      <c r="C50" s="7"/>
      <c r="D50" s="43" t="n">
        <v>90</v>
      </c>
      <c r="E50" s="43" t="n">
        <v>90</v>
      </c>
      <c r="F50" s="44" t="n">
        <f aca="false">D50-E50</f>
        <v>0</v>
      </c>
      <c r="G50" s="9"/>
    </row>
    <row r="51" customFormat="false" ht="18.75" hidden="false" customHeight="true" outlineLevel="0" collapsed="false">
      <c r="B51" s="7" t="s">
        <v>60</v>
      </c>
      <c r="C51" s="7"/>
      <c r="D51" s="43" t="n">
        <v>70</v>
      </c>
      <c r="E51" s="43" t="n">
        <v>70</v>
      </c>
      <c r="F51" s="44" t="n">
        <f aca="false">D51-E51</f>
        <v>0</v>
      </c>
      <c r="G51" s="9"/>
    </row>
    <row r="52" customFormat="false" ht="18.75" hidden="false" customHeight="true" outlineLevel="0" collapsed="false">
      <c r="B52" s="7" t="s">
        <v>61</v>
      </c>
      <c r="C52" s="7"/>
      <c r="D52" s="43" t="n">
        <v>30</v>
      </c>
      <c r="E52" s="43" t="n">
        <v>30</v>
      </c>
      <c r="F52" s="44" t="n">
        <f aca="false">D52-E52</f>
        <v>0</v>
      </c>
      <c r="G52" s="9"/>
    </row>
    <row r="53" customFormat="false" ht="21.75" hidden="false" customHeight="true" outlineLevel="0" collapsed="false">
      <c r="B53" s="57" t="s">
        <v>62</v>
      </c>
      <c r="C53" s="57"/>
      <c r="D53" s="58" t="n">
        <f aca="false">SUM(D47:D52)</f>
        <v>810</v>
      </c>
      <c r="E53" s="58" t="n">
        <f aca="false">SUM(E47:E52)</f>
        <v>810</v>
      </c>
      <c r="F53" s="58" t="n">
        <f aca="false">D53-E53</f>
        <v>0</v>
      </c>
      <c r="G53" s="59"/>
    </row>
    <row r="54" customFormat="false" ht="9.75" hidden="false" customHeight="true" outlineLevel="0" collapsed="false"/>
    <row r="55" customFormat="false" ht="21.75" hidden="false" customHeight="true" outlineLevel="0" collapsed="false">
      <c r="B55" s="60" t="s">
        <v>63</v>
      </c>
      <c r="C55" s="60"/>
      <c r="D55" s="60"/>
      <c r="E55" s="60"/>
      <c r="F55" s="60"/>
      <c r="G55" s="60"/>
    </row>
    <row r="56" customFormat="false" ht="25.5" hidden="false" customHeight="true" outlineLevel="0" collapsed="false">
      <c r="B56" s="61" t="s">
        <v>64</v>
      </c>
      <c r="C56" s="61"/>
      <c r="D56" s="61"/>
      <c r="E56" s="61"/>
      <c r="F56" s="61"/>
      <c r="G56" s="61"/>
    </row>
    <row r="57" customFormat="false" ht="25.5" hidden="false" customHeight="true" outlineLevel="0" collapsed="false">
      <c r="B57" s="61" t="s">
        <v>65</v>
      </c>
      <c r="C57" s="61"/>
      <c r="D57" s="61"/>
      <c r="E57" s="61"/>
      <c r="F57" s="61"/>
      <c r="G57" s="61"/>
    </row>
    <row r="58" customFormat="false" ht="25.5" hidden="false" customHeight="true" outlineLevel="0" collapsed="false">
      <c r="B58" s="61" t="s">
        <v>66</v>
      </c>
      <c r="C58" s="61"/>
      <c r="D58" s="61"/>
      <c r="E58" s="61"/>
      <c r="F58" s="61"/>
      <c r="G58" s="61"/>
    </row>
    <row r="59" customFormat="false" ht="25.5" hidden="false" customHeight="true" outlineLevel="0" collapsed="false">
      <c r="B59" s="61" t="s">
        <v>67</v>
      </c>
      <c r="C59" s="61"/>
      <c r="D59" s="61"/>
      <c r="E59" s="61"/>
      <c r="F59" s="61"/>
      <c r="G59" s="61"/>
    </row>
  </sheetData>
  <mergeCells count="55">
    <mergeCell ref="B2:G2"/>
    <mergeCell ref="B3:G3"/>
    <mergeCell ref="B4:G4"/>
    <mergeCell ref="B5:G5"/>
    <mergeCell ref="B6:E6"/>
    <mergeCell ref="F6:G6"/>
    <mergeCell ref="B7:D7"/>
    <mergeCell ref="F7:G7"/>
    <mergeCell ref="B8:D8"/>
    <mergeCell ref="F8:G8"/>
    <mergeCell ref="B9:D9"/>
    <mergeCell ref="F9:G9"/>
    <mergeCell ref="B11:G11"/>
    <mergeCell ref="B18:C18"/>
    <mergeCell ref="D18:E18"/>
    <mergeCell ref="F18:G18"/>
    <mergeCell ref="B19:C19"/>
    <mergeCell ref="D19:E19"/>
    <mergeCell ref="F19:G19"/>
    <mergeCell ref="B21:G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3:G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5:G45"/>
    <mergeCell ref="B46:C46"/>
    <mergeCell ref="B47:C47"/>
    <mergeCell ref="B48:C48"/>
    <mergeCell ref="B49:C49"/>
    <mergeCell ref="B50:C50"/>
    <mergeCell ref="B51:C51"/>
    <mergeCell ref="B52:C52"/>
    <mergeCell ref="B53:C53"/>
    <mergeCell ref="B55:G55"/>
    <mergeCell ref="B56:G56"/>
    <mergeCell ref="B57:G57"/>
    <mergeCell ref="B58:G58"/>
    <mergeCell ref="B59:G59"/>
  </mergeCells>
  <conditionalFormatting sqref="F23:F30">
    <cfRule type="cellIs" priority="2" operator="greaterThanOrEqual" aboveAverage="0" equalAverage="0" bottom="0" percent="0" rank="0" text="" dxfId="0">
      <formula>0</formula>
    </cfRule>
    <cfRule type="cellIs" priority="3" operator="lessThan" aboveAverage="0" equalAverage="0" bottom="0" percent="0" rank="0" text="" dxfId="1">
      <formula>0</formula>
    </cfRule>
  </conditionalFormatting>
  <conditionalFormatting sqref="E23:E30">
    <cfRule type="dataBar" priority="4">
      <dataBar showValue="1" minLength="10" maxLength="90">
        <cfvo type="min" val="0"/>
        <cfvo type="max" val="0"/>
        <color rgb="FF9DC9D8"/>
      </dataBar>
      <extLst>
        <ext xmlns:x14="http://schemas.microsoft.com/office/spreadsheetml/2009/9/main" uri="{B025F937-C7B1-47D3-B67F-A62EFF666E3E}">
          <x14:id>{AD33FF93-FFDB-496A-BD10-A0B2864F14F4}</x14:id>
        </ext>
      </extLst>
    </cfRule>
  </conditionalFormatting>
  <conditionalFormatting sqref="F35:F42">
    <cfRule type="cellIs" priority="5" operator="greaterThanOrEqual" aboveAverage="0" equalAverage="0" bottom="0" percent="0" rank="0" text="" dxfId="0">
      <formula>0</formula>
    </cfRule>
    <cfRule type="cellIs" priority="6" operator="lessThan" aboveAverage="0" equalAverage="0" bottom="0" percent="0" rank="0" text="" dxfId="1">
      <formula>0</formula>
    </cfRule>
  </conditionalFormatting>
  <conditionalFormatting sqref="E35:E42">
    <cfRule type="dataBar" priority="7">
      <dataBar showValue="1" minLength="10" maxLength="90">
        <cfvo type="min" val="0"/>
        <cfvo type="max" val="0"/>
        <color rgb="FFE3B49F"/>
      </dataBar>
      <extLst>
        <ext xmlns:x14="http://schemas.microsoft.com/office/spreadsheetml/2009/9/main" uri="{B025F937-C7B1-47D3-B67F-A62EFF666E3E}">
          <x14:id>{1C2EC058-BB8B-437B-92E0-AC6B3F4C3080}</x14:id>
        </ext>
      </extLst>
    </cfRule>
  </conditionalFormatting>
  <conditionalFormatting sqref="F47:F52">
    <cfRule type="cellIs" priority="8" operator="greaterThanOrEqual" aboveAverage="0" equalAverage="0" bottom="0" percent="0" rank="0" text="" dxfId="0">
      <formula>0</formula>
    </cfRule>
    <cfRule type="cellIs" priority="9" operator="lessThan" aboveAverage="0" equalAverage="0" bottom="0" percent="0" rank="0" text="" dxfId="1">
      <formula>0</formula>
    </cfRule>
  </conditionalFormatting>
  <conditionalFormatting sqref="E47:E52">
    <cfRule type="dataBar" priority="10">
      <dataBar showValue="1" minLength="10" maxLength="90">
        <cfvo type="min" val="0"/>
        <cfvo type="max" val="0"/>
        <color rgb="FFA6D3B7"/>
      </dataBar>
      <extLst>
        <ext xmlns:x14="http://schemas.microsoft.com/office/spreadsheetml/2009/9/main" uri="{B025F937-C7B1-47D3-B67F-A62EFF666E3E}">
          <x14:id>{45DF54FB-1E38-4550-8A00-B1D38EA3E298}</x14:id>
        </ext>
      </extLst>
    </cfRule>
  </conditionalFormatting>
  <printOptions headings="false" gridLines="false" gridLinesSet="true" horizontalCentered="true" verticalCentered="false"/>
  <pageMargins left="0.4" right="0.4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D33FF93-FFDB-496A-BD10-A0B2864F14F4}">
            <x14:dataBar minLength="10" maxLength="90" axisPosition="none" gradient="true">
              <x14:cfvo type="min"/>
              <x14:cfvo type="max"/>
              <x14:negativeFillColor rgb="FF9DC9D8"/>
              <x14:axisColor rgb="FF000000"/>
            </x14:dataBar>
          </x14:cfRule>
          <xm:sqref>E23:E30</xm:sqref>
        </x14:conditionalFormatting>
        <x14:conditionalFormatting xmlns:xm="http://schemas.microsoft.com/office/excel/2006/main">
          <x14:cfRule type="dataBar" id="{1C2EC058-BB8B-437B-92E0-AC6B3F4C3080}">
            <x14:dataBar minLength="10" maxLength="90" axisPosition="none" gradient="true">
              <x14:cfvo type="min"/>
              <x14:cfvo type="max"/>
              <x14:negativeFillColor rgb="FFE3B49F"/>
              <x14:axisColor rgb="FF000000"/>
            </x14:dataBar>
          </x14:cfRule>
          <xm:sqref>E35:E42</xm:sqref>
        </x14:conditionalFormatting>
        <x14:conditionalFormatting xmlns:xm="http://schemas.microsoft.com/office/excel/2006/main">
          <x14:cfRule type="dataBar" id="{45DF54FB-1E38-4550-8A00-B1D38EA3E298}">
            <x14:dataBar minLength="10" maxLength="90" axisPosition="none" gradient="true">
              <x14:cfvo type="min"/>
              <x14:cfvo type="max"/>
              <x14:negativeFillColor rgb="FFA6D3B7"/>
              <x14:axisColor rgb="FF000000"/>
            </x14:dataBar>
          </x14:cfRule>
          <xm:sqref>E47:E52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3A63C"/>
    <pageSetUpPr fitToPage="true"/>
  </sheetPr>
  <dimension ref="B1:I24"/>
  <sheetViews>
    <sheetView showFormulas="false" showGridLines="false" showRowColHeaders="true" showZeros="true" rightToLeft="false" tabSelected="false" showOutlineSymbols="true" defaultGridColor="true" view="normal" topLeftCell="A1" colorId="64" zoomScale="110" zoomScaleNormal="11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4" min="2" style="0" width="15"/>
    <col collapsed="false" customWidth="true" hidden="false" outlineLevel="0" max="6" min="5" style="0" width="14"/>
    <col collapsed="false" customWidth="true" hidden="false" outlineLevel="0" max="7" min="7" style="0" width="15"/>
    <col collapsed="false" customWidth="true" hidden="false" outlineLevel="0" max="8" min="8" style="0" width="13"/>
    <col collapsed="false" customWidth="true" hidden="false" outlineLevel="0" max="9" min="9" style="0" width="18"/>
    <col collapsed="false" customWidth="true" hidden="false" outlineLevel="0" max="10" min="10" style="0" width="2.5"/>
  </cols>
  <sheetData>
    <row r="1" customFormat="false" ht="6" hidden="false" customHeight="true" outlineLevel="0" collapsed="false"/>
    <row r="2" customFormat="false" ht="31.5" hidden="false" customHeight="true" outlineLevel="0" collapsed="false">
      <c r="B2" s="62" t="s">
        <v>68</v>
      </c>
      <c r="C2" s="62"/>
      <c r="D2" s="62"/>
      <c r="E2" s="62"/>
      <c r="F2" s="62"/>
      <c r="G2" s="62"/>
      <c r="H2" s="62"/>
      <c r="I2" s="62"/>
    </row>
    <row r="3" customFormat="false" ht="18" hidden="false" customHeight="true" outlineLevel="0" collapsed="false">
      <c r="B3" s="2" t="s">
        <v>69</v>
      </c>
      <c r="C3" s="2"/>
      <c r="D3" s="2"/>
      <c r="E3" s="2"/>
      <c r="F3" s="2"/>
      <c r="G3" s="2"/>
      <c r="H3" s="2"/>
      <c r="I3" s="2"/>
    </row>
    <row r="4" customFormat="false" ht="6" hidden="false" customHeight="true" outlineLevel="0" collapsed="false">
      <c r="B4" s="3"/>
      <c r="C4" s="3"/>
      <c r="D4" s="3"/>
      <c r="E4" s="3"/>
      <c r="F4" s="3"/>
      <c r="G4" s="3"/>
      <c r="H4" s="3"/>
      <c r="I4" s="3"/>
    </row>
    <row r="5" customFormat="false" ht="19.5" hidden="false" customHeight="true" outlineLevel="0" collapsed="false">
      <c r="B5" s="4" t="s">
        <v>70</v>
      </c>
      <c r="C5" s="4"/>
      <c r="D5" s="4"/>
      <c r="E5" s="4"/>
      <c r="F5" s="4"/>
      <c r="G5" s="4"/>
      <c r="H5" s="4"/>
      <c r="I5" s="4"/>
    </row>
    <row r="6" customFormat="false" ht="7.5" hidden="false" customHeight="true" outlineLevel="0" collapsed="false"/>
    <row r="7" customFormat="false" ht="19.5" hidden="false" customHeight="true" outlineLevel="0" collapsed="false">
      <c r="B7" s="13" t="s">
        <v>71</v>
      </c>
      <c r="C7" s="15" t="s">
        <v>72</v>
      </c>
      <c r="D7" s="15" t="s">
        <v>18</v>
      </c>
      <c r="E7" s="15" t="s">
        <v>19</v>
      </c>
      <c r="F7" s="15" t="s">
        <v>20</v>
      </c>
      <c r="G7" s="15" t="s">
        <v>73</v>
      </c>
      <c r="H7" s="14" t="s">
        <v>74</v>
      </c>
      <c r="I7" s="14" t="s">
        <v>17</v>
      </c>
    </row>
    <row r="8" customFormat="false" ht="18.75" hidden="false" customHeight="true" outlineLevel="0" collapsed="false">
      <c r="B8" s="63" t="s">
        <v>75</v>
      </c>
      <c r="C8" s="43" t="n">
        <v>3200</v>
      </c>
      <c r="D8" s="43" t="n">
        <v>1780</v>
      </c>
      <c r="E8" s="43" t="n">
        <v>590</v>
      </c>
      <c r="F8" s="43" t="n">
        <v>780</v>
      </c>
      <c r="G8" s="64" t="n">
        <f aca="false">D8+E8+F8</f>
        <v>3150</v>
      </c>
      <c r="H8" s="65" t="n">
        <f aca="false">IFERROR(F8/C8,0)</f>
        <v>0.24375</v>
      </c>
      <c r="I8" s="66" t="str">
        <f aca="false">IF(C8=0,"—",IF(H8&gt;=0.2,"Sparziel erreicht",IF(H8&gt;=0.1,"Solide","Ausbaufähig")))</f>
        <v>Sparziel erreicht</v>
      </c>
    </row>
    <row r="9" customFormat="false" ht="18.75" hidden="false" customHeight="true" outlineLevel="0" collapsed="false">
      <c r="B9" s="67" t="s">
        <v>76</v>
      </c>
      <c r="C9" s="43" t="n">
        <v>3200</v>
      </c>
      <c r="D9" s="43" t="n">
        <v>1720</v>
      </c>
      <c r="E9" s="43" t="n">
        <v>640</v>
      </c>
      <c r="F9" s="43" t="n">
        <v>820</v>
      </c>
      <c r="G9" s="68" t="n">
        <f aca="false">D9+E9+F9</f>
        <v>3180</v>
      </c>
      <c r="H9" s="69" t="n">
        <f aca="false">IFERROR(F9/C9,0)</f>
        <v>0.25625</v>
      </c>
      <c r="I9" s="70" t="str">
        <f aca="false">IF(C9=0,"—",IF(H9&gt;=0.2,"Sparziel erreicht",IF(H9&gt;=0.1,"Solide","Ausbaufähig")))</f>
        <v>Sparziel erreicht</v>
      </c>
    </row>
    <row r="10" customFormat="false" ht="18.75" hidden="false" customHeight="true" outlineLevel="0" collapsed="false">
      <c r="B10" s="63" t="s">
        <v>77</v>
      </c>
      <c r="C10" s="43" t="n">
        <v>3350</v>
      </c>
      <c r="D10" s="43" t="n">
        <v>1750</v>
      </c>
      <c r="E10" s="43" t="n">
        <v>700</v>
      </c>
      <c r="F10" s="43" t="n">
        <v>850</v>
      </c>
      <c r="G10" s="64" t="n">
        <f aca="false">D10+E10+F10</f>
        <v>3300</v>
      </c>
      <c r="H10" s="65" t="n">
        <f aca="false">IFERROR(F10/C10,0)</f>
        <v>0.253731343283582</v>
      </c>
      <c r="I10" s="66" t="str">
        <f aca="false">IF(C10=0,"—",IF(H10&gt;=0.2,"Sparziel erreicht",IF(H10&gt;=0.1,"Solide","Ausbaufähig")))</f>
        <v>Sparziel erreicht</v>
      </c>
    </row>
    <row r="11" customFormat="false" ht="18.75" hidden="false" customHeight="true" outlineLevel="0" collapsed="false">
      <c r="B11" s="67" t="s">
        <v>78</v>
      </c>
      <c r="C11" s="43" t="n">
        <v>3200</v>
      </c>
      <c r="D11" s="43" t="n">
        <v>1760</v>
      </c>
      <c r="E11" s="43" t="n">
        <v>660</v>
      </c>
      <c r="F11" s="43" t="n">
        <v>760</v>
      </c>
      <c r="G11" s="68" t="n">
        <f aca="false">D11+E11+F11</f>
        <v>3180</v>
      </c>
      <c r="H11" s="69" t="n">
        <f aca="false">IFERROR(F11/C11,0)</f>
        <v>0.2375</v>
      </c>
      <c r="I11" s="70" t="str">
        <f aca="false">IF(C11=0,"—",IF(H11&gt;=0.2,"Sparziel erreicht",IF(H11&gt;=0.1,"Solide","Ausbaufähig")))</f>
        <v>Sparziel erreicht</v>
      </c>
    </row>
    <row r="12" customFormat="false" ht="18.75" hidden="false" customHeight="true" outlineLevel="0" collapsed="false">
      <c r="B12" s="63" t="s">
        <v>79</v>
      </c>
      <c r="C12" s="43" t="n">
        <v>3200</v>
      </c>
      <c r="D12" s="43" t="n">
        <v>1700</v>
      </c>
      <c r="E12" s="43" t="n">
        <v>720</v>
      </c>
      <c r="F12" s="43" t="n">
        <v>760</v>
      </c>
      <c r="G12" s="64" t="n">
        <f aca="false">D12+E12+F12</f>
        <v>3180</v>
      </c>
      <c r="H12" s="65" t="n">
        <f aca="false">IFERROR(F12/C12,0)</f>
        <v>0.2375</v>
      </c>
      <c r="I12" s="66" t="str">
        <f aca="false">IF(C12=0,"—",IF(H12&gt;=0.2,"Sparziel erreicht",IF(H12&gt;=0.1,"Solide","Ausbaufähig")))</f>
        <v>Sparziel erreicht</v>
      </c>
    </row>
    <row r="13" customFormat="false" ht="18.75" hidden="false" customHeight="true" outlineLevel="0" collapsed="false">
      <c r="B13" s="67" t="s">
        <v>80</v>
      </c>
      <c r="C13" s="43" t="n">
        <v>3450</v>
      </c>
      <c r="D13" s="43" t="n">
        <v>1740</v>
      </c>
      <c r="E13" s="43" t="n">
        <v>850</v>
      </c>
      <c r="F13" s="43" t="n">
        <v>820</v>
      </c>
      <c r="G13" s="68" t="n">
        <f aca="false">D13+E13+F13</f>
        <v>3410</v>
      </c>
      <c r="H13" s="69" t="n">
        <f aca="false">IFERROR(F13/C13,0)</f>
        <v>0.23768115942029</v>
      </c>
      <c r="I13" s="70" t="str">
        <f aca="false">IF(C13=0,"—",IF(H13&gt;=0.2,"Sparziel erreicht",IF(H13&gt;=0.1,"Solide","Ausbaufähig")))</f>
        <v>Sparziel erreicht</v>
      </c>
    </row>
    <row r="14" customFormat="false" ht="18.75" hidden="false" customHeight="true" outlineLevel="0" collapsed="false">
      <c r="B14" s="63" t="s">
        <v>81</v>
      </c>
      <c r="C14" s="43" t="n">
        <v>3200</v>
      </c>
      <c r="D14" s="43" t="n">
        <v>1730</v>
      </c>
      <c r="E14" s="43" t="n">
        <v>780</v>
      </c>
      <c r="F14" s="43" t="n">
        <v>680</v>
      </c>
      <c r="G14" s="64" t="n">
        <f aca="false">D14+E14+F14</f>
        <v>3190</v>
      </c>
      <c r="H14" s="65" t="n">
        <f aca="false">IFERROR(F14/C14,0)</f>
        <v>0.2125</v>
      </c>
      <c r="I14" s="66" t="str">
        <f aca="false">IF(C14=0,"—",IF(H14&gt;=0.2,"Sparziel erreicht",IF(H14&gt;=0.1,"Solide","Ausbaufähig")))</f>
        <v>Sparziel erreicht</v>
      </c>
    </row>
    <row r="15" customFormat="false" ht="18.75" hidden="false" customHeight="true" outlineLevel="0" collapsed="false">
      <c r="B15" s="67" t="s">
        <v>82</v>
      </c>
      <c r="C15" s="43" t="n">
        <v>3200</v>
      </c>
      <c r="D15" s="43" t="n">
        <v>1710</v>
      </c>
      <c r="E15" s="43" t="n">
        <v>690</v>
      </c>
      <c r="F15" s="43" t="n">
        <v>790</v>
      </c>
      <c r="G15" s="68" t="n">
        <f aca="false">D15+E15+F15</f>
        <v>3190</v>
      </c>
      <c r="H15" s="69" t="n">
        <f aca="false">IFERROR(F15/C15,0)</f>
        <v>0.246875</v>
      </c>
      <c r="I15" s="70" t="str">
        <f aca="false">IF(C15=0,"—",IF(H15&gt;=0.2,"Sparziel erreicht",IF(H15&gt;=0.1,"Solide","Ausbaufähig")))</f>
        <v>Sparziel erreicht</v>
      </c>
    </row>
    <row r="16" customFormat="false" ht="18.75" hidden="false" customHeight="true" outlineLevel="0" collapsed="false">
      <c r="B16" s="63" t="s">
        <v>83</v>
      </c>
      <c r="C16" s="43" t="n">
        <v>3200</v>
      </c>
      <c r="D16" s="43" t="n">
        <v>1750</v>
      </c>
      <c r="E16" s="43" t="n">
        <v>610</v>
      </c>
      <c r="F16" s="43" t="n">
        <v>830</v>
      </c>
      <c r="G16" s="64" t="n">
        <f aca="false">D16+E16+F16</f>
        <v>3190</v>
      </c>
      <c r="H16" s="65" t="n">
        <f aca="false">IFERROR(F16/C16,0)</f>
        <v>0.259375</v>
      </c>
      <c r="I16" s="66" t="str">
        <f aca="false">IF(C16=0,"—",IF(H16&gt;=0.2,"Sparziel erreicht",IF(H16&gt;=0.1,"Solide","Ausbaufähig")))</f>
        <v>Sparziel erreicht</v>
      </c>
    </row>
    <row r="17" customFormat="false" ht="18.75" hidden="false" customHeight="true" outlineLevel="0" collapsed="false">
      <c r="B17" s="67" t="s">
        <v>84</v>
      </c>
      <c r="C17" s="43" t="n">
        <v>3200</v>
      </c>
      <c r="D17" s="43" t="n">
        <v>1770</v>
      </c>
      <c r="E17" s="43" t="n">
        <v>640</v>
      </c>
      <c r="F17" s="43" t="n">
        <v>780</v>
      </c>
      <c r="G17" s="68" t="n">
        <f aca="false">D17+E17+F17</f>
        <v>3190</v>
      </c>
      <c r="H17" s="69" t="n">
        <f aca="false">IFERROR(F17/C17,0)</f>
        <v>0.24375</v>
      </c>
      <c r="I17" s="70" t="str">
        <f aca="false">IF(C17=0,"—",IF(H17&gt;=0.2,"Sparziel erreicht",IF(H17&gt;=0.1,"Solide","Ausbaufähig")))</f>
        <v>Sparziel erreicht</v>
      </c>
    </row>
    <row r="18" customFormat="false" ht="18.75" hidden="false" customHeight="true" outlineLevel="0" collapsed="false">
      <c r="B18" s="63" t="s">
        <v>85</v>
      </c>
      <c r="C18" s="43" t="n">
        <v>3200</v>
      </c>
      <c r="D18" s="43" t="n">
        <v>1720</v>
      </c>
      <c r="E18" s="43" t="n">
        <v>700</v>
      </c>
      <c r="F18" s="43" t="n">
        <v>770</v>
      </c>
      <c r="G18" s="64" t="n">
        <f aca="false">D18+E18+F18</f>
        <v>3190</v>
      </c>
      <c r="H18" s="65" t="n">
        <f aca="false">IFERROR(F18/C18,0)</f>
        <v>0.240625</v>
      </c>
      <c r="I18" s="66" t="str">
        <f aca="false">IF(C18=0,"—",IF(H18&gt;=0.2,"Sparziel erreicht",IF(H18&gt;=0.1,"Solide","Ausbaufähig")))</f>
        <v>Sparziel erreicht</v>
      </c>
    </row>
    <row r="19" customFormat="false" ht="18.75" hidden="false" customHeight="true" outlineLevel="0" collapsed="false">
      <c r="B19" s="67" t="s">
        <v>86</v>
      </c>
      <c r="C19" s="43" t="n">
        <v>3600</v>
      </c>
      <c r="D19" s="43" t="n">
        <v>1760</v>
      </c>
      <c r="E19" s="43" t="n">
        <v>980</v>
      </c>
      <c r="F19" s="43" t="n">
        <v>840</v>
      </c>
      <c r="G19" s="68" t="n">
        <f aca="false">D19+E19+F19</f>
        <v>3580</v>
      </c>
      <c r="H19" s="69" t="n">
        <f aca="false">IFERROR(F19/C19,0)</f>
        <v>0.233333333333333</v>
      </c>
      <c r="I19" s="70" t="str">
        <f aca="false">IF(C19=0,"—",IF(H19&gt;=0.2,"Sparziel erreicht",IF(H19&gt;=0.1,"Solide","Ausbaufähig")))</f>
        <v>Sparziel erreicht</v>
      </c>
    </row>
    <row r="20" customFormat="false" ht="21.75" hidden="false" customHeight="true" outlineLevel="0" collapsed="false">
      <c r="B20" s="71" t="s">
        <v>87</v>
      </c>
      <c r="C20" s="72" t="n">
        <f aca="false">SUM(C8:C19)</f>
        <v>39200</v>
      </c>
      <c r="D20" s="72" t="n">
        <f aca="false">SUM(D8:D19)</f>
        <v>20890</v>
      </c>
      <c r="E20" s="72" t="n">
        <f aca="false">SUM(E8:E19)</f>
        <v>8560</v>
      </c>
      <c r="F20" s="72" t="n">
        <f aca="false">SUM(F8:F19)</f>
        <v>9480</v>
      </c>
      <c r="G20" s="72" t="n">
        <f aca="false">SUM(G8:G19)</f>
        <v>38930</v>
      </c>
      <c r="H20" s="73" t="n">
        <f aca="false">IFERROR(F20/C20,0)</f>
        <v>0.241836734693878</v>
      </c>
      <c r="I20" s="74"/>
    </row>
    <row r="21" customFormat="false" ht="19.5" hidden="false" customHeight="true" outlineLevel="0" collapsed="false">
      <c r="B21" s="75" t="s">
        <v>88</v>
      </c>
      <c r="C21" s="76" t="n">
        <f aca="false">AVERAGE(C8:C19)</f>
        <v>3266.66666666667</v>
      </c>
      <c r="D21" s="76" t="n">
        <f aca="false">AVERAGE(D8:D19)</f>
        <v>1740.83333333333</v>
      </c>
      <c r="E21" s="76" t="n">
        <f aca="false">AVERAGE(E8:E19)</f>
        <v>713.333333333333</v>
      </c>
      <c r="F21" s="76" t="n">
        <f aca="false">AVERAGE(F8:F19)</f>
        <v>790</v>
      </c>
      <c r="G21" s="76" t="n">
        <f aca="false">AVERAGE(G8:G19)</f>
        <v>3244.16666666667</v>
      </c>
      <c r="H21" s="77" t="n">
        <f aca="false">IFERROR(AVERAGE(H8:H19),0)</f>
        <v>0.2419059030031</v>
      </c>
      <c r="I21" s="78"/>
    </row>
    <row r="22" customFormat="false" ht="9.75" hidden="false" customHeight="true" outlineLevel="0" collapsed="false"/>
    <row r="23" customFormat="false" ht="18" hidden="false" customHeight="true" outlineLevel="0" collapsed="false">
      <c r="B23" s="36" t="s">
        <v>89</v>
      </c>
      <c r="C23" s="36"/>
      <c r="D23" s="36" t="s">
        <v>90</v>
      </c>
      <c r="E23" s="36"/>
      <c r="F23" s="36" t="s">
        <v>91</v>
      </c>
      <c r="G23" s="36"/>
    </row>
    <row r="24" customFormat="false" ht="31.5" hidden="false" customHeight="true" outlineLevel="0" collapsed="false">
      <c r="B24" s="79" t="n">
        <f aca="false">C20</f>
        <v>39200</v>
      </c>
      <c r="C24" s="79"/>
      <c r="D24" s="80" t="n">
        <f aca="false">F20</f>
        <v>9480</v>
      </c>
      <c r="E24" s="80"/>
      <c r="F24" s="81" t="n">
        <f aca="false">H20</f>
        <v>0.241836734693878</v>
      </c>
      <c r="G24" s="81"/>
    </row>
  </sheetData>
  <mergeCells count="10">
    <mergeCell ref="B2:I2"/>
    <mergeCell ref="B3:I3"/>
    <mergeCell ref="B4:I4"/>
    <mergeCell ref="B5:I5"/>
    <mergeCell ref="B23:C23"/>
    <mergeCell ref="D23:E23"/>
    <mergeCell ref="F23:G23"/>
    <mergeCell ref="B24:C24"/>
    <mergeCell ref="D24:E24"/>
    <mergeCell ref="F24:G24"/>
  </mergeCells>
  <conditionalFormatting sqref="H8:H20">
    <cfRule type="cellIs" priority="2" operator="greaterThanOrEqual" aboveAverage="0" equalAverage="0" bottom="0" percent="0" rank="0" text="" dxfId="2">
      <formula>0.2</formula>
    </cfRule>
    <cfRule type="cellIs" priority="3" operator="lessThan" aboveAverage="0" equalAverage="0" bottom="0" percent="0" rank="0" text="" dxfId="3">
      <formula>0.2</formula>
    </cfRule>
  </conditionalFormatting>
  <conditionalFormatting sqref="F8:F19">
    <cfRule type="dataBar" priority="4">
      <dataBar showValue="1" minLength="10" maxLength="90">
        <cfvo type="min" val="0"/>
        <cfvo type="max" val="0"/>
        <color rgb="FFA6D3B7"/>
      </dataBar>
      <extLst>
        <ext xmlns:x14="http://schemas.microsoft.com/office/spreadsheetml/2009/9/main" uri="{B025F937-C7B1-47D3-B67F-A62EFF666E3E}">
          <x14:id>{DB147866-50B0-4F64-A8B3-60DD4D894462}</x14:id>
        </ext>
      </extLst>
    </cfRule>
  </conditionalFormatting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B147866-50B0-4F64-A8B3-60DD4D894462}">
            <x14:dataBar minLength="10" maxLength="90" axisPosition="none" gradient="true">
              <x14:cfvo type="min"/>
              <x14:cfvo type="max"/>
              <x14:negativeFillColor rgb="FFA6D3B7"/>
              <x14:axisColor rgb="FF000000"/>
            </x14:dataBar>
          </x14:cfRule>
          <xm:sqref>F8:F19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2026-07-18T11:46:47Z</dcterms:created>
  <dc:creator>openpyxl</dc:creator>
  <dc:description/>
  <dc:language>en-US</dc:language>
  <cp:lastModifiedBy/>
  <dcterms:modified xsi:type="dcterms:W3CDTF">2026-07-18T11:46:47Z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