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wnloads\"/>
    </mc:Choice>
  </mc:AlternateContent>
  <xr:revisionPtr revIDLastSave="0" documentId="13_ncr:1_{606F4A3F-F7C8-47C7-84E0-407FEE6881EF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Juli 2026" sheetId="1" r:id="rId1"/>
    <sheet name="Jahresübersicht 2026" sheetId="2" r:id="rId2"/>
    <sheet name="Team-Übersicht" sheetId="3" r:id="rId3"/>
    <sheet name="Stammdaten" sheetId="4" r:id="rId4"/>
  </sheets>
  <definedNames>
    <definedName name="_xlnm.Print_Area" localSheetId="0">'Juli 2026'!$A$1:$O$40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" i="3" l="1"/>
  <c r="G12" i="3"/>
  <c r="E12" i="3"/>
  <c r="D12" i="3"/>
  <c r="J9" i="3"/>
  <c r="F9" i="3"/>
  <c r="J8" i="3"/>
  <c r="F8" i="3"/>
  <c r="J7" i="3"/>
  <c r="F7" i="3"/>
  <c r="J6" i="3"/>
  <c r="F6" i="3"/>
  <c r="J5" i="3"/>
  <c r="J12" i="3" s="1"/>
  <c r="F5" i="3"/>
  <c r="F12" i="3" s="1"/>
  <c r="H22" i="2"/>
  <c r="H23" i="2" s="1"/>
  <c r="H17" i="2"/>
  <c r="G17" i="2"/>
  <c r="F17" i="2"/>
  <c r="D17" i="2"/>
  <c r="C17" i="2"/>
  <c r="I10" i="2"/>
  <c r="E10" i="2"/>
  <c r="I9" i="2"/>
  <c r="E9" i="2"/>
  <c r="I8" i="2"/>
  <c r="E8" i="2"/>
  <c r="I7" i="2"/>
  <c r="E7" i="2"/>
  <c r="I6" i="2"/>
  <c r="E6" i="2"/>
  <c r="I5" i="2"/>
  <c r="I17" i="2" s="1"/>
  <c r="E5" i="2"/>
  <c r="E17" i="2" s="1"/>
  <c r="M39" i="1"/>
  <c r="K39" i="1"/>
  <c r="I38" i="1"/>
  <c r="H38" i="1"/>
  <c r="J38" i="1" s="1"/>
  <c r="I37" i="1"/>
  <c r="H37" i="1"/>
  <c r="J37" i="1" s="1"/>
  <c r="I36" i="1"/>
  <c r="H36" i="1"/>
  <c r="J36" i="1" s="1"/>
  <c r="I35" i="1"/>
  <c r="H35" i="1"/>
  <c r="J35" i="1" s="1"/>
  <c r="I34" i="1"/>
  <c r="H34" i="1"/>
  <c r="J34" i="1" s="1"/>
  <c r="J31" i="1"/>
  <c r="I31" i="1"/>
  <c r="H31" i="1"/>
  <c r="I30" i="1"/>
  <c r="H30" i="1"/>
  <c r="J30" i="1" s="1"/>
  <c r="J29" i="1"/>
  <c r="I29" i="1"/>
  <c r="J28" i="1"/>
  <c r="I28" i="1"/>
  <c r="J27" i="1"/>
  <c r="I27" i="1"/>
  <c r="H27" i="1"/>
  <c r="I24" i="1"/>
  <c r="H24" i="1"/>
  <c r="J24" i="1" s="1"/>
  <c r="I23" i="1"/>
  <c r="H23" i="1"/>
  <c r="J23" i="1" s="1"/>
  <c r="I22" i="1"/>
  <c r="H22" i="1"/>
  <c r="J22" i="1" s="1"/>
  <c r="J21" i="1"/>
  <c r="I21" i="1"/>
  <c r="J20" i="1"/>
  <c r="I20" i="1"/>
  <c r="I17" i="1"/>
  <c r="H17" i="1"/>
  <c r="J17" i="1" s="1"/>
  <c r="I16" i="1"/>
  <c r="H16" i="1"/>
  <c r="J16" i="1" s="1"/>
  <c r="I15" i="1"/>
  <c r="H15" i="1"/>
  <c r="J15" i="1" s="1"/>
  <c r="I14" i="1"/>
  <c r="H14" i="1"/>
  <c r="J14" i="1" s="1"/>
  <c r="I13" i="1"/>
  <c r="H13" i="1"/>
  <c r="J13" i="1" s="1"/>
  <c r="I10" i="1"/>
  <c r="H10" i="1"/>
  <c r="J10" i="1" s="1"/>
  <c r="I9" i="1"/>
  <c r="H9" i="1"/>
  <c r="J9" i="1" s="1"/>
  <c r="I8" i="1"/>
  <c r="I39" i="1" s="1"/>
  <c r="H8" i="1"/>
  <c r="H39" i="1" s="1"/>
  <c r="J8" i="1" l="1"/>
  <c r="J39" i="1" s="1"/>
</calcChain>
</file>

<file path=xl/sharedStrings.xml><?xml version="1.0" encoding="utf-8"?>
<sst xmlns="http://schemas.openxmlformats.org/spreadsheetml/2006/main" count="373" uniqueCount="202">
  <si>
    <t>ZEITERFASSUNG  ·  HANDWERK</t>
  </si>
  <si>
    <t>Betrieb:</t>
  </si>
  <si>
    <t>Musterbetrieb GmbH</t>
  </si>
  <si>
    <t>Mitarbeiter:</t>
  </si>
  <si>
    <t>Klaus Brandt</t>
  </si>
  <si>
    <t>Personalnr.:</t>
  </si>
  <si>
    <t>MA-007</t>
  </si>
  <si>
    <t>Sollstunden/Tag:</t>
  </si>
  <si>
    <t>Monat / Jahr:</t>
  </si>
  <si>
    <t>Juli 2026</t>
  </si>
  <si>
    <t>Kostenstelle:</t>
  </si>
  <si>
    <t>Baustelle Außen</t>
  </si>
  <si>
    <t>Abteilung:</t>
  </si>
  <si>
    <t>Montage / Bau</t>
  </si>
  <si>
    <t>Tag</t>
  </si>
  <si>
    <t>Datum</t>
  </si>
  <si>
    <t>Wochentag</t>
  </si>
  <si>
    <t>Beginn</t>
  </si>
  <si>
    <t>Ende</t>
  </si>
  <si>
    <t>Pause
(Min.)</t>
  </si>
  <si>
    <t>Ist-Zeit
(h)</t>
  </si>
  <si>
    <t>Soll-Zeit
(h)</t>
  </si>
  <si>
    <t>Saldo
(+/-)</t>
  </si>
  <si>
    <t>Status</t>
  </si>
  <si>
    <t>Projekt / Auftrag</t>
  </si>
  <si>
    <t>Tätigkeit</t>
  </si>
  <si>
    <t>Bemerkung</t>
  </si>
  <si>
    <t>01.07.2026</t>
  </si>
  <si>
    <t>Mi</t>
  </si>
  <si>
    <t>07:00</t>
  </si>
  <si>
    <t>16:00</t>
  </si>
  <si>
    <t>Normal</t>
  </si>
  <si>
    <t>AU-2026-0123</t>
  </si>
  <si>
    <t>Betonarbeiten Fundament</t>
  </si>
  <si>
    <t>02.07.2026</t>
  </si>
  <si>
    <t>Do</t>
  </si>
  <si>
    <t>17:30</t>
  </si>
  <si>
    <t>Überstunden</t>
  </si>
  <si>
    <t>Armierungen binden</t>
  </si>
  <si>
    <t>+1,5h genehmigt</t>
  </si>
  <si>
    <t>03.07.2026</t>
  </si>
  <si>
    <t>Fr</t>
  </si>
  <si>
    <t>07:30</t>
  </si>
  <si>
    <t>AU-2026-0124</t>
  </si>
  <si>
    <t>Schalung abbauen</t>
  </si>
  <si>
    <t>04.07.2026</t>
  </si>
  <si>
    <t>Sa</t>
  </si>
  <si>
    <t>Frei</t>
  </si>
  <si>
    <t>05.07.2026</t>
  </si>
  <si>
    <t>So</t>
  </si>
  <si>
    <t>06.07.2026</t>
  </si>
  <si>
    <t>Mo</t>
  </si>
  <si>
    <t>Betonoberfläche nacharbeiten</t>
  </si>
  <si>
    <t>07.07.2026</t>
  </si>
  <si>
    <t>Di</t>
  </si>
  <si>
    <t>AU-2026-0125</t>
  </si>
  <si>
    <t>Dachdeckerarbeiten</t>
  </si>
  <si>
    <t>08.07.2026</t>
  </si>
  <si>
    <t>Regen, 30 min. Verzögerung</t>
  </si>
  <si>
    <t>09.07.2026</t>
  </si>
  <si>
    <t>15:00</t>
  </si>
  <si>
    <t>Fensterrahmen Einbau</t>
  </si>
  <si>
    <t>10.07.2026</t>
  </si>
  <si>
    <t>13:00</t>
  </si>
  <si>
    <t>Werkzeugkontrolle / Lager</t>
  </si>
  <si>
    <t>Halbtag</t>
  </si>
  <si>
    <t>11.07.2026</t>
  </si>
  <si>
    <t>12.07.2026</t>
  </si>
  <si>
    <t>13.07.2026</t>
  </si>
  <si>
    <t>Urlaub</t>
  </si>
  <si>
    <t>genehmigt 12.06.2026</t>
  </si>
  <si>
    <t>14.07.2026</t>
  </si>
  <si>
    <t>15.07.2026</t>
  </si>
  <si>
    <t>AU-2026-0126</t>
  </si>
  <si>
    <t>Fliesenarbeiten Bad EG</t>
  </si>
  <si>
    <t>16.07.2026</t>
  </si>
  <si>
    <t>16:30</t>
  </si>
  <si>
    <t>17.07.2026</t>
  </si>
  <si>
    <t>Verfugen</t>
  </si>
  <si>
    <t>18.07.2026</t>
  </si>
  <si>
    <t>19.07.2026</t>
  </si>
  <si>
    <t>20.07.2026</t>
  </si>
  <si>
    <t>AU-2026-0127</t>
  </si>
  <si>
    <t>Elektroarbeiten Keller</t>
  </si>
  <si>
    <t>21.07.2026</t>
  </si>
  <si>
    <t>Krank</t>
  </si>
  <si>
    <t>AU eingerecht</t>
  </si>
  <si>
    <t>22.07.2026</t>
  </si>
  <si>
    <t>23.07.2026</t>
  </si>
  <si>
    <t>Elektroarbeiten OG</t>
  </si>
  <si>
    <t>24.07.2026</t>
  </si>
  <si>
    <t>Abnahme &amp; Protokoll</t>
  </si>
  <si>
    <t>25.07.2026</t>
  </si>
  <si>
    <t>26.07.2026</t>
  </si>
  <si>
    <t>27.07.2026</t>
  </si>
  <si>
    <t>AU-2026-0128</t>
  </si>
  <si>
    <t>Gerüstaufbau Süd</t>
  </si>
  <si>
    <t>28.07.2026</t>
  </si>
  <si>
    <t>15:30</t>
  </si>
  <si>
    <t>Gerüstarbeiten</t>
  </si>
  <si>
    <t>29.07.2026</t>
  </si>
  <si>
    <t>Malerarbeiten Außen</t>
  </si>
  <si>
    <t>30.07.2026</t>
  </si>
  <si>
    <t>31.07.2026</t>
  </si>
  <si>
    <t>12:00</t>
  </si>
  <si>
    <t>Abschlussreinigung</t>
  </si>
  <si>
    <t>MONATSSUMMEN</t>
  </si>
  <si>
    <t>ℹ  Pflichtfelder: Datum, Beginn, Ende, Status – gem. § 16 ArbZG mindestens 2 Jahre aufbewahren  ·  Blaue Felder = Eingabe  ·  Grau = Wochenende  ·  Grüner Saldo = Überstunden  ·  Roter Saldo = Minus</t>
  </si>
  <si>
    <t>JAHRESÜBERSICHT  ·  ARBEITSZEITERFASSUNG 2026</t>
  </si>
  <si>
    <t>Mitarbeiter: Klaus Brandt  ·  Betrieb: Musterbetrieb GmbH  ·  Jahr: 2026  ·  Stundensatz: 52,00 €/h</t>
  </si>
  <si>
    <t>Monat</t>
  </si>
  <si>
    <t>Ist-Zeit (h)</t>
  </si>
  <si>
    <t>Soll-Zeit (h)</t>
  </si>
  <si>
    <t>Saldo (h)</t>
  </si>
  <si>
    <t>Urlaub (Tg)</t>
  </si>
  <si>
    <t>Krank (Tg)</t>
  </si>
  <si>
    <t>Arbeitstage</t>
  </si>
  <si>
    <t>Vergütung (€)</t>
  </si>
  <si>
    <t>Januar</t>
  </si>
  <si>
    <t>Februar</t>
  </si>
  <si>
    <t>März</t>
  </si>
  <si>
    <t>April</t>
  </si>
  <si>
    <t>Mai</t>
  </si>
  <si>
    <t>Juni</t>
  </si>
  <si>
    <t>Juli</t>
  </si>
  <si>
    <t>—</t>
  </si>
  <si>
    <t>August</t>
  </si>
  <si>
    <t>September</t>
  </si>
  <si>
    <t>Oktober</t>
  </si>
  <si>
    <t>November</t>
  </si>
  <si>
    <t>Dezember</t>
  </si>
  <si>
    <t>JAHRESSUMME</t>
  </si>
  <si>
    <t>URLAUBSKONTO  ·  ÜBERSICHT</t>
  </si>
  <si>
    <t>Urlaubsanspruch gesamt (Tage):</t>
  </si>
  <si>
    <t>Bereits genommene Urlaubstage:</t>
  </si>
  <si>
    <t>Verbleibender Resturlaub:</t>
  </si>
  <si>
    <t>TEAM-ZEITÜBERSICHT  ·  JULI 2026  ·  MUSTERBETRIEB GMBH</t>
  </si>
  <si>
    <t>ℹ  Übersicht aller Mitarbeiter für einen Monat. Stunden und Stundensätze manuell aus den Einzelblättern übertragen oder direkt eintragen.</t>
  </si>
  <si>
    <t>Name / Mitarbeiter</t>
  </si>
  <si>
    <t>Funktion</t>
  </si>
  <si>
    <t>€/h (netto)</t>
  </si>
  <si>
    <t>K. Brandt</t>
  </si>
  <si>
    <t>Vorarbeiter</t>
  </si>
  <si>
    <t>M. Hoffmann</t>
  </si>
  <si>
    <t>Facharbeiter</t>
  </si>
  <si>
    <t>T. Schulz</t>
  </si>
  <si>
    <t>L. Wagner</t>
  </si>
  <si>
    <t>Helfer</t>
  </si>
  <si>
    <t>S. Fischer</t>
  </si>
  <si>
    <t>Auszubildender</t>
  </si>
  <si>
    <t>TEAM-SUMME</t>
  </si>
  <si>
    <t>STAMMDATEN  ·  BETRIEB &amp; MITARBEITER</t>
  </si>
  <si>
    <t xml:space="preserve">  ℹ  Tragen Sie hier einmalig Ihre Stammdaten ein. Blaue Felder = editierbare Eingaben.</t>
  </si>
  <si>
    <t>BETRIEBSDATEN</t>
  </si>
  <si>
    <t>Betriebsname:</t>
  </si>
  <si>
    <t>Straße / Nr.:</t>
  </si>
  <si>
    <t>Hauptstraße 12</t>
  </si>
  <si>
    <t>PLZ / Ort:</t>
  </si>
  <si>
    <t>28195 Bremen</t>
  </si>
  <si>
    <t>Geschäftsführer:</t>
  </si>
  <si>
    <t>Max Mustermann</t>
  </si>
  <si>
    <t>Steuernummer:</t>
  </si>
  <si>
    <t>123/456/78901</t>
  </si>
  <si>
    <t>Arbeitszeitmodell:</t>
  </si>
  <si>
    <t>5-Tage-Woche, Mo–Fr</t>
  </si>
  <si>
    <t>Wöchentliche Sollstunden:</t>
  </si>
  <si>
    <t>40 h</t>
  </si>
  <si>
    <t>Tägliche Sollstunden:</t>
  </si>
  <si>
    <t>8,0 h</t>
  </si>
  <si>
    <t>Urlaubsanspruch (Tage/Jahr):</t>
  </si>
  <si>
    <t>28</t>
  </si>
  <si>
    <t>Pausenregelung:</t>
  </si>
  <si>
    <t>30 Min. ab 6h / 45 Min. ab 9h</t>
  </si>
  <si>
    <t>MITARBEITER-STAMMDATEN</t>
  </si>
  <si>
    <t>Eintrittsdatum</t>
  </si>
  <si>
    <t>Urlaub (Tg/J)</t>
  </si>
  <si>
    <t>Std/Tag (Soll)</t>
  </si>
  <si>
    <t>01.03.2018</t>
  </si>
  <si>
    <t>15.06.2020</t>
  </si>
  <si>
    <t>01.09.2021</t>
  </si>
  <si>
    <t>01.02.2023</t>
  </si>
  <si>
    <t>01.09.2024</t>
  </si>
  <si>
    <t>GESETZLICHE FEIERTAGE 2026  (bundesweit)</t>
  </si>
  <si>
    <t>Bezeichnung</t>
  </si>
  <si>
    <t>01.01.2026</t>
  </si>
  <si>
    <t>Neujahr</t>
  </si>
  <si>
    <t>03.04.2026</t>
  </si>
  <si>
    <t>Karfreitag</t>
  </si>
  <si>
    <t>06.04.2026</t>
  </si>
  <si>
    <t>Ostermontag</t>
  </si>
  <si>
    <t>01.05.2026</t>
  </si>
  <si>
    <t>Tag der Arbeit</t>
  </si>
  <si>
    <t>14.05.2026</t>
  </si>
  <si>
    <t>Christi Himmelfahrt</t>
  </si>
  <si>
    <t>25.05.2026</t>
  </si>
  <si>
    <t>Pfingstmontag</t>
  </si>
  <si>
    <t>03.10.2026</t>
  </si>
  <si>
    <t>Tag der Deutschen Einheit</t>
  </si>
  <si>
    <t>25.12.2026</t>
  </si>
  <si>
    <t>1. Weihnachtstag</t>
  </si>
  <si>
    <t>26.12.2026</t>
  </si>
  <si>
    <t>2. Weihnachtstag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</si>
</sst>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&quot; h&quot;"/>
    <numFmt numFmtId="165" formatCode="\+0.00;\-0.00;\-"/>
    <numFmt numFmtId="166" formatCode="0.00&quot; h&quot;"/>
    <numFmt numFmtId="167" formatCode="\+0.00&quot; h&quot;;\-0.00&quot; h&quot;;\-"/>
    <numFmt numFmtId="168" formatCode="0.0"/>
    <numFmt numFmtId="169" formatCode="\+0.0;\-0.0;\-"/>
    <numFmt numFmtId="170" formatCode="#,##0.00\ [$€-407]"/>
    <numFmt numFmtId="171" formatCode="\+0.0&quot; h&quot;;\-0.0&quot; h&quot;;\-"/>
    <numFmt numFmtId="172" formatCode="&quot;Tg  &quot;0"/>
  </numFmts>
  <fonts count="20" x14ac:knownFonts="1">
    <font>
      <sz val="11"/>
      <color theme="1"/>
      <name val="Calibri"/>
      <family val="2"/>
      <charset val="1"/>
    </font>
    <font>
      <b/>
      <sz val="20"/>
      <color rgb="FFFFFFFF"/>
      <name val="Arial"/>
      <charset val="1"/>
    </font>
    <font>
      <b/>
      <sz val="9"/>
      <color rgb="FF595959"/>
      <name val="Arial"/>
      <charset val="1"/>
    </font>
    <font>
      <sz val="9"/>
      <name val="Arial"/>
      <charset val="1"/>
    </font>
    <font>
      <b/>
      <sz val="11"/>
      <color rgb="FF0000FF"/>
      <name val="Arial"/>
      <charset val="1"/>
    </font>
    <font>
      <b/>
      <sz val="9"/>
      <color rgb="FFFFFFFF"/>
      <name val="Arial"/>
      <charset val="1"/>
    </font>
    <font>
      <b/>
      <sz val="9"/>
      <color rgb="FFC00000"/>
      <name val="Arial"/>
      <charset val="1"/>
    </font>
    <font>
      <b/>
      <sz val="10"/>
      <color rgb="FFFFFFFF"/>
      <name val="Arial"/>
      <charset val="1"/>
    </font>
    <font>
      <b/>
      <sz val="11"/>
      <color rgb="FFFFFFFF"/>
      <name val="Arial"/>
      <charset val="1"/>
    </font>
    <font>
      <i/>
      <sz val="7"/>
      <color rgb="FF595959"/>
      <name val="Arial"/>
      <charset val="1"/>
    </font>
    <font>
      <b/>
      <sz val="18"/>
      <color rgb="FFFFFFFF"/>
      <name val="Arial"/>
      <charset val="1"/>
    </font>
    <font>
      <sz val="9"/>
      <color rgb="FF595959"/>
      <name val="Arial"/>
      <charset val="1"/>
    </font>
    <font>
      <b/>
      <sz val="9"/>
      <name val="Arial"/>
      <charset val="1"/>
    </font>
    <font>
      <b/>
      <sz val="11"/>
      <color rgb="FF000000"/>
      <name val="Arial"/>
      <charset val="1"/>
    </font>
    <font>
      <b/>
      <sz val="11"/>
      <color rgb="FF217346"/>
      <name val="Arial"/>
      <charset val="1"/>
    </font>
    <font>
      <b/>
      <sz val="16"/>
      <color rgb="FFFFFFFF"/>
      <name val="Arial"/>
      <charset val="1"/>
    </font>
    <font>
      <i/>
      <sz val="8"/>
      <color rgb="FF595959"/>
      <name val="Arial"/>
      <charset val="1"/>
    </font>
    <font>
      <sz val="9"/>
      <color rgb="FF0000FF"/>
      <name val="Arial"/>
      <charset val="1"/>
    </font>
    <font>
      <b/>
      <sz val="14"/>
      <color rgb="FFFFFFFF"/>
      <name val="Arial"/>
      <charset val="1"/>
    </font>
    <font>
      <sz val="9"/>
      <color rgb="FF000000"/>
      <name val="Arial"/>
      <charset val="1"/>
    </font>
  </fonts>
  <fills count="11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D6E4F0"/>
        <bgColor rgb="FFD9D9D9"/>
      </patternFill>
    </fill>
    <fill>
      <patternFill patternType="solid">
        <fgColor rgb="FFFFF2CC"/>
        <bgColor rgb="FFFFE7E7"/>
      </patternFill>
    </fill>
    <fill>
      <patternFill patternType="solid">
        <fgColor rgb="FF2E75B6"/>
        <bgColor rgb="FF0066CC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FFE7E7"/>
      </patternFill>
    </fill>
    <fill>
      <patternFill patternType="solid">
        <fgColor rgb="FFD9D9D9"/>
        <bgColor rgb="FFD6E4F0"/>
      </patternFill>
    </fill>
    <fill>
      <patternFill patternType="solid">
        <fgColor rgb="FFE67E22"/>
        <bgColor rgb="FFFF9900"/>
      </patternFill>
    </fill>
    <fill>
      <patternFill patternType="solid">
        <fgColor theme="8" tint="-0.499984740745262"/>
        <bgColor rgb="FF333333"/>
      </patternFill>
    </fill>
  </fills>
  <borders count="4">
    <border>
      <left/>
      <right/>
      <top/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8" fillId="2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0" fillId="0" borderId="3" xfId="0" applyBorder="1"/>
    <xf numFmtId="0" fontId="8" fillId="5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0" fontId="0" fillId="5" borderId="0" xfId="0" applyFill="1"/>
    <xf numFmtId="164" fontId="4" fillId="4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3" fillId="4" borderId="2" xfId="0" applyFont="1" applyFill="1" applyBorder="1"/>
    <xf numFmtId="0" fontId="5" fillId="2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2" fontId="3" fillId="6" borderId="2" xfId="0" applyNumberFormat="1" applyFont="1" applyFill="1" applyBorder="1" applyAlignment="1">
      <alignment horizontal="center" vertical="center"/>
    </xf>
    <xf numFmtId="165" fontId="3" fillId="6" borderId="2" xfId="0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left" vertical="center"/>
    </xf>
    <xf numFmtId="0" fontId="3" fillId="7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2" fontId="3" fillId="7" borderId="2" xfId="0" applyNumberFormat="1" applyFont="1" applyFill="1" applyBorder="1" applyAlignment="1">
      <alignment horizontal="center" vertical="center"/>
    </xf>
    <xf numFmtId="165" fontId="3" fillId="7" borderId="2" xfId="0" applyNumberFormat="1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left" vertical="center"/>
    </xf>
    <xf numFmtId="0" fontId="3" fillId="8" borderId="2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 vertical="center"/>
    </xf>
    <xf numFmtId="165" fontId="3" fillId="8" borderId="2" xfId="0" applyNumberFormat="1" applyFont="1" applyFill="1" applyBorder="1" applyAlignment="1">
      <alignment horizontal="center" vertical="center"/>
    </xf>
    <xf numFmtId="166" fontId="8" fillId="9" borderId="2" xfId="0" applyNumberFormat="1" applyFont="1" applyFill="1" applyBorder="1" applyAlignment="1">
      <alignment horizontal="center" vertical="center"/>
    </xf>
    <xf numFmtId="167" fontId="8" fillId="9" borderId="2" xfId="0" applyNumberFormat="1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left" vertical="center"/>
    </xf>
    <xf numFmtId="168" fontId="3" fillId="6" borderId="2" xfId="0" applyNumberFormat="1" applyFont="1" applyFill="1" applyBorder="1" applyAlignment="1">
      <alignment horizontal="center" vertical="center"/>
    </xf>
    <xf numFmtId="169" fontId="3" fillId="6" borderId="2" xfId="0" applyNumberFormat="1" applyFont="1" applyFill="1" applyBorder="1" applyAlignment="1">
      <alignment horizontal="center" vertical="center"/>
    </xf>
    <xf numFmtId="170" fontId="3" fillId="6" borderId="2" xfId="0" applyNumberFormat="1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left" vertical="center"/>
    </xf>
    <xf numFmtId="168" fontId="3" fillId="7" borderId="2" xfId="0" applyNumberFormat="1" applyFont="1" applyFill="1" applyBorder="1" applyAlignment="1">
      <alignment horizontal="center" vertical="center"/>
    </xf>
    <xf numFmtId="169" fontId="3" fillId="7" borderId="2" xfId="0" applyNumberFormat="1" applyFont="1" applyFill="1" applyBorder="1" applyAlignment="1">
      <alignment horizontal="center" vertical="center"/>
    </xf>
    <xf numFmtId="170" fontId="3" fillId="7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164" fontId="7" fillId="9" borderId="2" xfId="0" applyNumberFormat="1" applyFont="1" applyFill="1" applyBorder="1" applyAlignment="1">
      <alignment horizontal="center" vertical="center"/>
    </xf>
    <xf numFmtId="171" fontId="7" fillId="9" borderId="2" xfId="0" applyNumberFormat="1" applyFont="1" applyFill="1" applyBorder="1" applyAlignment="1">
      <alignment horizontal="center" vertical="center"/>
    </xf>
    <xf numFmtId="172" fontId="7" fillId="9" borderId="2" xfId="0" applyNumberFormat="1" applyFont="1" applyFill="1" applyBorder="1" applyAlignment="1">
      <alignment horizontal="center" vertical="center"/>
    </xf>
    <xf numFmtId="1" fontId="7" fillId="9" borderId="2" xfId="0" applyNumberFormat="1" applyFont="1" applyFill="1" applyBorder="1" applyAlignment="1">
      <alignment horizontal="center" vertical="center"/>
    </xf>
    <xf numFmtId="170" fontId="7" fillId="9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/>
    </xf>
    <xf numFmtId="1" fontId="4" fillId="4" borderId="2" xfId="0" applyNumberFormat="1" applyFont="1" applyFill="1" applyBorder="1" applyAlignment="1">
      <alignment horizontal="center" vertical="center"/>
    </xf>
    <xf numFmtId="1" fontId="13" fillId="4" borderId="2" xfId="0" applyNumberFormat="1" applyFont="1" applyFill="1" applyBorder="1" applyAlignment="1">
      <alignment horizontal="center" vertical="center"/>
    </xf>
    <xf numFmtId="1" fontId="14" fillId="4" borderId="2" xfId="0" applyNumberFormat="1" applyFont="1" applyFill="1" applyBorder="1" applyAlignment="1">
      <alignment horizontal="center" vertical="center"/>
    </xf>
    <xf numFmtId="4" fontId="17" fillId="4" borderId="2" xfId="0" applyNumberFormat="1" applyFont="1" applyFill="1" applyBorder="1" applyAlignment="1">
      <alignment horizontal="center" vertical="center"/>
    </xf>
    <xf numFmtId="164" fontId="8" fillId="9" borderId="2" xfId="0" applyNumberFormat="1" applyFont="1" applyFill="1" applyBorder="1" applyAlignment="1">
      <alignment horizontal="center" vertical="center"/>
    </xf>
    <xf numFmtId="171" fontId="8" fillId="9" borderId="2" xfId="0" applyNumberFormat="1" applyFont="1" applyFill="1" applyBorder="1" applyAlignment="1">
      <alignment horizontal="center" vertical="center"/>
    </xf>
    <xf numFmtId="1" fontId="8" fillId="9" borderId="2" xfId="0" applyNumberFormat="1" applyFont="1" applyFill="1" applyBorder="1" applyAlignment="1">
      <alignment horizontal="center" vertical="center"/>
    </xf>
    <xf numFmtId="170" fontId="8" fillId="9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left" vertical="center"/>
    </xf>
    <xf numFmtId="0" fontId="19" fillId="6" borderId="2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164" fontId="17" fillId="4" borderId="2" xfId="0" applyNumberFormat="1" applyFont="1" applyFill="1" applyBorder="1" applyAlignment="1">
      <alignment horizontal="center" vertical="center"/>
    </xf>
    <xf numFmtId="170" fontId="17" fillId="4" borderId="2" xfId="0" applyNumberFormat="1" applyFont="1" applyFill="1" applyBorder="1" applyAlignment="1">
      <alignment horizontal="center" vertical="center"/>
    </xf>
    <xf numFmtId="0" fontId="19" fillId="7" borderId="2" xfId="0" applyFont="1" applyFill="1" applyBorder="1" applyAlignment="1">
      <alignment horizontal="left" vertical="center"/>
    </xf>
    <xf numFmtId="0" fontId="19" fillId="7" borderId="2" xfId="0" applyFont="1" applyFill="1" applyBorder="1" applyAlignment="1">
      <alignment horizontal="center" vertical="center"/>
    </xf>
    <xf numFmtId="0" fontId="17" fillId="7" borderId="2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left" vertical="center"/>
    </xf>
    <xf numFmtId="0" fontId="17" fillId="4" borderId="1" xfId="0" applyFont="1" applyFill="1" applyBorder="1"/>
    <xf numFmtId="0" fontId="1" fillId="10" borderId="0" xfId="0" applyFont="1" applyFill="1" applyAlignment="1">
      <alignment horizontal="left" vertical="center"/>
    </xf>
    <xf numFmtId="0" fontId="5" fillId="10" borderId="2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9">
    <dxf>
      <font>
        <b/>
        <sz val="9"/>
        <color rgb="FFC00000"/>
        <name val="Arial"/>
        <charset val="1"/>
      </font>
      <fill>
        <patternFill>
          <bgColor rgb="FFFFE7E7"/>
        </patternFill>
      </fill>
    </dxf>
    <dxf>
      <font>
        <b/>
        <sz val="9"/>
        <color rgb="FF217346"/>
        <name val="Arial"/>
        <charset val="1"/>
      </font>
      <fill>
        <patternFill>
          <bgColor rgb="FFE2EFDA"/>
        </patternFill>
      </fill>
    </dxf>
    <dxf>
      <font>
        <b/>
        <sz val="9"/>
        <color rgb="FFC00000"/>
        <name val="Arial"/>
        <charset val="1"/>
      </font>
      <fill>
        <patternFill>
          <bgColor rgb="FFFFE7E7"/>
        </patternFill>
      </fill>
    </dxf>
    <dxf>
      <font>
        <b/>
        <sz val="9"/>
        <color rgb="FF217346"/>
        <name val="Arial"/>
        <charset val="1"/>
      </font>
      <fill>
        <patternFill>
          <bgColor rgb="FFE2EFDA"/>
        </patternFill>
      </fill>
    </dxf>
    <dxf>
      <font>
        <b/>
        <sz val="9"/>
        <color rgb="FF7F6000"/>
        <name val="Arial"/>
        <charset val="1"/>
      </font>
      <fill>
        <patternFill>
          <bgColor rgb="FFFFF2CC"/>
        </patternFill>
      </fill>
    </dxf>
    <dxf>
      <font>
        <b/>
        <sz val="9"/>
        <color rgb="FFC00000"/>
        <name val="Arial"/>
        <charset val="1"/>
      </font>
      <fill>
        <patternFill>
          <bgColor rgb="FFFFE7E7"/>
        </patternFill>
      </fill>
    </dxf>
    <dxf>
      <font>
        <b/>
        <sz val="9"/>
        <color rgb="FF2E75B6"/>
        <name val="Arial"/>
        <charset val="1"/>
      </font>
      <fill>
        <patternFill>
          <bgColor rgb="FFD6E4F0"/>
        </patternFill>
      </fill>
    </dxf>
    <dxf>
      <font>
        <b/>
        <sz val="9"/>
        <color rgb="FFC00000"/>
        <name val="Arial"/>
        <charset val="1"/>
      </font>
      <fill>
        <patternFill>
          <bgColor rgb="FFFFE7E7"/>
        </patternFill>
      </fill>
    </dxf>
    <dxf>
      <font>
        <b/>
        <sz val="9"/>
        <color rgb="FF217346"/>
        <name val="Arial"/>
        <charset val="1"/>
      </font>
      <fill>
        <patternFill>
          <bgColor rgb="FFE2EFDA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F6000"/>
      <rgbColor rgb="FF800080"/>
      <rgbColor rgb="FF217346"/>
      <rgbColor rgb="FFBFBFBF"/>
      <rgbColor rgb="FF808080"/>
      <rgbColor rgb="FF9999FF"/>
      <rgbColor rgb="FF993366"/>
      <rgbColor rgb="FFFFF2CC"/>
      <rgbColor rgb="FFD6E4F0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FE7E7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E67E22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3864"/>
    <pageSetUpPr fitToPage="1"/>
  </sheetPr>
  <dimension ref="B1:N40"/>
  <sheetViews>
    <sheetView showGridLines="0"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H9" sqref="H9"/>
    </sheetView>
  </sheetViews>
  <sheetFormatPr baseColWidth="10" defaultColWidth="8.7109375" defaultRowHeight="15" x14ac:dyDescent="0.25"/>
  <cols>
    <col min="1" max="1" width="1.42578125" customWidth="1"/>
    <col min="2" max="2" width="4" bestFit="1" customWidth="1"/>
    <col min="3" max="3" width="9.85546875" bestFit="1" customWidth="1"/>
    <col min="4" max="4" width="17.42578125" bestFit="1" customWidth="1"/>
    <col min="5" max="5" width="6.5703125" bestFit="1" customWidth="1"/>
    <col min="6" max="6" width="5.42578125" bestFit="1" customWidth="1"/>
    <col min="7" max="7" width="6.140625" bestFit="1" customWidth="1"/>
    <col min="8" max="8" width="14" bestFit="1" customWidth="1"/>
    <col min="9" max="9" width="9.140625" bestFit="1" customWidth="1"/>
    <col min="10" max="10" width="8.140625" bestFit="1" customWidth="1"/>
    <col min="11" max="11" width="11.42578125" bestFit="1" customWidth="1"/>
    <col min="12" max="12" width="12.42578125" bestFit="1" customWidth="1"/>
    <col min="13" max="13" width="24.85546875" bestFit="1" customWidth="1"/>
    <col min="14" max="14" width="23.5703125" bestFit="1" customWidth="1"/>
    <col min="15" max="15" width="4" customWidth="1"/>
  </cols>
  <sheetData>
    <row r="1" spans="2:14" ht="7.5" customHeight="1" x14ac:dyDescent="0.25"/>
    <row r="2" spans="2:14" ht="49.5" customHeight="1" x14ac:dyDescent="0.25"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2:14" ht="7.5" customHeight="1" x14ac:dyDescent="0.25"/>
    <row r="4" spans="2:14" ht="19.5" customHeight="1" x14ac:dyDescent="0.25">
      <c r="B4" s="13" t="s">
        <v>1</v>
      </c>
      <c r="C4" s="13"/>
      <c r="D4" s="14" t="s">
        <v>2</v>
      </c>
      <c r="F4" s="13" t="s">
        <v>3</v>
      </c>
      <c r="G4" s="13"/>
      <c r="H4" s="14" t="s">
        <v>4</v>
      </c>
      <c r="J4" s="13" t="s">
        <v>5</v>
      </c>
      <c r="K4" s="13"/>
      <c r="L4" s="14" t="s">
        <v>6</v>
      </c>
      <c r="M4" s="13" t="s">
        <v>7</v>
      </c>
      <c r="N4" s="13"/>
    </row>
    <row r="5" spans="2:14" ht="19.5" customHeight="1" x14ac:dyDescent="0.25">
      <c r="B5" s="13" t="s">
        <v>8</v>
      </c>
      <c r="C5" s="13"/>
      <c r="D5" s="14" t="s">
        <v>9</v>
      </c>
      <c r="F5" s="13" t="s">
        <v>10</v>
      </c>
      <c r="G5" s="13"/>
      <c r="H5" s="14" t="s">
        <v>11</v>
      </c>
      <c r="J5" s="13" t="s">
        <v>12</v>
      </c>
      <c r="K5" s="13"/>
      <c r="L5" s="14" t="s">
        <v>13</v>
      </c>
      <c r="M5" s="12">
        <v>8</v>
      </c>
      <c r="N5" s="12"/>
    </row>
    <row r="6" spans="2:14" ht="6" customHeight="1" x14ac:dyDescent="0.25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2:14" ht="30" customHeight="1" x14ac:dyDescent="0.25">
      <c r="B7" s="68" t="s">
        <v>14</v>
      </c>
      <c r="C7" s="68" t="s">
        <v>15</v>
      </c>
      <c r="D7" s="68" t="s">
        <v>16</v>
      </c>
      <c r="E7" s="68" t="s">
        <v>17</v>
      </c>
      <c r="F7" s="68" t="s">
        <v>18</v>
      </c>
      <c r="G7" s="68" t="s">
        <v>19</v>
      </c>
      <c r="H7" s="68" t="s">
        <v>20</v>
      </c>
      <c r="I7" s="68" t="s">
        <v>21</v>
      </c>
      <c r="J7" s="68" t="s">
        <v>22</v>
      </c>
      <c r="K7" s="68" t="s">
        <v>23</v>
      </c>
      <c r="L7" s="68" t="s">
        <v>24</v>
      </c>
      <c r="M7" s="68" t="s">
        <v>25</v>
      </c>
      <c r="N7" s="68" t="s">
        <v>26</v>
      </c>
    </row>
    <row r="8" spans="2:14" ht="16.5" customHeight="1" x14ac:dyDescent="0.25">
      <c r="B8" s="16">
        <v>1</v>
      </c>
      <c r="C8" s="16" t="s">
        <v>27</v>
      </c>
      <c r="D8" s="17" t="s">
        <v>28</v>
      </c>
      <c r="E8" s="16" t="s">
        <v>29</v>
      </c>
      <c r="F8" s="16" t="s">
        <v>30</v>
      </c>
      <c r="G8" s="16">
        <v>30</v>
      </c>
      <c r="H8" s="18">
        <f>IF(AND(E8&lt;&gt;"",F8&lt;&gt;""),(TIMEVALUE(F8)-TIMEVALUE(E8))*24-G8/60,"")</f>
        <v>8.4999999999999982</v>
      </c>
      <c r="I8" s="18">
        <f>IF(OR(D8="Sa",D8="So",K8="Feiertag",K8="Frei"),0,IF(OR(K8="Urlaub",K8="Krank"),M5,M5))</f>
        <v>8</v>
      </c>
      <c r="J8" s="19">
        <f>IF(AND(K8&lt;&gt;"",K8&lt;&gt;"Urlaub",K8&lt;&gt;"Krank",K8&lt;&gt;"Feiertag",K8&lt;&gt;"Frei",H8&lt;&gt;""),H8-I8,IF(K8="Urlaub",0,IF(K8="Krank",0,IF(K8="Feiertag",0,""))))</f>
        <v>0.49999999999999822</v>
      </c>
      <c r="K8" s="16" t="s">
        <v>31</v>
      </c>
      <c r="L8" s="20" t="s">
        <v>32</v>
      </c>
      <c r="M8" s="20" t="s">
        <v>33</v>
      </c>
      <c r="N8" s="20"/>
    </row>
    <row r="9" spans="2:14" ht="16.5" customHeight="1" x14ac:dyDescent="0.25">
      <c r="B9" s="21">
        <v>2</v>
      </c>
      <c r="C9" s="21" t="s">
        <v>34</v>
      </c>
      <c r="D9" s="22" t="s">
        <v>35</v>
      </c>
      <c r="E9" s="21" t="s">
        <v>29</v>
      </c>
      <c r="F9" s="21" t="s">
        <v>36</v>
      </c>
      <c r="G9" s="21">
        <v>30</v>
      </c>
      <c r="H9" s="23">
        <f>IF(AND(E9&lt;&gt;"",F9&lt;&gt;""),(TIMEVALUE(F9)-TIMEVALUE(E9))*24-G9/60,"")</f>
        <v>9.9999999999999982</v>
      </c>
      <c r="I9" s="23">
        <f>IF(OR(D9="Sa",D9="So",K9="Feiertag",K9="Frei"),0,IF(OR(K9="Urlaub",K9="Krank"),M5,M5))</f>
        <v>8</v>
      </c>
      <c r="J9" s="24">
        <f>IF(AND(K9&lt;&gt;"",K9&lt;&gt;"Urlaub",K9&lt;&gt;"Krank",K9&lt;&gt;"Feiertag",K9&lt;&gt;"Frei",H9&lt;&gt;""),H9-I9,IF(K9="Urlaub",0,IF(K9="Krank",0,IF(K9="Feiertag",0,""))))</f>
        <v>1.9999999999999982</v>
      </c>
      <c r="K9" s="21" t="s">
        <v>37</v>
      </c>
      <c r="L9" s="25" t="s">
        <v>32</v>
      </c>
      <c r="M9" s="25" t="s">
        <v>38</v>
      </c>
      <c r="N9" s="25" t="s">
        <v>39</v>
      </c>
    </row>
    <row r="10" spans="2:14" ht="16.5" customHeight="1" x14ac:dyDescent="0.25">
      <c r="B10" s="16">
        <v>3</v>
      </c>
      <c r="C10" s="16" t="s">
        <v>40</v>
      </c>
      <c r="D10" s="17" t="s">
        <v>41</v>
      </c>
      <c r="E10" s="16" t="s">
        <v>42</v>
      </c>
      <c r="F10" s="16" t="s">
        <v>30</v>
      </c>
      <c r="G10" s="16">
        <v>30</v>
      </c>
      <c r="H10" s="18">
        <f>IF(AND(E10&lt;&gt;"",F10&lt;&gt;""),(TIMEVALUE(F10)-TIMEVALUE(E10))*24-G10/60,"")</f>
        <v>8</v>
      </c>
      <c r="I10" s="18">
        <f>IF(OR(D10="Sa",D10="So",K10="Feiertag",K10="Frei"),0,IF(OR(K10="Urlaub",K10="Krank"),M5,M5))</f>
        <v>8</v>
      </c>
      <c r="J10" s="19">
        <f>IF(AND(K10&lt;&gt;"",K10&lt;&gt;"Urlaub",K10&lt;&gt;"Krank",K10&lt;&gt;"Feiertag",K10&lt;&gt;"Frei",H10&lt;&gt;""),H10-I10,IF(K10="Urlaub",0,IF(K10="Krank",0,IF(K10="Feiertag",0,""))))</f>
        <v>0</v>
      </c>
      <c r="K10" s="16" t="s">
        <v>31</v>
      </c>
      <c r="L10" s="20" t="s">
        <v>43</v>
      </c>
      <c r="M10" s="20" t="s">
        <v>44</v>
      </c>
      <c r="N10" s="20"/>
    </row>
    <row r="11" spans="2:14" ht="16.5" customHeight="1" x14ac:dyDescent="0.25">
      <c r="B11" s="26">
        <v>4</v>
      </c>
      <c r="C11" s="26" t="s">
        <v>45</v>
      </c>
      <c r="D11" s="27" t="s">
        <v>46</v>
      </c>
      <c r="E11" s="26"/>
      <c r="F11" s="26"/>
      <c r="G11" s="26"/>
      <c r="H11" s="26"/>
      <c r="I11" s="28">
        <v>0</v>
      </c>
      <c r="J11" s="29">
        <v>0</v>
      </c>
      <c r="K11" s="26" t="s">
        <v>47</v>
      </c>
      <c r="L11" s="26"/>
      <c r="M11" s="26"/>
      <c r="N11" s="26"/>
    </row>
    <row r="12" spans="2:14" ht="16.5" customHeight="1" x14ac:dyDescent="0.25">
      <c r="B12" s="26">
        <v>5</v>
      </c>
      <c r="C12" s="26" t="s">
        <v>48</v>
      </c>
      <c r="D12" s="27" t="s">
        <v>49</v>
      </c>
      <c r="E12" s="26"/>
      <c r="F12" s="26"/>
      <c r="G12" s="26"/>
      <c r="H12" s="26"/>
      <c r="I12" s="28">
        <v>0</v>
      </c>
      <c r="J12" s="29">
        <v>0</v>
      </c>
      <c r="K12" s="26" t="s">
        <v>47</v>
      </c>
      <c r="L12" s="26"/>
      <c r="M12" s="26"/>
      <c r="N12" s="26"/>
    </row>
    <row r="13" spans="2:14" ht="16.5" customHeight="1" x14ac:dyDescent="0.25">
      <c r="B13" s="21">
        <v>6</v>
      </c>
      <c r="C13" s="21" t="s">
        <v>50</v>
      </c>
      <c r="D13" s="22" t="s">
        <v>51</v>
      </c>
      <c r="E13" s="21" t="s">
        <v>29</v>
      </c>
      <c r="F13" s="21" t="s">
        <v>30</v>
      </c>
      <c r="G13" s="21">
        <v>30</v>
      </c>
      <c r="H13" s="23">
        <f>IF(AND(E13&lt;&gt;"",F13&lt;&gt;""),(TIMEVALUE(F13)-TIMEVALUE(E13))*24-G13/60,"")</f>
        <v>8.4999999999999982</v>
      </c>
      <c r="I13" s="23">
        <f>IF(OR(D13="Sa",D13="So",K13="Feiertag",K13="Frei"),0,IF(OR(K13="Urlaub",K13="Krank"),M5,M5))</f>
        <v>8</v>
      </c>
      <c r="J13" s="24">
        <f>IF(AND(K13&lt;&gt;"",K13&lt;&gt;"Urlaub",K13&lt;&gt;"Krank",K13&lt;&gt;"Feiertag",K13&lt;&gt;"Frei",H13&lt;&gt;""),H13-I13,IF(K13="Urlaub",0,IF(K13="Krank",0,IF(K13="Feiertag",0,""))))</f>
        <v>0.49999999999999822</v>
      </c>
      <c r="K13" s="21" t="s">
        <v>31</v>
      </c>
      <c r="L13" s="25" t="s">
        <v>32</v>
      </c>
      <c r="M13" s="25" t="s">
        <v>52</v>
      </c>
      <c r="N13" s="25"/>
    </row>
    <row r="14" spans="2:14" ht="16.5" customHeight="1" x14ac:dyDescent="0.25">
      <c r="B14" s="16">
        <v>7</v>
      </c>
      <c r="C14" s="16" t="s">
        <v>53</v>
      </c>
      <c r="D14" s="17" t="s">
        <v>54</v>
      </c>
      <c r="E14" s="16" t="s">
        <v>29</v>
      </c>
      <c r="F14" s="16" t="s">
        <v>30</v>
      </c>
      <c r="G14" s="16">
        <v>30</v>
      </c>
      <c r="H14" s="18">
        <f>IF(AND(E14&lt;&gt;"",F14&lt;&gt;""),(TIMEVALUE(F14)-TIMEVALUE(E14))*24-G14/60,"")</f>
        <v>8.4999999999999982</v>
      </c>
      <c r="I14" s="18">
        <f>IF(OR(D14="Sa",D14="So",K14="Feiertag",K14="Frei"),0,IF(OR(K14="Urlaub",K14="Krank"),M5,M5))</f>
        <v>8</v>
      </c>
      <c r="J14" s="19">
        <f>IF(AND(K14&lt;&gt;"",K14&lt;&gt;"Urlaub",K14&lt;&gt;"Krank",K14&lt;&gt;"Feiertag",K14&lt;&gt;"Frei",H14&lt;&gt;""),H14-I14,IF(K14="Urlaub",0,IF(K14="Krank",0,IF(K14="Feiertag",0,""))))</f>
        <v>0.49999999999999822</v>
      </c>
      <c r="K14" s="16" t="s">
        <v>31</v>
      </c>
      <c r="L14" s="20" t="s">
        <v>55</v>
      </c>
      <c r="M14" s="20" t="s">
        <v>56</v>
      </c>
      <c r="N14" s="20"/>
    </row>
    <row r="15" spans="2:14" ht="16.5" customHeight="1" x14ac:dyDescent="0.25">
      <c r="B15" s="21">
        <v>8</v>
      </c>
      <c r="C15" s="21" t="s">
        <v>57</v>
      </c>
      <c r="D15" s="22" t="s">
        <v>28</v>
      </c>
      <c r="E15" s="21" t="s">
        <v>29</v>
      </c>
      <c r="F15" s="21" t="s">
        <v>30</v>
      </c>
      <c r="G15" s="21">
        <v>30</v>
      </c>
      <c r="H15" s="23">
        <f>IF(AND(E15&lt;&gt;"",F15&lt;&gt;""),(TIMEVALUE(F15)-TIMEVALUE(E15))*24-G15/60,"")</f>
        <v>8.4999999999999982</v>
      </c>
      <c r="I15" s="23">
        <f>IF(OR(D15="Sa",D15="So",K15="Feiertag",K15="Frei"),0,IF(OR(K15="Urlaub",K15="Krank"),M5,M5))</f>
        <v>8</v>
      </c>
      <c r="J15" s="24">
        <f>IF(AND(K15&lt;&gt;"",K15&lt;&gt;"Urlaub",K15&lt;&gt;"Krank",K15&lt;&gt;"Feiertag",K15&lt;&gt;"Frei",H15&lt;&gt;""),H15-I15,IF(K15="Urlaub",0,IF(K15="Krank",0,IF(K15="Feiertag",0,""))))</f>
        <v>0.49999999999999822</v>
      </c>
      <c r="K15" s="21" t="s">
        <v>31</v>
      </c>
      <c r="L15" s="25" t="s">
        <v>55</v>
      </c>
      <c r="M15" s="25" t="s">
        <v>56</v>
      </c>
      <c r="N15" s="25" t="s">
        <v>58</v>
      </c>
    </row>
    <row r="16" spans="2:14" ht="16.5" customHeight="1" x14ac:dyDescent="0.25">
      <c r="B16" s="16">
        <v>9</v>
      </c>
      <c r="C16" s="16" t="s">
        <v>59</v>
      </c>
      <c r="D16" s="17" t="s">
        <v>35</v>
      </c>
      <c r="E16" s="16" t="s">
        <v>29</v>
      </c>
      <c r="F16" s="16" t="s">
        <v>60</v>
      </c>
      <c r="G16" s="16">
        <v>30</v>
      </c>
      <c r="H16" s="18">
        <f>IF(AND(E16&lt;&gt;"",F16&lt;&gt;""),(TIMEVALUE(F16)-TIMEVALUE(E16))*24-G16/60,"")</f>
        <v>7.5</v>
      </c>
      <c r="I16" s="18">
        <f>IF(OR(D16="Sa",D16="So",K16="Feiertag",K16="Frei"),0,IF(OR(K16="Urlaub",K16="Krank"),M5,M5))</f>
        <v>8</v>
      </c>
      <c r="J16" s="19">
        <f>IF(AND(K16&lt;&gt;"",K16&lt;&gt;"Urlaub",K16&lt;&gt;"Krank",K16&lt;&gt;"Feiertag",K16&lt;&gt;"Frei",H16&lt;&gt;""),H16-I16,IF(K16="Urlaub",0,IF(K16="Krank",0,IF(K16="Feiertag",0,""))))</f>
        <v>-0.5</v>
      </c>
      <c r="K16" s="16" t="s">
        <v>31</v>
      </c>
      <c r="L16" s="20" t="s">
        <v>43</v>
      </c>
      <c r="M16" s="20" t="s">
        <v>61</v>
      </c>
      <c r="N16" s="20"/>
    </row>
    <row r="17" spans="2:14" ht="16.5" customHeight="1" x14ac:dyDescent="0.25">
      <c r="B17" s="21">
        <v>10</v>
      </c>
      <c r="C17" s="21" t="s">
        <v>62</v>
      </c>
      <c r="D17" s="22" t="s">
        <v>41</v>
      </c>
      <c r="E17" s="21" t="s">
        <v>29</v>
      </c>
      <c r="F17" s="21" t="s">
        <v>63</v>
      </c>
      <c r="G17" s="21">
        <v>30</v>
      </c>
      <c r="H17" s="23">
        <f>IF(AND(E17&lt;&gt;"",F17&lt;&gt;""),(TIMEVALUE(F17)-TIMEVALUE(E17))*24-G17/60,"")</f>
        <v>5.4999999999999982</v>
      </c>
      <c r="I17" s="23">
        <f>IF(OR(D17="Sa",D17="So",K17="Feiertag",K17="Frei"),0,IF(OR(K17="Urlaub",K17="Krank"),M5,M5))</f>
        <v>8</v>
      </c>
      <c r="J17" s="24">
        <f>IF(AND(K17&lt;&gt;"",K17&lt;&gt;"Urlaub",K17&lt;&gt;"Krank",K17&lt;&gt;"Feiertag",K17&lt;&gt;"Frei",H17&lt;&gt;""),H17-I17,IF(K17="Urlaub",0,IF(K17="Krank",0,IF(K17="Feiertag",0,""))))</f>
        <v>-2.5000000000000018</v>
      </c>
      <c r="K17" s="21" t="s">
        <v>31</v>
      </c>
      <c r="L17" s="25" t="s">
        <v>43</v>
      </c>
      <c r="M17" s="25" t="s">
        <v>64</v>
      </c>
      <c r="N17" s="25" t="s">
        <v>65</v>
      </c>
    </row>
    <row r="18" spans="2:14" ht="16.5" customHeight="1" x14ac:dyDescent="0.25">
      <c r="B18" s="26">
        <v>11</v>
      </c>
      <c r="C18" s="26" t="s">
        <v>66</v>
      </c>
      <c r="D18" s="27" t="s">
        <v>46</v>
      </c>
      <c r="E18" s="26"/>
      <c r="F18" s="26"/>
      <c r="G18" s="26"/>
      <c r="H18" s="26"/>
      <c r="I18" s="28">
        <v>0</v>
      </c>
      <c r="J18" s="29">
        <v>0</v>
      </c>
      <c r="K18" s="26" t="s">
        <v>47</v>
      </c>
      <c r="L18" s="26"/>
      <c r="M18" s="26"/>
      <c r="N18" s="26"/>
    </row>
    <row r="19" spans="2:14" ht="16.5" customHeight="1" x14ac:dyDescent="0.25">
      <c r="B19" s="26">
        <v>12</v>
      </c>
      <c r="C19" s="26" t="s">
        <v>67</v>
      </c>
      <c r="D19" s="27" t="s">
        <v>49</v>
      </c>
      <c r="E19" s="26"/>
      <c r="F19" s="26"/>
      <c r="G19" s="26"/>
      <c r="H19" s="26"/>
      <c r="I19" s="28">
        <v>0</v>
      </c>
      <c r="J19" s="29">
        <v>0</v>
      </c>
      <c r="K19" s="26" t="s">
        <v>47</v>
      </c>
      <c r="L19" s="26"/>
      <c r="M19" s="26"/>
      <c r="N19" s="26"/>
    </row>
    <row r="20" spans="2:14" ht="16.5" customHeight="1" x14ac:dyDescent="0.25">
      <c r="B20" s="16">
        <v>13</v>
      </c>
      <c r="C20" s="16" t="s">
        <v>68</v>
      </c>
      <c r="D20" s="17" t="s">
        <v>51</v>
      </c>
      <c r="E20" s="16"/>
      <c r="F20" s="16"/>
      <c r="G20" s="16"/>
      <c r="H20" s="16"/>
      <c r="I20" s="18">
        <f>IF(OR(D20="Sa",D20="So",K20="Feiertag",K20="Frei"),0,IF(OR(K20="Urlaub",K20="Krank"),M5,M5))</f>
        <v>8</v>
      </c>
      <c r="J20" s="19">
        <f>IF(AND(K20&lt;&gt;"",K20&lt;&gt;"Urlaub",K20&lt;&gt;"Krank",K20&lt;&gt;"Feiertag",K20&lt;&gt;"Frei",H20&lt;&gt;""),H20-I20,IF(K20="Urlaub",0,IF(K20="Krank",0,IF(K20="Feiertag",0,""))))</f>
        <v>0</v>
      </c>
      <c r="K20" s="16" t="s">
        <v>69</v>
      </c>
      <c r="L20" s="20"/>
      <c r="M20" s="20"/>
      <c r="N20" s="20" t="s">
        <v>70</v>
      </c>
    </row>
    <row r="21" spans="2:14" ht="16.5" customHeight="1" x14ac:dyDescent="0.25">
      <c r="B21" s="21">
        <v>14</v>
      </c>
      <c r="C21" s="21" t="s">
        <v>71</v>
      </c>
      <c r="D21" s="22" t="s">
        <v>54</v>
      </c>
      <c r="E21" s="21"/>
      <c r="F21" s="21"/>
      <c r="G21" s="21"/>
      <c r="H21" s="21"/>
      <c r="I21" s="23">
        <f>IF(OR(D21="Sa",D21="So",K21="Feiertag",K21="Frei"),0,IF(OR(K21="Urlaub",K21="Krank"),M5,M5))</f>
        <v>8</v>
      </c>
      <c r="J21" s="24">
        <f>IF(AND(K21&lt;&gt;"",K21&lt;&gt;"Urlaub",K21&lt;&gt;"Krank",K21&lt;&gt;"Feiertag",K21&lt;&gt;"Frei",H21&lt;&gt;""),H21-I21,IF(K21="Urlaub",0,IF(K21="Krank",0,IF(K21="Feiertag",0,""))))</f>
        <v>0</v>
      </c>
      <c r="K21" s="21" t="s">
        <v>69</v>
      </c>
      <c r="L21" s="25"/>
      <c r="M21" s="25"/>
      <c r="N21" s="25" t="s">
        <v>70</v>
      </c>
    </row>
    <row r="22" spans="2:14" ht="16.5" customHeight="1" x14ac:dyDescent="0.25">
      <c r="B22" s="16">
        <v>15</v>
      </c>
      <c r="C22" s="16" t="s">
        <v>72</v>
      </c>
      <c r="D22" s="17" t="s">
        <v>28</v>
      </c>
      <c r="E22" s="16" t="s">
        <v>29</v>
      </c>
      <c r="F22" s="16" t="s">
        <v>30</v>
      </c>
      <c r="G22" s="16">
        <v>30</v>
      </c>
      <c r="H22" s="18">
        <f>IF(AND(E22&lt;&gt;"",F22&lt;&gt;""),(TIMEVALUE(F22)-TIMEVALUE(E22))*24-G22/60,"")</f>
        <v>8.4999999999999982</v>
      </c>
      <c r="I22" s="18">
        <f>IF(OR(D22="Sa",D22="So",K22="Feiertag",K22="Frei"),0,IF(OR(K22="Urlaub",K22="Krank"),M5,M5))</f>
        <v>8</v>
      </c>
      <c r="J22" s="19">
        <f>IF(AND(K22&lt;&gt;"",K22&lt;&gt;"Urlaub",K22&lt;&gt;"Krank",K22&lt;&gt;"Feiertag",K22&lt;&gt;"Frei",H22&lt;&gt;""),H22-I22,IF(K22="Urlaub",0,IF(K22="Krank",0,IF(K22="Feiertag",0,""))))</f>
        <v>0.49999999999999822</v>
      </c>
      <c r="K22" s="16" t="s">
        <v>31</v>
      </c>
      <c r="L22" s="20" t="s">
        <v>73</v>
      </c>
      <c r="M22" s="20" t="s">
        <v>74</v>
      </c>
      <c r="N22" s="20"/>
    </row>
    <row r="23" spans="2:14" ht="16.5" customHeight="1" x14ac:dyDescent="0.25">
      <c r="B23" s="21">
        <v>16</v>
      </c>
      <c r="C23" s="21" t="s">
        <v>75</v>
      </c>
      <c r="D23" s="22" t="s">
        <v>35</v>
      </c>
      <c r="E23" s="21" t="s">
        <v>29</v>
      </c>
      <c r="F23" s="21" t="s">
        <v>76</v>
      </c>
      <c r="G23" s="21">
        <v>30</v>
      </c>
      <c r="H23" s="23">
        <f>IF(AND(E23&lt;&gt;"",F23&lt;&gt;""),(TIMEVALUE(F23)-TIMEVALUE(E23))*24-G23/60,"")</f>
        <v>9</v>
      </c>
      <c r="I23" s="23">
        <f>IF(OR(D23="Sa",D23="So",K23="Feiertag",K23="Frei"),0,IF(OR(K23="Urlaub",K23="Krank"),M5,M5))</f>
        <v>8</v>
      </c>
      <c r="J23" s="24">
        <f>IF(AND(K23&lt;&gt;"",K23&lt;&gt;"Urlaub",K23&lt;&gt;"Krank",K23&lt;&gt;"Feiertag",K23&lt;&gt;"Frei",H23&lt;&gt;""),H23-I23,IF(K23="Urlaub",0,IF(K23="Krank",0,IF(K23="Feiertag",0,""))))</f>
        <v>1</v>
      </c>
      <c r="K23" s="21" t="s">
        <v>31</v>
      </c>
      <c r="L23" s="25" t="s">
        <v>73</v>
      </c>
      <c r="M23" s="25" t="s">
        <v>74</v>
      </c>
      <c r="N23" s="25"/>
    </row>
    <row r="24" spans="2:14" ht="16.5" customHeight="1" x14ac:dyDescent="0.25">
      <c r="B24" s="16">
        <v>17</v>
      </c>
      <c r="C24" s="16" t="s">
        <v>77</v>
      </c>
      <c r="D24" s="17" t="s">
        <v>41</v>
      </c>
      <c r="E24" s="16" t="s">
        <v>29</v>
      </c>
      <c r="F24" s="16" t="s">
        <v>30</v>
      </c>
      <c r="G24" s="16">
        <v>30</v>
      </c>
      <c r="H24" s="18">
        <f>IF(AND(E24&lt;&gt;"",F24&lt;&gt;""),(TIMEVALUE(F24)-TIMEVALUE(E24))*24-G24/60,"")</f>
        <v>8.4999999999999982</v>
      </c>
      <c r="I24" s="18">
        <f>IF(OR(D24="Sa",D24="So",K24="Feiertag",K24="Frei"),0,IF(OR(K24="Urlaub",K24="Krank"),M5,M5))</f>
        <v>8</v>
      </c>
      <c r="J24" s="19">
        <f>IF(AND(K24&lt;&gt;"",K24&lt;&gt;"Urlaub",K24&lt;&gt;"Krank",K24&lt;&gt;"Feiertag",K24&lt;&gt;"Frei",H24&lt;&gt;""),H24-I24,IF(K24="Urlaub",0,IF(K24="Krank",0,IF(K24="Feiertag",0,""))))</f>
        <v>0.49999999999999822</v>
      </c>
      <c r="K24" s="16" t="s">
        <v>31</v>
      </c>
      <c r="L24" s="20" t="s">
        <v>73</v>
      </c>
      <c r="M24" s="20" t="s">
        <v>78</v>
      </c>
      <c r="N24" s="20"/>
    </row>
    <row r="25" spans="2:14" ht="16.5" customHeight="1" x14ac:dyDescent="0.25">
      <c r="B25" s="26">
        <v>18</v>
      </c>
      <c r="C25" s="26" t="s">
        <v>79</v>
      </c>
      <c r="D25" s="27" t="s">
        <v>46</v>
      </c>
      <c r="E25" s="26"/>
      <c r="F25" s="26"/>
      <c r="G25" s="26"/>
      <c r="H25" s="26"/>
      <c r="I25" s="28">
        <v>0</v>
      </c>
      <c r="J25" s="29">
        <v>0</v>
      </c>
      <c r="K25" s="26" t="s">
        <v>47</v>
      </c>
      <c r="L25" s="26"/>
      <c r="M25" s="26"/>
      <c r="N25" s="26"/>
    </row>
    <row r="26" spans="2:14" ht="16.5" customHeight="1" x14ac:dyDescent="0.25">
      <c r="B26" s="26">
        <v>19</v>
      </c>
      <c r="C26" s="26" t="s">
        <v>80</v>
      </c>
      <c r="D26" s="27" t="s">
        <v>49</v>
      </c>
      <c r="E26" s="26"/>
      <c r="F26" s="26"/>
      <c r="G26" s="26"/>
      <c r="H26" s="26"/>
      <c r="I26" s="28">
        <v>0</v>
      </c>
      <c r="J26" s="29">
        <v>0</v>
      </c>
      <c r="K26" s="26" t="s">
        <v>47</v>
      </c>
      <c r="L26" s="26"/>
      <c r="M26" s="26"/>
      <c r="N26" s="26"/>
    </row>
    <row r="27" spans="2:14" ht="16.5" customHeight="1" x14ac:dyDescent="0.25">
      <c r="B27" s="21">
        <v>20</v>
      </c>
      <c r="C27" s="21" t="s">
        <v>81</v>
      </c>
      <c r="D27" s="22" t="s">
        <v>51</v>
      </c>
      <c r="E27" s="21" t="s">
        <v>29</v>
      </c>
      <c r="F27" s="21" t="s">
        <v>30</v>
      </c>
      <c r="G27" s="21">
        <v>30</v>
      </c>
      <c r="H27" s="23">
        <f>IF(AND(E27&lt;&gt;"",F27&lt;&gt;""),(TIMEVALUE(F27)-TIMEVALUE(E27))*24-G27/60,"")</f>
        <v>8.4999999999999982</v>
      </c>
      <c r="I27" s="23">
        <f>IF(OR(D27="Sa",D27="So",K27="Feiertag",K27="Frei"),0,IF(OR(K27="Urlaub",K27="Krank"),M5,M5))</f>
        <v>8</v>
      </c>
      <c r="J27" s="24">
        <f>IF(AND(K27&lt;&gt;"",K27&lt;&gt;"Urlaub",K27&lt;&gt;"Krank",K27&lt;&gt;"Feiertag",K27&lt;&gt;"Frei",H27&lt;&gt;""),H27-I27,IF(K27="Urlaub",0,IF(K27="Krank",0,IF(K27="Feiertag",0,""))))</f>
        <v>0.49999999999999822</v>
      </c>
      <c r="K27" s="21" t="s">
        <v>31</v>
      </c>
      <c r="L27" s="25" t="s">
        <v>82</v>
      </c>
      <c r="M27" s="25" t="s">
        <v>83</v>
      </c>
      <c r="N27" s="25"/>
    </row>
    <row r="28" spans="2:14" ht="16.5" customHeight="1" x14ac:dyDescent="0.25">
      <c r="B28" s="16">
        <v>21</v>
      </c>
      <c r="C28" s="16" t="s">
        <v>84</v>
      </c>
      <c r="D28" s="17" t="s">
        <v>54</v>
      </c>
      <c r="E28" s="16"/>
      <c r="F28" s="16"/>
      <c r="G28" s="16"/>
      <c r="H28" s="16"/>
      <c r="I28" s="18">
        <f>IF(OR(D28="Sa",D28="So",K28="Feiertag",K28="Frei"),0,IF(OR(K28="Urlaub",K28="Krank"),M5,M5))</f>
        <v>8</v>
      </c>
      <c r="J28" s="19">
        <f>IF(AND(K28&lt;&gt;"",K28&lt;&gt;"Urlaub",K28&lt;&gt;"Krank",K28&lt;&gt;"Feiertag",K28&lt;&gt;"Frei",H28&lt;&gt;""),H28-I28,IF(K28="Urlaub",0,IF(K28="Krank",0,IF(K28="Feiertag",0,""))))</f>
        <v>0</v>
      </c>
      <c r="K28" s="16" t="s">
        <v>85</v>
      </c>
      <c r="L28" s="20"/>
      <c r="M28" s="20"/>
      <c r="N28" s="20" t="s">
        <v>86</v>
      </c>
    </row>
    <row r="29" spans="2:14" ht="16.5" customHeight="1" x14ac:dyDescent="0.25">
      <c r="B29" s="21">
        <v>22</v>
      </c>
      <c r="C29" s="21" t="s">
        <v>87</v>
      </c>
      <c r="D29" s="22" t="s">
        <v>28</v>
      </c>
      <c r="E29" s="21"/>
      <c r="F29" s="21"/>
      <c r="G29" s="21"/>
      <c r="H29" s="21"/>
      <c r="I29" s="23">
        <f>IF(OR(D29="Sa",D29="So",K29="Feiertag",K29="Frei"),0,IF(OR(K29="Urlaub",K29="Krank"),M5,M5))</f>
        <v>8</v>
      </c>
      <c r="J29" s="24">
        <f>IF(AND(K29&lt;&gt;"",K29&lt;&gt;"Urlaub",K29&lt;&gt;"Krank",K29&lt;&gt;"Feiertag",K29&lt;&gt;"Frei",H29&lt;&gt;""),H29-I29,IF(K29="Urlaub",0,IF(K29="Krank",0,IF(K29="Feiertag",0,""))))</f>
        <v>0</v>
      </c>
      <c r="K29" s="21" t="s">
        <v>85</v>
      </c>
      <c r="L29" s="25"/>
      <c r="M29" s="25"/>
      <c r="N29" s="25" t="s">
        <v>86</v>
      </c>
    </row>
    <row r="30" spans="2:14" ht="16.5" customHeight="1" x14ac:dyDescent="0.25">
      <c r="B30" s="16">
        <v>23</v>
      </c>
      <c r="C30" s="16" t="s">
        <v>88</v>
      </c>
      <c r="D30" s="17" t="s">
        <v>35</v>
      </c>
      <c r="E30" s="16" t="s">
        <v>29</v>
      </c>
      <c r="F30" s="16" t="s">
        <v>30</v>
      </c>
      <c r="G30" s="16">
        <v>30</v>
      </c>
      <c r="H30" s="18">
        <f>IF(AND(E30&lt;&gt;"",F30&lt;&gt;""),(TIMEVALUE(F30)-TIMEVALUE(E30))*24-G30/60,"")</f>
        <v>8.4999999999999982</v>
      </c>
      <c r="I30" s="18">
        <f>IF(OR(D30="Sa",D30="So",K30="Feiertag",K30="Frei"),0,IF(OR(K30="Urlaub",K30="Krank"),M5,M5))</f>
        <v>8</v>
      </c>
      <c r="J30" s="19">
        <f>IF(AND(K30&lt;&gt;"",K30&lt;&gt;"Urlaub",K30&lt;&gt;"Krank",K30&lt;&gt;"Feiertag",K30&lt;&gt;"Frei",H30&lt;&gt;""),H30-I30,IF(K30="Urlaub",0,IF(K30="Krank",0,IF(K30="Feiertag",0,""))))</f>
        <v>0.49999999999999822</v>
      </c>
      <c r="K30" s="16" t="s">
        <v>31</v>
      </c>
      <c r="L30" s="20" t="s">
        <v>82</v>
      </c>
      <c r="M30" s="20" t="s">
        <v>89</v>
      </c>
      <c r="N30" s="20"/>
    </row>
    <row r="31" spans="2:14" ht="16.5" customHeight="1" x14ac:dyDescent="0.25">
      <c r="B31" s="21">
        <v>24</v>
      </c>
      <c r="C31" s="21" t="s">
        <v>90</v>
      </c>
      <c r="D31" s="22" t="s">
        <v>41</v>
      </c>
      <c r="E31" s="21" t="s">
        <v>29</v>
      </c>
      <c r="F31" s="21" t="s">
        <v>30</v>
      </c>
      <c r="G31" s="21">
        <v>30</v>
      </c>
      <c r="H31" s="23">
        <f>IF(AND(E31&lt;&gt;"",F31&lt;&gt;""),(TIMEVALUE(F31)-TIMEVALUE(E31))*24-G31/60,"")</f>
        <v>8.4999999999999982</v>
      </c>
      <c r="I31" s="23">
        <f>IF(OR(D31="Sa",D31="So",K31="Feiertag",K31="Frei"),0,IF(OR(K31="Urlaub",K31="Krank"),M5,M5))</f>
        <v>8</v>
      </c>
      <c r="J31" s="24">
        <f>IF(AND(K31&lt;&gt;"",K31&lt;&gt;"Urlaub",K31&lt;&gt;"Krank",K31&lt;&gt;"Feiertag",K31&lt;&gt;"Frei",H31&lt;&gt;""),H31-I31,IF(K31="Urlaub",0,IF(K31="Krank",0,IF(K31="Feiertag",0,""))))</f>
        <v>0.49999999999999822</v>
      </c>
      <c r="K31" s="21" t="s">
        <v>31</v>
      </c>
      <c r="L31" s="25" t="s">
        <v>82</v>
      </c>
      <c r="M31" s="25" t="s">
        <v>91</v>
      </c>
      <c r="N31" s="25"/>
    </row>
    <row r="32" spans="2:14" ht="16.5" customHeight="1" x14ac:dyDescent="0.25">
      <c r="B32" s="26">
        <v>25</v>
      </c>
      <c r="C32" s="26" t="s">
        <v>92</v>
      </c>
      <c r="D32" s="27" t="s">
        <v>46</v>
      </c>
      <c r="E32" s="26"/>
      <c r="F32" s="26"/>
      <c r="G32" s="26"/>
      <c r="H32" s="26"/>
      <c r="I32" s="28">
        <v>0</v>
      </c>
      <c r="J32" s="29">
        <v>0</v>
      </c>
      <c r="K32" s="26" t="s">
        <v>47</v>
      </c>
      <c r="L32" s="26"/>
      <c r="M32" s="26"/>
      <c r="N32" s="26"/>
    </row>
    <row r="33" spans="2:14" ht="16.5" customHeight="1" x14ac:dyDescent="0.25">
      <c r="B33" s="26">
        <v>26</v>
      </c>
      <c r="C33" s="26" t="s">
        <v>93</v>
      </c>
      <c r="D33" s="27" t="s">
        <v>49</v>
      </c>
      <c r="E33" s="26"/>
      <c r="F33" s="26"/>
      <c r="G33" s="26"/>
      <c r="H33" s="26"/>
      <c r="I33" s="28">
        <v>0</v>
      </c>
      <c r="J33" s="29">
        <v>0</v>
      </c>
      <c r="K33" s="26" t="s">
        <v>47</v>
      </c>
      <c r="L33" s="26"/>
      <c r="M33" s="26"/>
      <c r="N33" s="26"/>
    </row>
    <row r="34" spans="2:14" ht="16.5" customHeight="1" x14ac:dyDescent="0.25">
      <c r="B34" s="16">
        <v>27</v>
      </c>
      <c r="C34" s="16" t="s">
        <v>94</v>
      </c>
      <c r="D34" s="17" t="s">
        <v>51</v>
      </c>
      <c r="E34" s="16" t="s">
        <v>29</v>
      </c>
      <c r="F34" s="16" t="s">
        <v>30</v>
      </c>
      <c r="G34" s="16">
        <v>30</v>
      </c>
      <c r="H34" s="18">
        <f>IF(AND(E34&lt;&gt;"",F34&lt;&gt;""),(TIMEVALUE(F34)-TIMEVALUE(E34))*24-G34/60,"")</f>
        <v>8.4999999999999982</v>
      </c>
      <c r="I34" s="18">
        <f>IF(OR(D34="Sa",D34="So",K34="Feiertag",K34="Frei"),0,IF(OR(K34="Urlaub",K34="Krank"),M5,M5))</f>
        <v>8</v>
      </c>
      <c r="J34" s="19">
        <f>IF(AND(K34&lt;&gt;"",K34&lt;&gt;"Urlaub",K34&lt;&gt;"Krank",K34&lt;&gt;"Feiertag",K34&lt;&gt;"Frei",H34&lt;&gt;""),H34-I34,IF(K34="Urlaub",0,IF(K34="Krank",0,IF(K34="Feiertag",0,""))))</f>
        <v>0.49999999999999822</v>
      </c>
      <c r="K34" s="16" t="s">
        <v>31</v>
      </c>
      <c r="L34" s="20" t="s">
        <v>95</v>
      </c>
      <c r="M34" s="20" t="s">
        <v>96</v>
      </c>
      <c r="N34" s="20"/>
    </row>
    <row r="35" spans="2:14" ht="16.5" customHeight="1" x14ac:dyDescent="0.25">
      <c r="B35" s="21">
        <v>28</v>
      </c>
      <c r="C35" s="21" t="s">
        <v>97</v>
      </c>
      <c r="D35" s="22" t="s">
        <v>54</v>
      </c>
      <c r="E35" s="21" t="s">
        <v>29</v>
      </c>
      <c r="F35" s="21" t="s">
        <v>98</v>
      </c>
      <c r="G35" s="21">
        <v>30</v>
      </c>
      <c r="H35" s="23">
        <f>IF(AND(E35&lt;&gt;"",F35&lt;&gt;""),(TIMEVALUE(F35)-TIMEVALUE(E35))*24-G35/60,"")</f>
        <v>8</v>
      </c>
      <c r="I35" s="23">
        <f>IF(OR(D35="Sa",D35="So",K35="Feiertag",K35="Frei"),0,IF(OR(K35="Urlaub",K35="Krank"),M5,M5))</f>
        <v>8</v>
      </c>
      <c r="J35" s="24">
        <f>IF(AND(K35&lt;&gt;"",K35&lt;&gt;"Urlaub",K35&lt;&gt;"Krank",K35&lt;&gt;"Feiertag",K35&lt;&gt;"Frei",H35&lt;&gt;""),H35-I35,IF(K35="Urlaub",0,IF(K35="Krank",0,IF(K35="Feiertag",0,""))))</f>
        <v>0</v>
      </c>
      <c r="K35" s="21" t="s">
        <v>31</v>
      </c>
      <c r="L35" s="25" t="s">
        <v>95</v>
      </c>
      <c r="M35" s="25" t="s">
        <v>99</v>
      </c>
      <c r="N35" s="25"/>
    </row>
    <row r="36" spans="2:14" ht="16.5" customHeight="1" x14ac:dyDescent="0.25">
      <c r="B36" s="16">
        <v>29</v>
      </c>
      <c r="C36" s="16" t="s">
        <v>100</v>
      </c>
      <c r="D36" s="17" t="s">
        <v>28</v>
      </c>
      <c r="E36" s="16" t="s">
        <v>29</v>
      </c>
      <c r="F36" s="16" t="s">
        <v>30</v>
      </c>
      <c r="G36" s="16">
        <v>30</v>
      </c>
      <c r="H36" s="18">
        <f>IF(AND(E36&lt;&gt;"",F36&lt;&gt;""),(TIMEVALUE(F36)-TIMEVALUE(E36))*24-G36/60,"")</f>
        <v>8.4999999999999982</v>
      </c>
      <c r="I36" s="18">
        <f>IF(OR(D36="Sa",D36="So",K36="Feiertag",K36="Frei"),0,IF(OR(K36="Urlaub",K36="Krank"),M5,M5))</f>
        <v>8</v>
      </c>
      <c r="J36" s="19">
        <f>IF(AND(K36&lt;&gt;"",K36&lt;&gt;"Urlaub",K36&lt;&gt;"Krank",K36&lt;&gt;"Feiertag",K36&lt;&gt;"Frei",H36&lt;&gt;""),H36-I36,IF(K36="Urlaub",0,IF(K36="Krank",0,IF(K36="Feiertag",0,""))))</f>
        <v>0.49999999999999822</v>
      </c>
      <c r="K36" s="16" t="s">
        <v>31</v>
      </c>
      <c r="L36" s="20" t="s">
        <v>95</v>
      </c>
      <c r="M36" s="20" t="s">
        <v>101</v>
      </c>
      <c r="N36" s="20"/>
    </row>
    <row r="37" spans="2:14" ht="16.5" customHeight="1" x14ac:dyDescent="0.25">
      <c r="B37" s="21">
        <v>30</v>
      </c>
      <c r="C37" s="21" t="s">
        <v>102</v>
      </c>
      <c r="D37" s="22" t="s">
        <v>35</v>
      </c>
      <c r="E37" s="21" t="s">
        <v>29</v>
      </c>
      <c r="F37" s="21" t="s">
        <v>30</v>
      </c>
      <c r="G37" s="21">
        <v>30</v>
      </c>
      <c r="H37" s="23">
        <f>IF(AND(E37&lt;&gt;"",F37&lt;&gt;""),(TIMEVALUE(F37)-TIMEVALUE(E37))*24-G37/60,"")</f>
        <v>8.4999999999999982</v>
      </c>
      <c r="I37" s="23">
        <f>IF(OR(D37="Sa",D37="So",K37="Feiertag",K37="Frei"),0,IF(OR(K37="Urlaub",K37="Krank"),M5,M5))</f>
        <v>8</v>
      </c>
      <c r="J37" s="24">
        <f>IF(AND(K37&lt;&gt;"",K37&lt;&gt;"Urlaub",K37&lt;&gt;"Krank",K37&lt;&gt;"Feiertag",K37&lt;&gt;"Frei",H37&lt;&gt;""),H37-I37,IF(K37="Urlaub",0,IF(K37="Krank",0,IF(K37="Feiertag",0,""))))</f>
        <v>0.49999999999999822</v>
      </c>
      <c r="K37" s="21" t="s">
        <v>31</v>
      </c>
      <c r="L37" s="25" t="s">
        <v>95</v>
      </c>
      <c r="M37" s="25" t="s">
        <v>101</v>
      </c>
      <c r="N37" s="25"/>
    </row>
    <row r="38" spans="2:14" ht="16.5" customHeight="1" x14ac:dyDescent="0.25">
      <c r="B38" s="16">
        <v>31</v>
      </c>
      <c r="C38" s="16" t="s">
        <v>103</v>
      </c>
      <c r="D38" s="17" t="s">
        <v>41</v>
      </c>
      <c r="E38" s="16" t="s">
        <v>29</v>
      </c>
      <c r="F38" s="16" t="s">
        <v>104</v>
      </c>
      <c r="G38" s="16"/>
      <c r="H38" s="18">
        <f>IF(AND(E38&lt;&gt;"",F38&lt;&gt;""),(TIMEVALUE(F38)-TIMEVALUE(E38))*24-G38/60,"")</f>
        <v>5</v>
      </c>
      <c r="I38" s="18">
        <f>IF(OR(D38="Sa",D38="So",K38="Feiertag",K38="Frei"),0,IF(OR(K38="Urlaub",K38="Krank"),M5,M5))</f>
        <v>8</v>
      </c>
      <c r="J38" s="19">
        <f>IF(AND(K38&lt;&gt;"",K38&lt;&gt;"Urlaub",K38&lt;&gt;"Krank",K38&lt;&gt;"Feiertag",K38&lt;&gt;"Frei",H38&lt;&gt;""),H38-I38,IF(K38="Urlaub",0,IF(K38="Krank",0,IF(K38="Feiertag",0,""))))</f>
        <v>-3</v>
      </c>
      <c r="K38" s="16" t="s">
        <v>31</v>
      </c>
      <c r="L38" s="20" t="s">
        <v>95</v>
      </c>
      <c r="M38" s="20" t="s">
        <v>105</v>
      </c>
      <c r="N38" s="20" t="s">
        <v>65</v>
      </c>
    </row>
    <row r="39" spans="2:14" ht="21.75" customHeight="1" x14ac:dyDescent="0.25">
      <c r="B39" s="10" t="s">
        <v>106</v>
      </c>
      <c r="C39" s="10"/>
      <c r="D39" s="10"/>
      <c r="E39" s="10"/>
      <c r="F39" s="10"/>
      <c r="G39" s="10"/>
      <c r="H39" s="30">
        <f>SUM(H8:H38)</f>
        <v>155</v>
      </c>
      <c r="I39" s="30">
        <f>SUM(I8:I38)</f>
        <v>184</v>
      </c>
      <c r="J39" s="31">
        <f>SUM(J8:J38)</f>
        <v>2.9999999999999751</v>
      </c>
      <c r="K39" s="9" t="str">
        <f>"Urlaub: "&amp;COUNTIF(K8:K38,"Urlaub")&amp;" Tg  |  Krank: "&amp;COUNTIF(K8:K38,"Krank")&amp;" Tg"</f>
        <v>Urlaub: 2 Tg  |  Krank: 2 Tg</v>
      </c>
      <c r="L39" s="9"/>
      <c r="M39" s="9" t="str">
        <f>"Arbeitstage: "&amp;COUNTIF(K8:K38,"Normal")&amp;" + "&amp;COUNTIF(K8:K38,"Überstunden")</f>
        <v>Arbeitstage: 18 + 1</v>
      </c>
      <c r="N39" s="9"/>
    </row>
    <row r="40" spans="2:14" ht="18" customHeight="1" x14ac:dyDescent="0.25">
      <c r="B40" s="8" t="s">
        <v>107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</sheetData>
  <mergeCells count="14">
    <mergeCell ref="B39:G39"/>
    <mergeCell ref="K39:L39"/>
    <mergeCell ref="M39:N39"/>
    <mergeCell ref="B40:N40"/>
    <mergeCell ref="B5:C5"/>
    <mergeCell ref="F5:G5"/>
    <mergeCell ref="J5:K5"/>
    <mergeCell ref="M5:N5"/>
    <mergeCell ref="B6:N6"/>
    <mergeCell ref="B2:N2"/>
    <mergeCell ref="B4:C4"/>
    <mergeCell ref="F4:G4"/>
    <mergeCell ref="J4:K4"/>
    <mergeCell ref="M4:N4"/>
  </mergeCells>
  <conditionalFormatting sqref="J8:J38">
    <cfRule type="cellIs" dxfId="8" priority="2" operator="greaterThan">
      <formula>0</formula>
    </cfRule>
    <cfRule type="cellIs" dxfId="7" priority="3" operator="lessThan">
      <formula>0</formula>
    </cfRule>
  </conditionalFormatting>
  <conditionalFormatting sqref="K8:K38">
    <cfRule type="expression" dxfId="6" priority="4">
      <formula>K8="Urlaub"</formula>
    </cfRule>
    <cfRule type="expression" dxfId="5" priority="5">
      <formula>K8="Krank"</formula>
    </cfRule>
    <cfRule type="expression" dxfId="4" priority="6">
      <formula>K8="Überstunden"</formula>
    </cfRule>
  </conditionalFormatting>
  <dataValidations count="1">
    <dataValidation type="list" promptTitle="Tagesstatus" prompt="Status wählen" sqref="K8:K38" xr:uid="{00000000-0002-0000-0000-000000000000}">
      <formula1>"Normal,Überstunden,Urlaub,Krank,Feiertag,Frei,Schule/Ausb."</formula1>
      <formula2>0</formula2>
    </dataValidation>
  </dataValidations>
  <pageMargins left="0.75" right="0.75" top="1" bottom="1" header="0.511811023622047" footer="0.511811023622047"/>
  <pageSetup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E75B6"/>
  </sheetPr>
  <dimension ref="B1:I2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7109375" defaultRowHeight="15" x14ac:dyDescent="0.25"/>
  <cols>
    <col min="1" max="1" width="4" customWidth="1"/>
    <col min="2" max="2" width="18" customWidth="1"/>
    <col min="3" max="7" width="12" customWidth="1"/>
    <col min="8" max="9" width="14" customWidth="1"/>
    <col min="10" max="10" width="4" customWidth="1"/>
  </cols>
  <sheetData>
    <row r="1" spans="2:9" ht="45.75" customHeight="1" x14ac:dyDescent="0.25">
      <c r="B1" s="7" t="s">
        <v>108</v>
      </c>
      <c r="C1" s="7"/>
      <c r="D1" s="7"/>
      <c r="E1" s="7"/>
      <c r="F1" s="7"/>
      <c r="G1" s="7"/>
      <c r="H1" s="7"/>
      <c r="I1" s="7"/>
    </row>
    <row r="2" spans="2:9" ht="18" customHeight="1" x14ac:dyDescent="0.25">
      <c r="B2" s="6" t="s">
        <v>109</v>
      </c>
      <c r="C2" s="6"/>
      <c r="D2" s="6"/>
      <c r="E2" s="6"/>
      <c r="F2" s="6"/>
      <c r="G2" s="6"/>
      <c r="H2" s="6"/>
      <c r="I2" s="6"/>
    </row>
    <row r="4" spans="2:9" ht="27.75" customHeight="1" x14ac:dyDescent="0.25">
      <c r="B4" s="15" t="s">
        <v>110</v>
      </c>
      <c r="C4" s="15" t="s">
        <v>111</v>
      </c>
      <c r="D4" s="15" t="s">
        <v>112</v>
      </c>
      <c r="E4" s="15" t="s">
        <v>113</v>
      </c>
      <c r="F4" s="15" t="s">
        <v>114</v>
      </c>
      <c r="G4" s="15" t="s">
        <v>115</v>
      </c>
      <c r="H4" s="15" t="s">
        <v>116</v>
      </c>
      <c r="I4" s="15" t="s">
        <v>117</v>
      </c>
    </row>
    <row r="5" spans="2:9" ht="18" customHeight="1" x14ac:dyDescent="0.25">
      <c r="B5" s="32" t="s">
        <v>118</v>
      </c>
      <c r="C5" s="33">
        <v>158.5</v>
      </c>
      <c r="D5" s="33">
        <v>160</v>
      </c>
      <c r="E5" s="34">
        <f t="shared" ref="E5:E10" si="0">C5-D5</f>
        <v>-1.5</v>
      </c>
      <c r="F5" s="16">
        <v>14</v>
      </c>
      <c r="G5" s="16">
        <v>0</v>
      </c>
      <c r="H5" s="16">
        <v>20</v>
      </c>
      <c r="I5" s="35">
        <f t="shared" ref="I5:I10" si="1">C5*52</f>
        <v>8242</v>
      </c>
    </row>
    <row r="6" spans="2:9" ht="18" customHeight="1" x14ac:dyDescent="0.25">
      <c r="B6" s="36" t="s">
        <v>119</v>
      </c>
      <c r="C6" s="37">
        <v>152</v>
      </c>
      <c r="D6" s="37">
        <v>160</v>
      </c>
      <c r="E6" s="38">
        <f t="shared" si="0"/>
        <v>-8</v>
      </c>
      <c r="F6" s="21">
        <v>14</v>
      </c>
      <c r="G6" s="21">
        <v>3</v>
      </c>
      <c r="H6" s="21">
        <v>18</v>
      </c>
      <c r="I6" s="39">
        <f t="shared" si="1"/>
        <v>7904</v>
      </c>
    </row>
    <row r="7" spans="2:9" ht="18" customHeight="1" x14ac:dyDescent="0.25">
      <c r="B7" s="32" t="s">
        <v>120</v>
      </c>
      <c r="C7" s="33">
        <v>168</v>
      </c>
      <c r="D7" s="33">
        <v>160</v>
      </c>
      <c r="E7" s="34">
        <f t="shared" si="0"/>
        <v>8</v>
      </c>
      <c r="F7" s="16">
        <v>14</v>
      </c>
      <c r="G7" s="16">
        <v>0</v>
      </c>
      <c r="H7" s="16">
        <v>21</v>
      </c>
      <c r="I7" s="35">
        <f t="shared" si="1"/>
        <v>8736</v>
      </c>
    </row>
    <row r="8" spans="2:9" ht="18" customHeight="1" x14ac:dyDescent="0.25">
      <c r="B8" s="36" t="s">
        <v>121</v>
      </c>
      <c r="C8" s="37">
        <v>144</v>
      </c>
      <c r="D8" s="37">
        <v>152</v>
      </c>
      <c r="E8" s="38">
        <f t="shared" si="0"/>
        <v>-8</v>
      </c>
      <c r="F8" s="21">
        <v>14</v>
      </c>
      <c r="G8" s="21">
        <v>2</v>
      </c>
      <c r="H8" s="21">
        <v>19</v>
      </c>
      <c r="I8" s="39">
        <f t="shared" si="1"/>
        <v>7488</v>
      </c>
    </row>
    <row r="9" spans="2:9" ht="18" customHeight="1" x14ac:dyDescent="0.25">
      <c r="B9" s="32" t="s">
        <v>122</v>
      </c>
      <c r="C9" s="33">
        <v>160</v>
      </c>
      <c r="D9" s="33">
        <v>152</v>
      </c>
      <c r="E9" s="34">
        <f t="shared" si="0"/>
        <v>8</v>
      </c>
      <c r="F9" s="16">
        <v>14</v>
      </c>
      <c r="G9" s="16">
        <v>0</v>
      </c>
      <c r="H9" s="16">
        <v>20</v>
      </c>
      <c r="I9" s="35">
        <f t="shared" si="1"/>
        <v>8320</v>
      </c>
    </row>
    <row r="10" spans="2:9" ht="18" customHeight="1" x14ac:dyDescent="0.25">
      <c r="B10" s="36" t="s">
        <v>123</v>
      </c>
      <c r="C10" s="37">
        <v>164.5</v>
      </c>
      <c r="D10" s="37">
        <v>168</v>
      </c>
      <c r="E10" s="38">
        <f t="shared" si="0"/>
        <v>-3.5</v>
      </c>
      <c r="F10" s="21">
        <v>14</v>
      </c>
      <c r="G10" s="21">
        <v>0</v>
      </c>
      <c r="H10" s="21">
        <v>21</v>
      </c>
      <c r="I10" s="39">
        <f t="shared" si="1"/>
        <v>8554</v>
      </c>
    </row>
    <row r="11" spans="2:9" ht="18" customHeight="1" x14ac:dyDescent="0.25">
      <c r="B11" s="32" t="s">
        <v>124</v>
      </c>
      <c r="C11" s="16" t="s">
        <v>125</v>
      </c>
      <c r="D11" s="16" t="s">
        <v>125</v>
      </c>
      <c r="E11" s="16" t="s">
        <v>125</v>
      </c>
      <c r="F11" s="16" t="s">
        <v>125</v>
      </c>
      <c r="G11" s="16" t="s">
        <v>125</v>
      </c>
      <c r="H11" s="16" t="s">
        <v>125</v>
      </c>
      <c r="I11" s="16" t="s">
        <v>125</v>
      </c>
    </row>
    <row r="12" spans="2:9" ht="18" customHeight="1" x14ac:dyDescent="0.25">
      <c r="B12" s="36" t="s">
        <v>126</v>
      </c>
      <c r="C12" s="21" t="s">
        <v>125</v>
      </c>
      <c r="D12" s="21" t="s">
        <v>125</v>
      </c>
      <c r="E12" s="21" t="s">
        <v>125</v>
      </c>
      <c r="F12" s="21" t="s">
        <v>125</v>
      </c>
      <c r="G12" s="21" t="s">
        <v>125</v>
      </c>
      <c r="H12" s="21" t="s">
        <v>125</v>
      </c>
      <c r="I12" s="21" t="s">
        <v>125</v>
      </c>
    </row>
    <row r="13" spans="2:9" ht="18" customHeight="1" x14ac:dyDescent="0.25">
      <c r="B13" s="32" t="s">
        <v>127</v>
      </c>
      <c r="C13" s="16" t="s">
        <v>125</v>
      </c>
      <c r="D13" s="16" t="s">
        <v>125</v>
      </c>
      <c r="E13" s="16" t="s">
        <v>125</v>
      </c>
      <c r="F13" s="16" t="s">
        <v>125</v>
      </c>
      <c r="G13" s="16" t="s">
        <v>125</v>
      </c>
      <c r="H13" s="16" t="s">
        <v>125</v>
      </c>
      <c r="I13" s="16" t="s">
        <v>125</v>
      </c>
    </row>
    <row r="14" spans="2:9" ht="18" customHeight="1" x14ac:dyDescent="0.25">
      <c r="B14" s="36" t="s">
        <v>128</v>
      </c>
      <c r="C14" s="21" t="s">
        <v>125</v>
      </c>
      <c r="D14" s="21" t="s">
        <v>125</v>
      </c>
      <c r="E14" s="21" t="s">
        <v>125</v>
      </c>
      <c r="F14" s="21" t="s">
        <v>125</v>
      </c>
      <c r="G14" s="21" t="s">
        <v>125</v>
      </c>
      <c r="H14" s="21" t="s">
        <v>125</v>
      </c>
      <c r="I14" s="21" t="s">
        <v>125</v>
      </c>
    </row>
    <row r="15" spans="2:9" ht="18" customHeight="1" x14ac:dyDescent="0.25">
      <c r="B15" s="32" t="s">
        <v>129</v>
      </c>
      <c r="C15" s="16" t="s">
        <v>125</v>
      </c>
      <c r="D15" s="16" t="s">
        <v>125</v>
      </c>
      <c r="E15" s="16" t="s">
        <v>125</v>
      </c>
      <c r="F15" s="16" t="s">
        <v>125</v>
      </c>
      <c r="G15" s="16" t="s">
        <v>125</v>
      </c>
      <c r="H15" s="16" t="s">
        <v>125</v>
      </c>
      <c r="I15" s="16" t="s">
        <v>125</v>
      </c>
    </row>
    <row r="16" spans="2:9" ht="18" customHeight="1" x14ac:dyDescent="0.25">
      <c r="B16" s="36" t="s">
        <v>130</v>
      </c>
      <c r="C16" s="21" t="s">
        <v>125</v>
      </c>
      <c r="D16" s="21" t="s">
        <v>125</v>
      </c>
      <c r="E16" s="21" t="s">
        <v>125</v>
      </c>
      <c r="F16" s="21" t="s">
        <v>125</v>
      </c>
      <c r="G16" s="21" t="s">
        <v>125</v>
      </c>
      <c r="H16" s="21" t="s">
        <v>125</v>
      </c>
      <c r="I16" s="21" t="s">
        <v>125</v>
      </c>
    </row>
    <row r="17" spans="2:9" ht="24" customHeight="1" x14ac:dyDescent="0.25">
      <c r="B17" s="40" t="s">
        <v>131</v>
      </c>
      <c r="C17" s="41">
        <f>IFERROR(SUMIF(C5:C16,"&lt;&gt;—",C5:C16),"")</f>
        <v>947</v>
      </c>
      <c r="D17" s="41">
        <f>IFERROR(SUMIF(C5:C16,"&lt;&gt;—",D5:D16),"")</f>
        <v>952</v>
      </c>
      <c r="E17" s="42">
        <f>IFERROR(SUMIF(C5:C16,"&lt;&gt;—",E5:E16),"")</f>
        <v>-5</v>
      </c>
      <c r="F17" s="43">
        <f>IFERROR(SUMIF(C5:C16,"&lt;&gt;—",F5:F16),"")</f>
        <v>84</v>
      </c>
      <c r="G17" s="43">
        <f>IFERROR(SUMIF(C5:C16,"&lt;&gt;—",G5:G16),"")</f>
        <v>5</v>
      </c>
      <c r="H17" s="44">
        <f>IFERROR(SUMIF(C5:C16,"&lt;&gt;—",H5:H16),"")</f>
        <v>119</v>
      </c>
      <c r="I17" s="45">
        <f>IFERROR(SUMIF(C5:C16,"&lt;&gt;—",I5:I16),"")</f>
        <v>49244</v>
      </c>
    </row>
    <row r="19" spans="2:9" ht="7.5" customHeight="1" x14ac:dyDescent="0.25"/>
    <row r="20" spans="2:9" ht="21.75" customHeight="1" x14ac:dyDescent="0.25">
      <c r="B20" s="5" t="s">
        <v>132</v>
      </c>
      <c r="C20" s="5"/>
      <c r="D20" s="5"/>
      <c r="E20" s="5"/>
      <c r="F20" s="5"/>
      <c r="G20" s="5"/>
      <c r="H20" s="5"/>
      <c r="I20" s="5"/>
    </row>
    <row r="21" spans="2:9" ht="19.5" customHeight="1" x14ac:dyDescent="0.25">
      <c r="B21" s="4"/>
      <c r="C21" s="4"/>
      <c r="D21" s="4"/>
      <c r="E21" s="4"/>
      <c r="F21" s="4"/>
      <c r="G21" s="46" t="s">
        <v>133</v>
      </c>
      <c r="H21" s="47">
        <v>28</v>
      </c>
    </row>
    <row r="22" spans="2:9" ht="19.5" customHeight="1" x14ac:dyDescent="0.25">
      <c r="B22" s="4"/>
      <c r="C22" s="4"/>
      <c r="D22" s="4"/>
      <c r="E22" s="4"/>
      <c r="F22" s="4"/>
      <c r="G22" s="46" t="s">
        <v>134</v>
      </c>
      <c r="H22" s="48">
        <f>IFERROR(SUMIF(C5:C16,"&lt;&gt;—",F5:F16),0)</f>
        <v>84</v>
      </c>
    </row>
    <row r="23" spans="2:9" ht="19.5" customHeight="1" x14ac:dyDescent="0.25">
      <c r="B23" s="4"/>
      <c r="C23" s="4"/>
      <c r="D23" s="4"/>
      <c r="E23" s="4"/>
      <c r="F23" s="4"/>
      <c r="G23" s="46" t="s">
        <v>135</v>
      </c>
      <c r="H23" s="49">
        <f>H21-H22</f>
        <v>-56</v>
      </c>
    </row>
  </sheetData>
  <mergeCells count="4">
    <mergeCell ref="B1:I1"/>
    <mergeCell ref="B2:I2"/>
    <mergeCell ref="B20:I20"/>
    <mergeCell ref="B21:F23"/>
  </mergeCells>
  <conditionalFormatting sqref="E5:E16">
    <cfRule type="cellIs" dxfId="3" priority="2" operator="greaterThan">
      <formula>0</formula>
    </cfRule>
    <cfRule type="cellIs" dxfId="2" priority="3" operator="lessThan">
      <formula>0</formula>
    </cfRule>
  </conditionalFormatting>
  <pageMargins left="0.75" right="0.75" top="1" bottom="1" header="0.511811023622047" footer="0.511811023622047"/>
  <pageSetup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67E22"/>
  </sheetPr>
  <dimension ref="B1:J12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7109375" defaultRowHeight="15" x14ac:dyDescent="0.25"/>
  <cols>
    <col min="1" max="1" width="4" customWidth="1"/>
    <col min="2" max="2" width="22" customWidth="1"/>
    <col min="3" max="10" width="12" customWidth="1"/>
    <col min="11" max="11" width="4" customWidth="1"/>
  </cols>
  <sheetData>
    <row r="1" spans="2:10" ht="42" customHeight="1" x14ac:dyDescent="0.25">
      <c r="B1" s="3" t="s">
        <v>136</v>
      </c>
      <c r="C1" s="3"/>
      <c r="D1" s="3"/>
      <c r="E1" s="3"/>
      <c r="F1" s="3"/>
      <c r="G1" s="3"/>
      <c r="H1" s="3"/>
      <c r="I1" s="3"/>
      <c r="J1" s="3"/>
    </row>
    <row r="2" spans="2:10" ht="18" customHeight="1" x14ac:dyDescent="0.25">
      <c r="B2" s="2" t="s">
        <v>137</v>
      </c>
      <c r="C2" s="2"/>
      <c r="D2" s="2"/>
      <c r="E2" s="2"/>
      <c r="F2" s="2"/>
      <c r="G2" s="2"/>
      <c r="H2" s="2"/>
      <c r="I2" s="2"/>
      <c r="J2" s="2"/>
    </row>
    <row r="4" spans="2:10" ht="27.75" customHeight="1" x14ac:dyDescent="0.25">
      <c r="B4" s="15" t="s">
        <v>138</v>
      </c>
      <c r="C4" s="15" t="s">
        <v>139</v>
      </c>
      <c r="D4" s="15" t="s">
        <v>111</v>
      </c>
      <c r="E4" s="15" t="s">
        <v>112</v>
      </c>
      <c r="F4" s="15" t="s">
        <v>113</v>
      </c>
      <c r="G4" s="15" t="s">
        <v>114</v>
      </c>
      <c r="H4" s="15" t="s">
        <v>115</v>
      </c>
      <c r="I4" s="15" t="s">
        <v>140</v>
      </c>
      <c r="J4" s="15" t="s">
        <v>117</v>
      </c>
    </row>
    <row r="5" spans="2:10" ht="18" customHeight="1" x14ac:dyDescent="0.25">
      <c r="B5" s="20" t="s">
        <v>141</v>
      </c>
      <c r="C5" s="20" t="s">
        <v>142</v>
      </c>
      <c r="D5" s="33">
        <v>158.5</v>
      </c>
      <c r="E5" s="33">
        <v>160</v>
      </c>
      <c r="F5" s="34">
        <f>D5-E5</f>
        <v>-1.5</v>
      </c>
      <c r="G5" s="16">
        <v>0</v>
      </c>
      <c r="H5" s="16">
        <v>2</v>
      </c>
      <c r="I5" s="50">
        <v>62</v>
      </c>
      <c r="J5" s="35">
        <f>D5*I5</f>
        <v>9827</v>
      </c>
    </row>
    <row r="6" spans="2:10" ht="18" customHeight="1" x14ac:dyDescent="0.25">
      <c r="B6" s="25" t="s">
        <v>143</v>
      </c>
      <c r="C6" s="25" t="s">
        <v>144</v>
      </c>
      <c r="D6" s="37">
        <v>165</v>
      </c>
      <c r="E6" s="37">
        <v>160</v>
      </c>
      <c r="F6" s="38">
        <f>D6-E6</f>
        <v>5</v>
      </c>
      <c r="G6" s="21">
        <v>0</v>
      </c>
      <c r="H6" s="21">
        <v>0</v>
      </c>
      <c r="I6" s="50">
        <v>52</v>
      </c>
      <c r="J6" s="39">
        <f>D6*I6</f>
        <v>8580</v>
      </c>
    </row>
    <row r="7" spans="2:10" ht="18" customHeight="1" x14ac:dyDescent="0.25">
      <c r="B7" s="20" t="s">
        <v>145</v>
      </c>
      <c r="C7" s="20" t="s">
        <v>144</v>
      </c>
      <c r="D7" s="33">
        <v>152</v>
      </c>
      <c r="E7" s="33">
        <v>160</v>
      </c>
      <c r="F7" s="34">
        <f>D7-E7</f>
        <v>-8</v>
      </c>
      <c r="G7" s="16">
        <v>2</v>
      </c>
      <c r="H7" s="16">
        <v>1</v>
      </c>
      <c r="I7" s="50">
        <v>52</v>
      </c>
      <c r="J7" s="35">
        <f>D7*I7</f>
        <v>7904</v>
      </c>
    </row>
    <row r="8" spans="2:10" ht="18" customHeight="1" x14ac:dyDescent="0.25">
      <c r="B8" s="25" t="s">
        <v>146</v>
      </c>
      <c r="C8" s="25" t="s">
        <v>147</v>
      </c>
      <c r="D8" s="37">
        <v>160</v>
      </c>
      <c r="E8" s="37">
        <v>160</v>
      </c>
      <c r="F8" s="38">
        <f>D8-E8</f>
        <v>0</v>
      </c>
      <c r="G8" s="21">
        <v>0</v>
      </c>
      <c r="H8" s="21">
        <v>0</v>
      </c>
      <c r="I8" s="50">
        <v>38</v>
      </c>
      <c r="J8" s="39">
        <f>D8*I8</f>
        <v>6080</v>
      </c>
    </row>
    <row r="9" spans="2:10" ht="18" customHeight="1" x14ac:dyDescent="0.25">
      <c r="B9" s="20" t="s">
        <v>148</v>
      </c>
      <c r="C9" s="20" t="s">
        <v>149</v>
      </c>
      <c r="D9" s="33">
        <v>148</v>
      </c>
      <c r="E9" s="33">
        <v>152</v>
      </c>
      <c r="F9" s="34">
        <f>D9-E9</f>
        <v>-4</v>
      </c>
      <c r="G9" s="16">
        <v>0</v>
      </c>
      <c r="H9" s="16">
        <v>3</v>
      </c>
      <c r="I9" s="50">
        <v>18</v>
      </c>
      <c r="J9" s="35">
        <f>D9*I9</f>
        <v>2664</v>
      </c>
    </row>
    <row r="10" spans="2:10" ht="18" customHeight="1" x14ac:dyDescent="0.25">
      <c r="B10" s="25"/>
      <c r="C10" s="25"/>
      <c r="D10" s="21"/>
      <c r="E10" s="21"/>
      <c r="F10" s="21"/>
      <c r="G10" s="21"/>
      <c r="H10" s="21"/>
      <c r="I10" s="21"/>
      <c r="J10" s="21"/>
    </row>
    <row r="11" spans="2:10" ht="18" customHeight="1" x14ac:dyDescent="0.25">
      <c r="B11" s="20"/>
      <c r="C11" s="20"/>
      <c r="D11" s="16"/>
      <c r="E11" s="16"/>
      <c r="F11" s="16"/>
      <c r="G11" s="16"/>
      <c r="H11" s="16"/>
      <c r="I11" s="16"/>
      <c r="J11" s="16"/>
    </row>
    <row r="12" spans="2:10" ht="21.75" customHeight="1" x14ac:dyDescent="0.25">
      <c r="B12" s="10" t="s">
        <v>150</v>
      </c>
      <c r="C12" s="10"/>
      <c r="D12" s="51">
        <f>SUM(D5:D11)</f>
        <v>783.5</v>
      </c>
      <c r="E12" s="51">
        <f>SUM(E5:E11)</f>
        <v>792</v>
      </c>
      <c r="F12" s="52">
        <f>SUM(F5:F11)</f>
        <v>-8.5</v>
      </c>
      <c r="G12" s="53">
        <f>SUM(G5:G11)</f>
        <v>2</v>
      </c>
      <c r="H12" s="53">
        <f>SUM(H5:H11)</f>
        <v>6</v>
      </c>
      <c r="J12" s="54">
        <f>SUM(J5:J11)</f>
        <v>35055</v>
      </c>
    </row>
  </sheetData>
  <mergeCells count="3">
    <mergeCell ref="B1:J1"/>
    <mergeCell ref="B2:J2"/>
    <mergeCell ref="B12:C12"/>
  </mergeCells>
  <conditionalFormatting sqref="F5:F11">
    <cfRule type="cellIs" dxfId="1" priority="2" operator="greaterThan">
      <formula>0</formula>
    </cfRule>
    <cfRule type="cellIs" dxfId="0" priority="3" operator="lessThan">
      <formula>0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67E22"/>
  </sheetPr>
  <dimension ref="B1:G36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baseColWidth="10" defaultColWidth="8.7109375" defaultRowHeight="15" x14ac:dyDescent="0.25"/>
  <cols>
    <col min="1" max="1" width="4" customWidth="1"/>
    <col min="2" max="2" width="26" customWidth="1"/>
    <col min="3" max="3" width="18" customWidth="1"/>
    <col min="4" max="4" width="16" customWidth="1"/>
    <col min="5" max="7" width="14" customWidth="1"/>
    <col min="8" max="8" width="4" customWidth="1"/>
  </cols>
  <sheetData>
    <row r="1" spans="2:7" ht="39.75" customHeight="1" x14ac:dyDescent="0.25">
      <c r="B1" s="1" t="s">
        <v>151</v>
      </c>
      <c r="C1" s="1"/>
      <c r="D1" s="1"/>
      <c r="E1" s="1"/>
      <c r="F1" s="1"/>
      <c r="G1" s="1"/>
    </row>
    <row r="2" spans="2:7" ht="19.5" customHeight="1" x14ac:dyDescent="0.25">
      <c r="B2" s="2" t="s">
        <v>152</v>
      </c>
      <c r="C2" s="2"/>
      <c r="D2" s="2"/>
      <c r="E2" s="2"/>
      <c r="F2" s="2"/>
      <c r="G2" s="2"/>
    </row>
    <row r="4" spans="2:7" ht="19.5" customHeight="1" x14ac:dyDescent="0.25">
      <c r="B4" s="65" t="s">
        <v>153</v>
      </c>
      <c r="C4" s="65"/>
      <c r="D4" s="65"/>
      <c r="E4" s="65"/>
      <c r="F4" s="65"/>
      <c r="G4" s="65"/>
    </row>
    <row r="5" spans="2:7" ht="18" customHeight="1" x14ac:dyDescent="0.25">
      <c r="B5" s="13" t="s">
        <v>154</v>
      </c>
      <c r="C5" s="13"/>
      <c r="D5" s="66" t="s">
        <v>2</v>
      </c>
      <c r="E5" s="66"/>
      <c r="F5" s="66"/>
    </row>
    <row r="6" spans="2:7" ht="18" customHeight="1" x14ac:dyDescent="0.25">
      <c r="B6" s="13" t="s">
        <v>155</v>
      </c>
      <c r="C6" s="13"/>
      <c r="D6" s="66" t="s">
        <v>156</v>
      </c>
      <c r="E6" s="66"/>
      <c r="F6" s="66"/>
    </row>
    <row r="7" spans="2:7" ht="18" customHeight="1" x14ac:dyDescent="0.25">
      <c r="B7" s="13" t="s">
        <v>157</v>
      </c>
      <c r="C7" s="13"/>
      <c r="D7" s="66" t="s">
        <v>158</v>
      </c>
      <c r="E7" s="66"/>
      <c r="F7" s="66"/>
    </row>
    <row r="8" spans="2:7" ht="18" customHeight="1" x14ac:dyDescent="0.25">
      <c r="B8" s="13" t="s">
        <v>159</v>
      </c>
      <c r="C8" s="13"/>
      <c r="D8" s="66" t="s">
        <v>160</v>
      </c>
      <c r="E8" s="66"/>
      <c r="F8" s="66"/>
    </row>
    <row r="9" spans="2:7" ht="18" customHeight="1" x14ac:dyDescent="0.25">
      <c r="B9" s="13" t="s">
        <v>161</v>
      </c>
      <c r="C9" s="13"/>
      <c r="D9" s="66" t="s">
        <v>162</v>
      </c>
      <c r="E9" s="66"/>
      <c r="F9" s="66"/>
    </row>
    <row r="10" spans="2:7" ht="18" customHeight="1" x14ac:dyDescent="0.25">
      <c r="B10" s="13" t="s">
        <v>163</v>
      </c>
      <c r="C10" s="13"/>
      <c r="D10" s="66" t="s">
        <v>164</v>
      </c>
      <c r="E10" s="66"/>
      <c r="F10" s="66"/>
    </row>
    <row r="11" spans="2:7" ht="18" customHeight="1" x14ac:dyDescent="0.25">
      <c r="B11" s="13" t="s">
        <v>165</v>
      </c>
      <c r="C11" s="13"/>
      <c r="D11" s="66" t="s">
        <v>166</v>
      </c>
      <c r="E11" s="66"/>
      <c r="F11" s="66"/>
    </row>
    <row r="12" spans="2:7" ht="18" customHeight="1" x14ac:dyDescent="0.25">
      <c r="B12" s="13" t="s">
        <v>167</v>
      </c>
      <c r="C12" s="13"/>
      <c r="D12" s="66" t="s">
        <v>168</v>
      </c>
      <c r="E12" s="66"/>
      <c r="F12" s="66"/>
    </row>
    <row r="13" spans="2:7" ht="18" customHeight="1" x14ac:dyDescent="0.25">
      <c r="B13" s="13" t="s">
        <v>169</v>
      </c>
      <c r="C13" s="13"/>
      <c r="D13" s="66" t="s">
        <v>170</v>
      </c>
      <c r="E13" s="66"/>
      <c r="F13" s="66"/>
    </row>
    <row r="14" spans="2:7" ht="18" customHeight="1" x14ac:dyDescent="0.25">
      <c r="B14" s="13" t="s">
        <v>171</v>
      </c>
      <c r="C14" s="13"/>
      <c r="D14" s="66" t="s">
        <v>172</v>
      </c>
      <c r="E14" s="66"/>
      <c r="F14" s="66"/>
    </row>
    <row r="16" spans="2:7" ht="19.5" customHeight="1" x14ac:dyDescent="0.25">
      <c r="B16" s="65" t="s">
        <v>173</v>
      </c>
      <c r="C16" s="65"/>
      <c r="D16" s="65"/>
      <c r="E16" s="65"/>
      <c r="F16" s="65"/>
      <c r="G16" s="65"/>
    </row>
    <row r="17" spans="2:7" ht="21.75" customHeight="1" x14ac:dyDescent="0.25">
      <c r="B17" s="55" t="s">
        <v>138</v>
      </c>
      <c r="C17" s="55" t="s">
        <v>139</v>
      </c>
      <c r="D17" s="55" t="s">
        <v>174</v>
      </c>
      <c r="E17" s="55" t="s">
        <v>175</v>
      </c>
      <c r="F17" s="55" t="s">
        <v>176</v>
      </c>
      <c r="G17" s="55" t="s">
        <v>140</v>
      </c>
    </row>
    <row r="18" spans="2:7" ht="18" customHeight="1" x14ac:dyDescent="0.25">
      <c r="B18" s="56" t="s">
        <v>141</v>
      </c>
      <c r="C18" s="56" t="s">
        <v>142</v>
      </c>
      <c r="D18" s="57" t="s">
        <v>177</v>
      </c>
      <c r="E18" s="58">
        <v>30</v>
      </c>
      <c r="F18" s="59">
        <v>8</v>
      </c>
      <c r="G18" s="60">
        <v>62</v>
      </c>
    </row>
    <row r="19" spans="2:7" ht="18" customHeight="1" x14ac:dyDescent="0.25">
      <c r="B19" s="61" t="s">
        <v>143</v>
      </c>
      <c r="C19" s="61" t="s">
        <v>144</v>
      </c>
      <c r="D19" s="62" t="s">
        <v>178</v>
      </c>
      <c r="E19" s="58">
        <v>28</v>
      </c>
      <c r="F19" s="59">
        <v>8</v>
      </c>
      <c r="G19" s="60">
        <v>52</v>
      </c>
    </row>
    <row r="20" spans="2:7" ht="18" customHeight="1" x14ac:dyDescent="0.25">
      <c r="B20" s="56" t="s">
        <v>145</v>
      </c>
      <c r="C20" s="56" t="s">
        <v>144</v>
      </c>
      <c r="D20" s="57" t="s">
        <v>179</v>
      </c>
      <c r="E20" s="58">
        <v>28</v>
      </c>
      <c r="F20" s="59">
        <v>8</v>
      </c>
      <c r="G20" s="60">
        <v>52</v>
      </c>
    </row>
    <row r="21" spans="2:7" ht="18" customHeight="1" x14ac:dyDescent="0.25">
      <c r="B21" s="61" t="s">
        <v>146</v>
      </c>
      <c r="C21" s="61" t="s">
        <v>147</v>
      </c>
      <c r="D21" s="62" t="s">
        <v>180</v>
      </c>
      <c r="E21" s="58">
        <v>24</v>
      </c>
      <c r="F21" s="59">
        <v>8</v>
      </c>
      <c r="G21" s="60">
        <v>38</v>
      </c>
    </row>
    <row r="22" spans="2:7" ht="18" customHeight="1" x14ac:dyDescent="0.25">
      <c r="B22" s="56" t="s">
        <v>148</v>
      </c>
      <c r="C22" s="56" t="s">
        <v>149</v>
      </c>
      <c r="D22" s="57" t="s">
        <v>181</v>
      </c>
      <c r="E22" s="58">
        <v>24</v>
      </c>
      <c r="F22" s="59">
        <v>7.5</v>
      </c>
      <c r="G22" s="60">
        <v>18</v>
      </c>
    </row>
    <row r="23" spans="2:7" ht="18" customHeight="1" x14ac:dyDescent="0.25">
      <c r="B23" s="61"/>
      <c r="C23" s="61"/>
      <c r="D23" s="62"/>
      <c r="E23" s="63"/>
      <c r="F23" s="63"/>
      <c r="G23" s="63"/>
    </row>
    <row r="24" spans="2:7" ht="18" customHeight="1" x14ac:dyDescent="0.25">
      <c r="B24" s="56"/>
      <c r="C24" s="56"/>
      <c r="D24" s="57"/>
      <c r="E24" s="64"/>
      <c r="F24" s="64"/>
      <c r="G24" s="64"/>
    </row>
    <row r="26" spans="2:7" ht="19.5" customHeight="1" x14ac:dyDescent="0.25">
      <c r="B26" s="65" t="s">
        <v>182</v>
      </c>
      <c r="C26" s="65"/>
      <c r="D26" s="65"/>
      <c r="E26" s="65"/>
      <c r="F26" s="65"/>
      <c r="G26" s="65"/>
    </row>
    <row r="27" spans="2:7" ht="19.5" customHeight="1" x14ac:dyDescent="0.25">
      <c r="B27" s="55" t="s">
        <v>15</v>
      </c>
      <c r="C27" s="55" t="s">
        <v>16</v>
      </c>
      <c r="D27" s="55" t="s">
        <v>183</v>
      </c>
    </row>
    <row r="28" spans="2:7" ht="15.75" customHeight="1" x14ac:dyDescent="0.25">
      <c r="B28" s="21" t="s">
        <v>184</v>
      </c>
      <c r="C28" s="21" t="s">
        <v>35</v>
      </c>
      <c r="D28" s="25" t="s">
        <v>185</v>
      </c>
    </row>
    <row r="29" spans="2:7" ht="15.75" customHeight="1" x14ac:dyDescent="0.25">
      <c r="B29" s="16" t="s">
        <v>186</v>
      </c>
      <c r="C29" s="16" t="s">
        <v>41</v>
      </c>
      <c r="D29" s="20" t="s">
        <v>187</v>
      </c>
    </row>
    <row r="30" spans="2:7" ht="15.75" customHeight="1" x14ac:dyDescent="0.25">
      <c r="B30" s="21" t="s">
        <v>188</v>
      </c>
      <c r="C30" s="21" t="s">
        <v>51</v>
      </c>
      <c r="D30" s="25" t="s">
        <v>189</v>
      </c>
    </row>
    <row r="31" spans="2:7" ht="15.75" customHeight="1" x14ac:dyDescent="0.25">
      <c r="B31" s="16" t="s">
        <v>190</v>
      </c>
      <c r="C31" s="16" t="s">
        <v>41</v>
      </c>
      <c r="D31" s="20" t="s">
        <v>191</v>
      </c>
    </row>
    <row r="32" spans="2:7" ht="15.75" customHeight="1" x14ac:dyDescent="0.25">
      <c r="B32" s="21" t="s">
        <v>192</v>
      </c>
      <c r="C32" s="21" t="s">
        <v>35</v>
      </c>
      <c r="D32" s="25" t="s">
        <v>193</v>
      </c>
    </row>
    <row r="33" spans="2:4" ht="15.75" customHeight="1" x14ac:dyDescent="0.25">
      <c r="B33" s="16" t="s">
        <v>194</v>
      </c>
      <c r="C33" s="16" t="s">
        <v>51</v>
      </c>
      <c r="D33" s="20" t="s">
        <v>195</v>
      </c>
    </row>
    <row r="34" spans="2:4" ht="15.75" customHeight="1" x14ac:dyDescent="0.25">
      <c r="B34" s="21" t="s">
        <v>196</v>
      </c>
      <c r="C34" s="21" t="s">
        <v>46</v>
      </c>
      <c r="D34" s="25" t="s">
        <v>197</v>
      </c>
    </row>
    <row r="35" spans="2:4" ht="15.75" customHeight="1" x14ac:dyDescent="0.25">
      <c r="B35" s="16" t="s">
        <v>198</v>
      </c>
      <c r="C35" s="16" t="s">
        <v>41</v>
      </c>
      <c r="D35" s="20" t="s">
        <v>199</v>
      </c>
    </row>
    <row r="36" spans="2:4" ht="15.75" customHeight="1" x14ac:dyDescent="0.25">
      <c r="B36" s="21" t="s">
        <v>200</v>
      </c>
      <c r="C36" s="21" t="s">
        <v>46</v>
      </c>
      <c r="D36" s="25" t="s">
        <v>201</v>
      </c>
    </row>
  </sheetData>
  <mergeCells count="25">
    <mergeCell ref="B16:G16"/>
    <mergeCell ref="B26:G26"/>
    <mergeCell ref="B12:C12"/>
    <mergeCell ref="D12:F12"/>
    <mergeCell ref="B13:C13"/>
    <mergeCell ref="D13:F13"/>
    <mergeCell ref="B14:C14"/>
    <mergeCell ref="D14:F14"/>
    <mergeCell ref="B9:C9"/>
    <mergeCell ref="D9:F9"/>
    <mergeCell ref="B10:C10"/>
    <mergeCell ref="D10:F10"/>
    <mergeCell ref="B11:C11"/>
    <mergeCell ref="D11:F11"/>
    <mergeCell ref="B6:C6"/>
    <mergeCell ref="D6:F6"/>
    <mergeCell ref="B7:C7"/>
    <mergeCell ref="D7:F7"/>
    <mergeCell ref="B8:C8"/>
    <mergeCell ref="D8:F8"/>
    <mergeCell ref="B1:G1"/>
    <mergeCell ref="B2:G2"/>
    <mergeCell ref="B4:G4"/>
    <mergeCell ref="B5:C5"/>
    <mergeCell ref="D5:F5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Juli 2026</vt:lpstr>
      <vt:lpstr>Jahresübersicht 2026</vt:lpstr>
      <vt:lpstr>Team-Übersicht</vt:lpstr>
      <vt:lpstr>Stammdaten</vt:lpstr>
      <vt:lpstr>'Juli 2026'!Druckbereich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2026-06-09T06:42:55Z</dcterms:created>
  <dcterms:modified xsi:type="dcterms:W3CDTF">2026-06-09T06:58:24Z</dcterms:modified>
  <dc:language>en-US</dc:language>
</cp:coreProperties>
</file>