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Aleman\Generador\"/>
    </mc:Choice>
  </mc:AlternateContent>
  <xr:revisionPtr revIDLastSave="0" documentId="13_ncr:1_{CE74FC7D-935C-4D26-A515-79524103095D}" xr6:coauthVersionLast="47" xr6:coauthVersionMax="47" xr10:uidLastSave="{00000000-0000-0000-0000-000000000000}"/>
  <bookViews>
    <workbookView xWindow="690" yWindow="690" windowWidth="25500" windowHeight="13500" tabRatio="500" xr2:uid="{00000000-000D-0000-FFFF-FFFF00000000}"/>
  </bookViews>
  <sheets>
    <sheet name="Liquiditätsplanung" sheetId="1" r:id="rId1"/>
  </sheets>
  <definedNames>
    <definedName name="_xlnm.Print_Titles" localSheetId="0">Liquiditätsplanung!$1:$12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41" i="1" l="1"/>
  <c r="N41" i="1"/>
  <c r="M41" i="1"/>
  <c r="L41" i="1"/>
  <c r="K41" i="1"/>
  <c r="J41" i="1"/>
  <c r="I41" i="1"/>
  <c r="H41" i="1"/>
  <c r="G41" i="1"/>
  <c r="F41" i="1"/>
  <c r="E41" i="1"/>
  <c r="D41" i="1"/>
  <c r="O40" i="1"/>
  <c r="N40" i="1"/>
  <c r="M40" i="1"/>
  <c r="L40" i="1"/>
  <c r="K40" i="1"/>
  <c r="J40" i="1"/>
  <c r="I40" i="1"/>
  <c r="H40" i="1"/>
  <c r="G40" i="1"/>
  <c r="F40" i="1"/>
  <c r="E40" i="1"/>
  <c r="D40" i="1"/>
  <c r="G37" i="1"/>
  <c r="E37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P35" i="1" s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O19" i="1"/>
  <c r="O37" i="1" s="1"/>
  <c r="N19" i="1"/>
  <c r="N37" i="1" s="1"/>
  <c r="M19" i="1"/>
  <c r="M37" i="1" s="1"/>
  <c r="L19" i="1"/>
  <c r="L37" i="1" s="1"/>
  <c r="K19" i="1"/>
  <c r="K37" i="1" s="1"/>
  <c r="J19" i="1"/>
  <c r="J37" i="1" s="1"/>
  <c r="I19" i="1"/>
  <c r="I37" i="1" s="1"/>
  <c r="H19" i="1"/>
  <c r="H37" i="1" s="1"/>
  <c r="G19" i="1"/>
  <c r="F19" i="1"/>
  <c r="F37" i="1" s="1"/>
  <c r="E19" i="1"/>
  <c r="D19" i="1"/>
  <c r="D37" i="1" s="1"/>
  <c r="C19" i="1"/>
  <c r="C37" i="1" s="1"/>
  <c r="P18" i="1"/>
  <c r="P17" i="1"/>
  <c r="P16" i="1"/>
  <c r="B6" i="1"/>
  <c r="N6" i="1" l="1"/>
  <c r="C38" i="1"/>
  <c r="P37" i="1"/>
  <c r="P19" i="1"/>
  <c r="D13" i="1" l="1"/>
  <c r="D38" i="1" s="1"/>
  <c r="C42" i="1"/>
  <c r="E13" i="1" l="1"/>
  <c r="E38" i="1" s="1"/>
  <c r="D42" i="1"/>
  <c r="E42" i="1" l="1"/>
  <c r="F13" i="1"/>
  <c r="F38" i="1" s="1"/>
  <c r="G13" i="1" l="1"/>
  <c r="G38" i="1" s="1"/>
  <c r="F42" i="1"/>
  <c r="G42" i="1" l="1"/>
  <c r="H13" i="1"/>
  <c r="H38" i="1" s="1"/>
  <c r="H42" i="1" l="1"/>
  <c r="I13" i="1"/>
  <c r="I38" i="1" s="1"/>
  <c r="I42" i="1" l="1"/>
  <c r="J13" i="1"/>
  <c r="J38" i="1" s="1"/>
  <c r="J42" i="1" l="1"/>
  <c r="K13" i="1"/>
  <c r="K38" i="1" s="1"/>
  <c r="K42" i="1" l="1"/>
  <c r="L13" i="1"/>
  <c r="L38" i="1" s="1"/>
  <c r="L42" i="1" l="1"/>
  <c r="M13" i="1"/>
  <c r="M38" i="1" s="1"/>
  <c r="M42" i="1" l="1"/>
  <c r="N13" i="1"/>
  <c r="N38" i="1" s="1"/>
  <c r="O13" i="1" l="1"/>
  <c r="O38" i="1" s="1"/>
  <c r="N42" i="1"/>
  <c r="O42" i="1" l="1"/>
  <c r="E6" i="1"/>
  <c r="H6" i="1"/>
  <c r="K6" i="1"/>
</calcChain>
</file>

<file path=xl/sharedStrings.xml><?xml version="1.0" encoding="utf-8"?>
<sst xmlns="http://schemas.openxmlformats.org/spreadsheetml/2006/main" count="74" uniqueCount="73">
  <si>
    <t>Rollierende 13-Wochen-Planung  ·  KW27–KW39 / 2026</t>
  </si>
  <si>
    <t>Wöchentlicher Cash-Flow-Forecast mit Anfangs-/Endbestand, Mindestliquidität und verfügbarer Kreditlinie</t>
  </si>
  <si>
    <t>Aktueller Bestand</t>
  </si>
  <si>
    <t>Prognose Endbestand</t>
  </si>
  <si>
    <t>Tiefster Bestand</t>
  </si>
  <si>
    <t>Wochen unter Mindest</t>
  </si>
  <si>
    <t>Ø Netto-Cash-Flow / Wo</t>
  </si>
  <si>
    <t>Eingaben in Blau · Berechnungen in Schwarz · Anfangsbestand wird ab KW28 automatisch übernommen</t>
  </si>
  <si>
    <t>Position</t>
  </si>
  <si>
    <t>KW 27</t>
  </si>
  <si>
    <t>KW 28</t>
  </si>
  <si>
    <t>KW 29</t>
  </si>
  <si>
    <t>KW 30</t>
  </si>
  <si>
    <t>KW 31</t>
  </si>
  <si>
    <t>KW 32</t>
  </si>
  <si>
    <t>KW 33</t>
  </si>
  <si>
    <t>KW 34</t>
  </si>
  <si>
    <t>KW 35</t>
  </si>
  <si>
    <t>KW 36</t>
  </si>
  <si>
    <t>KW 37</t>
  </si>
  <si>
    <t>KW 38</t>
  </si>
  <si>
    <t>KW 39</t>
  </si>
  <si>
    <t>Summe</t>
  </si>
  <si>
    <t>Notizen</t>
  </si>
  <si>
    <t>13 Wochen</t>
  </si>
  <si>
    <t>Anfangsbestand</t>
  </si>
  <si>
    <t>Saldo zum Periodenbeginn</t>
  </si>
  <si>
    <t>EINZAHLUNGEN</t>
  </si>
  <si>
    <t>Umsatzerlöse (Bar/Sofort)</t>
  </si>
  <si>
    <t>Tagesumsatz / Sofortzahler</t>
  </si>
  <si>
    <t>Forderungseingänge</t>
  </si>
  <si>
    <t>Zahlungseingänge offener Rechnungen</t>
  </si>
  <si>
    <t>Sonstige Einnahmen</t>
  </si>
  <si>
    <t>Zuschüsse, Erstattungen u.a.</t>
  </si>
  <si>
    <t>Summe Einzahlungen</t>
  </si>
  <si>
    <t>AUSZAHLUNGEN</t>
  </si>
  <si>
    <t>Wareneinkauf</t>
  </si>
  <si>
    <t>Material, Handelswaren</t>
  </si>
  <si>
    <t>Personalkosten (Löhne/Gehälter)</t>
  </si>
  <si>
    <t>Auszahlung letzter Werktag</t>
  </si>
  <si>
    <t>Sozialabgaben</t>
  </si>
  <si>
    <t>AG-Anteil + Beiträge KK/RV</t>
  </si>
  <si>
    <t>Miete</t>
  </si>
  <si>
    <t>Geschäftsräume, monatlich</t>
  </si>
  <si>
    <t>Nebenkosten (Strom, Internet)</t>
  </si>
  <si>
    <t>Strom, Wasser, Telefon, Internet</t>
  </si>
  <si>
    <t>Versicherungen</t>
  </si>
  <si>
    <t>Betriebshaftpflicht, Inhalt</t>
  </si>
  <si>
    <t>Marketing &amp; Werbung</t>
  </si>
  <si>
    <t>Online-Anzeigen, Agentur</t>
  </si>
  <si>
    <t>IT &amp; Software</t>
  </si>
  <si>
    <t>Lizenzen, Abos, Hardware</t>
  </si>
  <si>
    <t>Reisekosten</t>
  </si>
  <si>
    <t>Bahn, Hotel, Spesen</t>
  </si>
  <si>
    <t>Umsatzsteuer-Vorauszahlung</t>
  </si>
  <si>
    <t>Quartalszahlung Finanzamt</t>
  </si>
  <si>
    <t>Zinsen (Kredit)</t>
  </si>
  <si>
    <t>Investitionsdarlehen Hausbank</t>
  </si>
  <si>
    <t>Tilgung (Kredit)</t>
  </si>
  <si>
    <t>Sonstige Auszahlungen</t>
  </si>
  <si>
    <t>Kleinausgaben, Spesen, Gebühren</t>
  </si>
  <si>
    <t>Summe Auszahlungen</t>
  </si>
  <si>
    <t>Netto-Cash-Flow</t>
  </si>
  <si>
    <t>Einzahlungen ./. Auszahlungen</t>
  </si>
  <si>
    <t>Endbestand</t>
  </si>
  <si>
    <t>Anfangsbestand + Netto-Cash-Flow</t>
  </si>
  <si>
    <t>Mindestbestand</t>
  </si>
  <si>
    <t>Warnschwelle Frühwarnsystem</t>
  </si>
  <si>
    <t>Kreditlinie verfügbar</t>
  </si>
  <si>
    <t>Kontokorrent / Dispokredit</t>
  </si>
  <si>
    <t>Verfügbare Liquidität</t>
  </si>
  <si>
    <t>Endbestand + Kreditlinie</t>
  </si>
  <si>
    <t>Wöchentliche Liquiditätsplanung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</si>
</sst>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&quot; €&quot;"/>
    <numFmt numFmtId="165" formatCode="dd\.mm\."/>
    <numFmt numFmtId="166" formatCode="#,##0&quot; €&quot;;\-#,##0&quot; €&quot;"/>
    <numFmt numFmtId="167" formatCode="#,##0&quot; €&quot;;\-#,##0&quot; €&quot;;\-"/>
  </numFmts>
  <fonts count="19" x14ac:knownFonts="1">
    <font>
      <sz val="11"/>
      <color theme="1"/>
      <name val="Calibri"/>
      <family val="2"/>
      <charset val="1"/>
    </font>
    <font>
      <sz val="10"/>
      <color rgb="FF94A3B8"/>
      <name val="Calibri"/>
      <charset val="1"/>
    </font>
    <font>
      <sz val="20"/>
      <color rgb="FF0F172A"/>
      <name val="Calibri"/>
      <charset val="1"/>
    </font>
    <font>
      <i/>
      <sz val="9"/>
      <color rgb="FF475569"/>
      <name val="Calibri"/>
      <charset val="1"/>
    </font>
    <font>
      <b/>
      <sz val="10"/>
      <color rgb="FFFFFFFF"/>
      <name val="Calibri"/>
      <charset val="1"/>
    </font>
    <font>
      <sz val="9"/>
      <color rgb="FF94A3B8"/>
      <name val="Calibri"/>
      <charset val="1"/>
    </font>
    <font>
      <i/>
      <sz val="9"/>
      <color rgb="FF94A3B8"/>
      <name val="Calibri"/>
      <charset val="1"/>
    </font>
    <font>
      <b/>
      <sz val="10"/>
      <color rgb="FF0F172A"/>
      <name val="Calibri"/>
      <charset val="1"/>
    </font>
    <font>
      <b/>
      <sz val="10"/>
      <color rgb="FF0033CC"/>
      <name val="Calibri"/>
      <charset val="1"/>
    </font>
    <font>
      <sz val="10"/>
      <color rgb="FF0F172A"/>
      <name val="Calibri"/>
      <charset val="1"/>
    </font>
    <font>
      <sz val="10"/>
      <color rgb="FF0033CC"/>
      <name val="Calibri"/>
      <charset val="1"/>
    </font>
    <font>
      <b/>
      <sz val="11"/>
      <color rgb="FFFFFFFF"/>
      <name val="Calibri"/>
      <charset val="1"/>
    </font>
    <font>
      <b/>
      <sz val="12"/>
      <color rgb="FFFFFFFF"/>
      <name val="Calibri"/>
      <charset val="1"/>
    </font>
    <font>
      <i/>
      <sz val="9"/>
      <color rgb="FFFED7AA"/>
      <name val="Calibri"/>
      <charset val="1"/>
    </font>
    <font>
      <b/>
      <sz val="11"/>
      <color rgb="FF0F172A"/>
      <name val="Calibri"/>
      <charset val="1"/>
    </font>
    <font>
      <b/>
      <sz val="20"/>
      <color rgb="FFFFFFFF"/>
      <name val="Calibri"/>
      <family val="2"/>
    </font>
    <font>
      <b/>
      <sz val="11"/>
      <color theme="1"/>
      <name val="Calibri"/>
      <family val="2"/>
    </font>
    <font>
      <b/>
      <sz val="9"/>
      <color rgb="FF475569"/>
      <name val="Calibri"/>
      <family val="2"/>
    </font>
    <font>
      <i/>
      <sz val="8"/>
      <color rgb="FF475569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334155"/>
        <bgColor rgb="FF475569"/>
      </patternFill>
    </fill>
    <fill>
      <patternFill patternType="solid">
        <fgColor rgb="FFE2E8F0"/>
        <bgColor rgb="FFF1ECDF"/>
      </patternFill>
    </fill>
    <fill>
      <patternFill patternType="solid">
        <fgColor rgb="FFFAFAF5"/>
        <bgColor rgb="FFFFFFFF"/>
      </patternFill>
    </fill>
    <fill>
      <patternFill patternType="solid">
        <fgColor rgb="FF475569"/>
        <bgColor rgb="FF334155"/>
      </patternFill>
    </fill>
    <fill>
      <patternFill patternType="solid">
        <fgColor rgb="FFF1ECDF"/>
        <bgColor rgb="FFE2E8F0"/>
      </patternFill>
    </fill>
    <fill>
      <patternFill patternType="solid">
        <fgColor rgb="FFB45309"/>
        <bgColor rgb="FF993366"/>
      </patternFill>
    </fill>
    <fill>
      <patternFill patternType="solid">
        <fgColor theme="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rgb="FFCBD5E1"/>
      </bottom>
      <diagonal/>
    </border>
    <border>
      <left style="thin">
        <color rgb="FF334155"/>
      </left>
      <right style="thin">
        <color rgb="FF334155"/>
      </right>
      <top style="medium">
        <color rgb="FF334155"/>
      </top>
      <bottom/>
      <diagonal/>
    </border>
    <border>
      <left style="thin">
        <color rgb="FF475569"/>
      </left>
      <right style="thin">
        <color rgb="FF475569"/>
      </right>
      <top style="medium">
        <color rgb="FF334155"/>
      </top>
      <bottom/>
      <diagonal/>
    </border>
    <border>
      <left style="thin">
        <color rgb="FF334155"/>
      </left>
      <right style="thin">
        <color rgb="FF334155"/>
      </right>
      <top/>
      <bottom style="medium">
        <color rgb="FFB45309"/>
      </bottom>
      <diagonal/>
    </border>
    <border>
      <left style="thin">
        <color rgb="FF475569"/>
      </left>
      <right style="thin">
        <color rgb="FF475569"/>
      </right>
      <top/>
      <bottom style="medium">
        <color rgb="FFB45309"/>
      </bottom>
      <diagonal/>
    </border>
    <border>
      <left style="thin">
        <color rgb="FF475569"/>
      </left>
      <right style="thin">
        <color rgb="FF475569"/>
      </right>
      <top style="medium">
        <color rgb="FF334155"/>
      </top>
      <bottom style="thin">
        <color rgb="FFCBD5E1"/>
      </bottom>
      <diagonal/>
    </border>
    <border>
      <left style="thin">
        <color rgb="FFCBD5E1"/>
      </left>
      <right style="thin">
        <color rgb="FFCBD5E1"/>
      </right>
      <top style="medium">
        <color rgb="FF334155"/>
      </top>
      <bottom style="thin">
        <color rgb="FFCBD5E1"/>
      </bottom>
      <diagonal/>
    </border>
    <border>
      <left style="thin">
        <color rgb="FF475569"/>
      </left>
      <right/>
      <top/>
      <bottom/>
      <diagonal/>
    </border>
    <border>
      <left/>
      <right style="thin">
        <color rgb="FF475569"/>
      </right>
      <top/>
      <bottom/>
      <diagonal/>
    </border>
    <border>
      <left style="thin">
        <color rgb="FF475569"/>
      </left>
      <right style="thin">
        <color rgb="FF475569"/>
      </right>
      <top/>
      <bottom/>
      <diagonal/>
    </border>
    <border>
      <left style="thin">
        <color rgb="FF475569"/>
      </left>
      <right style="thin">
        <color rgb="FFCBD5E1"/>
      </right>
      <top/>
      <bottom style="thin">
        <color rgb="FFCBD5E1"/>
      </bottom>
      <diagonal/>
    </border>
    <border>
      <left style="thin">
        <color rgb="FFCBD5E1"/>
      </left>
      <right style="thin">
        <color rgb="FFCBD5E1"/>
      </right>
      <top/>
      <bottom style="thin">
        <color rgb="FFCBD5E1"/>
      </bottom>
      <diagonal/>
    </border>
    <border>
      <left style="medium">
        <color rgb="FF475569"/>
      </left>
      <right style="thin">
        <color rgb="FFCBD5E1"/>
      </right>
      <top/>
      <bottom style="thin">
        <color rgb="FFCBD5E1"/>
      </bottom>
      <diagonal/>
    </border>
    <border>
      <left style="thin">
        <color rgb="FFCBD5E1"/>
      </left>
      <right style="thin">
        <color rgb="FF475569"/>
      </right>
      <top/>
      <bottom style="thin">
        <color rgb="FFCBD5E1"/>
      </bottom>
      <diagonal/>
    </border>
    <border>
      <left style="thin">
        <color rgb="FF475569"/>
      </left>
      <right style="thin">
        <color rgb="FFCBD5E1"/>
      </right>
      <top style="medium">
        <color rgb="FF475569"/>
      </top>
      <bottom style="medium">
        <color rgb="FF475569"/>
      </bottom>
      <diagonal/>
    </border>
    <border>
      <left style="thin">
        <color rgb="FFCBD5E1"/>
      </left>
      <right style="thin">
        <color rgb="FFCBD5E1"/>
      </right>
      <top style="medium">
        <color rgb="FF475569"/>
      </top>
      <bottom style="medium">
        <color rgb="FF475569"/>
      </bottom>
      <diagonal/>
    </border>
    <border>
      <left style="medium">
        <color rgb="FF475569"/>
      </left>
      <right style="thin">
        <color rgb="FFCBD5E1"/>
      </right>
      <top style="medium">
        <color rgb="FF475569"/>
      </top>
      <bottom style="medium">
        <color rgb="FF475569"/>
      </bottom>
      <diagonal/>
    </border>
    <border>
      <left style="thin">
        <color rgb="FFCBD5E1"/>
      </left>
      <right style="thin">
        <color rgb="FF475569"/>
      </right>
      <top style="medium">
        <color rgb="FF475569"/>
      </top>
      <bottom style="medium">
        <color rgb="FF475569"/>
      </bottom>
      <diagonal/>
    </border>
    <border>
      <left style="thin">
        <color rgb="FF334155"/>
      </left>
      <right style="thin">
        <color rgb="FF334155"/>
      </right>
      <top/>
      <bottom/>
      <diagonal/>
    </border>
    <border>
      <left style="medium">
        <color rgb="FFB45309"/>
      </left>
      <right style="thin">
        <color rgb="FF334155"/>
      </right>
      <top/>
      <bottom/>
      <diagonal/>
    </border>
    <border>
      <left style="medium">
        <color rgb="FFB45309"/>
      </left>
      <right style="thin">
        <color rgb="FFB45309"/>
      </right>
      <top/>
      <bottom/>
      <diagonal/>
    </border>
    <border>
      <left style="thin">
        <color rgb="FFB45309"/>
      </left>
      <right style="thin">
        <color rgb="FFB45309"/>
      </right>
      <top/>
      <bottom/>
      <diagonal/>
    </border>
    <border>
      <left style="medium">
        <color rgb="FFFFFFFF"/>
      </left>
      <right style="medium">
        <color rgb="FFB45309"/>
      </right>
      <top/>
      <bottom/>
      <diagonal/>
    </border>
    <border>
      <left style="thin">
        <color rgb="FFB45309"/>
      </left>
      <right style="medium">
        <color rgb="FFB45309"/>
      </right>
      <top/>
      <bottom/>
      <diagonal/>
    </border>
    <border>
      <left style="thin">
        <color rgb="FF475569"/>
      </left>
      <right style="thin">
        <color rgb="FFCBD5E1"/>
      </right>
      <top style="medium">
        <color rgb="FF475569"/>
      </top>
      <bottom style="medium">
        <color rgb="FF334155"/>
      </bottom>
      <diagonal/>
    </border>
    <border>
      <left style="thin">
        <color rgb="FFCBD5E1"/>
      </left>
      <right style="thin">
        <color rgb="FFCBD5E1"/>
      </right>
      <top style="medium">
        <color rgb="FF475569"/>
      </top>
      <bottom style="medium">
        <color rgb="FF334155"/>
      </bottom>
      <diagonal/>
    </border>
    <border>
      <left style="medium">
        <color rgb="FF475569"/>
      </left>
      <right style="thin">
        <color rgb="FFCBD5E1"/>
      </right>
      <top style="medium">
        <color rgb="FF475569"/>
      </top>
      <bottom style="medium">
        <color rgb="FF334155"/>
      </bottom>
      <diagonal/>
    </border>
    <border>
      <left style="thin">
        <color rgb="FFCBD5E1"/>
      </left>
      <right style="thin">
        <color rgb="FF475569"/>
      </right>
      <top style="medium">
        <color rgb="FF475569"/>
      </top>
      <bottom style="medium">
        <color rgb="FF334155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 applyAlignment="1">
      <alignment horizontal="left" vertical="center"/>
    </xf>
    <xf numFmtId="0" fontId="1" fillId="2" borderId="0" xfId="0" applyFont="1" applyFill="1" applyAlignment="1">
      <alignment horizontal="right" vertical="center" indent="1"/>
    </xf>
    <xf numFmtId="0" fontId="4" fillId="2" borderId="2" xfId="0" applyFont="1" applyFill="1" applyBorder="1" applyAlignment="1">
      <alignment horizontal="left" vertical="center" indent="1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0" fillId="2" borderId="4" xfId="0" applyFill="1" applyBorder="1"/>
    <xf numFmtId="165" fontId="5" fillId="2" borderId="5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left" vertical="center" indent="1"/>
    </xf>
    <xf numFmtId="166" fontId="8" fillId="3" borderId="7" xfId="0" applyNumberFormat="1" applyFont="1" applyFill="1" applyBorder="1" applyAlignment="1">
      <alignment horizontal="right" vertical="center" indent="1"/>
    </xf>
    <xf numFmtId="166" fontId="7" fillId="3" borderId="7" xfId="0" applyNumberFormat="1" applyFont="1" applyFill="1" applyBorder="1" applyAlignment="1">
      <alignment horizontal="right" vertical="center" indent="1"/>
    </xf>
    <xf numFmtId="0" fontId="0" fillId="3" borderId="6" xfId="0" applyFill="1" applyBorder="1"/>
    <xf numFmtId="0" fontId="3" fillId="3" borderId="6" xfId="0" applyFont="1" applyFill="1" applyBorder="1" applyAlignment="1">
      <alignment horizontal="left" vertical="center" indent="1"/>
    </xf>
    <xf numFmtId="0" fontId="0" fillId="4" borderId="8" xfId="0" applyFill="1" applyBorder="1"/>
    <xf numFmtId="0" fontId="0" fillId="4" borderId="0" xfId="0" applyFill="1"/>
    <xf numFmtId="0" fontId="0" fillId="4" borderId="9" xfId="0" applyFill="1" applyBorder="1"/>
    <xf numFmtId="0" fontId="4" fillId="5" borderId="10" xfId="0" applyFont="1" applyFill="1" applyBorder="1" applyAlignment="1">
      <alignment horizontal="left" vertical="center" indent="1"/>
    </xf>
    <xf numFmtId="0" fontId="0" fillId="5" borderId="8" xfId="0" applyFill="1" applyBorder="1"/>
    <xf numFmtId="0" fontId="0" fillId="5" borderId="0" xfId="0" applyFill="1"/>
    <xf numFmtId="0" fontId="0" fillId="5" borderId="9" xfId="0" applyFill="1" applyBorder="1"/>
    <xf numFmtId="0" fontId="0" fillId="5" borderId="10" xfId="0" applyFill="1" applyBorder="1"/>
    <xf numFmtId="0" fontId="9" fillId="4" borderId="11" xfId="0" applyFont="1" applyFill="1" applyBorder="1" applyAlignment="1">
      <alignment horizontal="left" vertical="center" indent="2"/>
    </xf>
    <xf numFmtId="167" fontId="10" fillId="4" borderId="12" xfId="0" applyNumberFormat="1" applyFont="1" applyFill="1" applyBorder="1" applyAlignment="1">
      <alignment horizontal="right" vertical="center" indent="1"/>
    </xf>
    <xf numFmtId="167" fontId="7" fillId="4" borderId="13" xfId="0" applyNumberFormat="1" applyFont="1" applyFill="1" applyBorder="1" applyAlignment="1">
      <alignment horizontal="right" vertical="center" indent="1"/>
    </xf>
    <xf numFmtId="0" fontId="3" fillId="4" borderId="14" xfId="0" applyFont="1" applyFill="1" applyBorder="1" applyAlignment="1">
      <alignment horizontal="left" vertical="center" indent="1"/>
    </xf>
    <xf numFmtId="0" fontId="9" fillId="6" borderId="11" xfId="0" applyFont="1" applyFill="1" applyBorder="1" applyAlignment="1">
      <alignment horizontal="left" vertical="center" indent="2"/>
    </xf>
    <xf numFmtId="167" fontId="10" fillId="6" borderId="12" xfId="0" applyNumberFormat="1" applyFont="1" applyFill="1" applyBorder="1" applyAlignment="1">
      <alignment horizontal="right" vertical="center" indent="1"/>
    </xf>
    <xf numFmtId="167" fontId="7" fillId="6" borderId="13" xfId="0" applyNumberFormat="1" applyFont="1" applyFill="1" applyBorder="1" applyAlignment="1">
      <alignment horizontal="right" vertical="center" indent="1"/>
    </xf>
    <xf numFmtId="0" fontId="3" fillId="6" borderId="14" xfId="0" applyFont="1" applyFill="1" applyBorder="1" applyAlignment="1">
      <alignment horizontal="left" vertical="center" indent="1"/>
    </xf>
    <xf numFmtId="0" fontId="7" fillId="3" borderId="15" xfId="0" applyFont="1" applyFill="1" applyBorder="1" applyAlignment="1">
      <alignment horizontal="left" vertical="center" indent="1"/>
    </xf>
    <xf numFmtId="167" fontId="7" fillId="3" borderId="16" xfId="0" applyNumberFormat="1" applyFont="1" applyFill="1" applyBorder="1" applyAlignment="1">
      <alignment horizontal="right" vertical="center" indent="1"/>
    </xf>
    <xf numFmtId="167" fontId="7" fillId="3" borderId="17" xfId="0" applyNumberFormat="1" applyFont="1" applyFill="1" applyBorder="1" applyAlignment="1">
      <alignment horizontal="right" vertical="center" indent="1"/>
    </xf>
    <xf numFmtId="0" fontId="0" fillId="3" borderId="18" xfId="0" applyFill="1" applyBorder="1"/>
    <xf numFmtId="0" fontId="11" fillId="2" borderId="19" xfId="0" applyFont="1" applyFill="1" applyBorder="1" applyAlignment="1">
      <alignment horizontal="left" vertical="center" indent="1"/>
    </xf>
    <xf numFmtId="167" fontId="11" fillId="2" borderId="10" xfId="0" applyNumberFormat="1" applyFont="1" applyFill="1" applyBorder="1" applyAlignment="1">
      <alignment horizontal="right" vertical="center" indent="1"/>
    </xf>
    <xf numFmtId="167" fontId="11" fillId="2" borderId="20" xfId="0" applyNumberFormat="1" applyFont="1" applyFill="1" applyBorder="1" applyAlignment="1">
      <alignment horizontal="right" vertical="center" indent="1"/>
    </xf>
    <xf numFmtId="0" fontId="6" fillId="2" borderId="19" xfId="0" applyFont="1" applyFill="1" applyBorder="1" applyAlignment="1">
      <alignment horizontal="left" vertical="center" indent="1"/>
    </xf>
    <xf numFmtId="0" fontId="12" fillId="7" borderId="21" xfId="0" applyFont="1" applyFill="1" applyBorder="1" applyAlignment="1">
      <alignment horizontal="left" vertical="center" indent="1"/>
    </xf>
    <xf numFmtId="167" fontId="12" fillId="7" borderId="22" xfId="0" applyNumberFormat="1" applyFont="1" applyFill="1" applyBorder="1" applyAlignment="1">
      <alignment horizontal="right" vertical="center" indent="1"/>
    </xf>
    <xf numFmtId="0" fontId="0" fillId="7" borderId="23" xfId="0" applyFill="1" applyBorder="1"/>
    <xf numFmtId="0" fontId="13" fillId="7" borderId="24" xfId="0" applyFont="1" applyFill="1" applyBorder="1" applyAlignment="1">
      <alignment horizontal="left" vertical="center" indent="1"/>
    </xf>
    <xf numFmtId="0" fontId="9" fillId="4" borderId="11" xfId="0" applyFont="1" applyFill="1" applyBorder="1" applyAlignment="1">
      <alignment horizontal="left" vertical="center" indent="1"/>
    </xf>
    <xf numFmtId="167" fontId="9" fillId="4" borderId="12" xfId="0" applyNumberFormat="1" applyFont="1" applyFill="1" applyBorder="1" applyAlignment="1">
      <alignment horizontal="right" vertical="center" indent="1"/>
    </xf>
    <xf numFmtId="0" fontId="0" fillId="4" borderId="13" xfId="0" applyFill="1" applyBorder="1"/>
    <xf numFmtId="0" fontId="9" fillId="6" borderId="11" xfId="0" applyFont="1" applyFill="1" applyBorder="1" applyAlignment="1">
      <alignment horizontal="left" vertical="center" indent="1"/>
    </xf>
    <xf numFmtId="167" fontId="9" fillId="6" borderId="12" xfId="0" applyNumberFormat="1" applyFont="1" applyFill="1" applyBorder="1" applyAlignment="1">
      <alignment horizontal="right" vertical="center" indent="1"/>
    </xf>
    <xf numFmtId="0" fontId="0" fillId="6" borderId="13" xfId="0" applyFill="1" applyBorder="1"/>
    <xf numFmtId="0" fontId="14" fillId="3" borderId="25" xfId="0" applyFont="1" applyFill="1" applyBorder="1" applyAlignment="1">
      <alignment horizontal="left" vertical="center" indent="1"/>
    </xf>
    <xf numFmtId="167" fontId="14" fillId="3" borderId="26" xfId="0" applyNumberFormat="1" applyFont="1" applyFill="1" applyBorder="1" applyAlignment="1">
      <alignment horizontal="right" vertical="center" indent="1"/>
    </xf>
    <xf numFmtId="0" fontId="0" fillId="3" borderId="27" xfId="0" applyFill="1" applyBorder="1"/>
    <xf numFmtId="0" fontId="3" fillId="3" borderId="28" xfId="0" applyFont="1" applyFill="1" applyBorder="1" applyAlignment="1">
      <alignment horizontal="left" vertical="center" indent="1"/>
    </xf>
    <xf numFmtId="0" fontId="15" fillId="2" borderId="0" xfId="0" applyFont="1" applyFill="1" applyAlignment="1">
      <alignment horizontal="left" vertical="center" indent="1"/>
    </xf>
    <xf numFmtId="164" fontId="2" fillId="8" borderId="1" xfId="0" applyNumberFormat="1" applyFont="1" applyFill="1" applyBorder="1" applyAlignment="1">
      <alignment horizontal="left" vertical="center"/>
    </xf>
    <xf numFmtId="1" fontId="2" fillId="8" borderId="1" xfId="0" applyNumberFormat="1" applyFont="1" applyFill="1" applyBorder="1" applyAlignment="1">
      <alignment horizontal="left" vertical="center"/>
    </xf>
    <xf numFmtId="0" fontId="16" fillId="0" borderId="0" xfId="0" applyFont="1"/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 indent="1"/>
    </xf>
  </cellXfs>
  <cellStyles count="1">
    <cellStyle name="Standard" xfId="0" builtinId="0"/>
  </cellStyles>
  <dxfs count="4">
    <dxf>
      <font>
        <b/>
        <sz val="11"/>
        <color rgb="FFB91C1C"/>
        <name val="Calibri"/>
        <charset val="1"/>
      </font>
      <fill>
        <patternFill>
          <bgColor rgb="FFFED7D7"/>
        </patternFill>
      </fill>
    </dxf>
    <dxf>
      <font>
        <b/>
        <sz val="12"/>
        <color rgb="FFFFFFFF"/>
        <name val="Calibri"/>
        <charset val="1"/>
      </font>
      <fill>
        <patternFill>
          <bgColor rgb="FFB45309"/>
        </patternFill>
      </fill>
    </dxf>
    <dxf>
      <font>
        <b/>
        <sz val="12"/>
        <color rgb="FFFFFFFF"/>
        <name val="Calibri"/>
        <charset val="1"/>
      </font>
      <fill>
        <patternFill>
          <bgColor rgb="FFB91C1C"/>
        </patternFill>
      </fill>
    </dxf>
    <dxf>
      <font>
        <b/>
        <sz val="11"/>
        <color rgb="FFFCA5A5"/>
        <name val="Calibri"/>
        <charset val="1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B45309"/>
      <rgbColor rgb="FFFAFAF5"/>
      <rgbColor rgb="FFE2E8F0"/>
      <rgbColor rgb="FF660066"/>
      <rgbColor rgb="FFFF8080"/>
      <rgbColor rgb="FF0066CC"/>
      <rgbColor rgb="FFCBD5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1ECDF"/>
      <rgbColor rgb="FFFED7D7"/>
      <rgbColor rgb="FF99CCFF"/>
      <rgbColor rgb="FFFCA5A5"/>
      <rgbColor rgb="FFCC99FF"/>
      <rgbColor rgb="FFFED7AA"/>
      <rgbColor rgb="FF3366FF"/>
      <rgbColor rgb="FF33CCCC"/>
      <rgbColor rgb="FF99CC00"/>
      <rgbColor rgb="FFFFCC00"/>
      <rgbColor rgb="FFFF9900"/>
      <rgbColor rgb="FFFF6600"/>
      <rgbColor rgb="FF475569"/>
      <rgbColor rgb="FF94A3B8"/>
      <rgbColor rgb="FF003366"/>
      <rgbColor rgb="FF339966"/>
      <rgbColor rgb="FF0F172A"/>
      <rgbColor rgb="FF333300"/>
      <rgbColor rgb="FFB91C1C"/>
      <rgbColor rgb="FF993366"/>
      <rgbColor rgb="FF0033CC"/>
      <rgbColor rgb="FF334155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42"/>
  <sheetViews>
    <sheetView showGridLines="0" tabSelected="1" zoomScaleNormal="100" workbookViewId="0">
      <pane xSplit="2" ySplit="12" topLeftCell="C32" activePane="bottomRight" state="frozen"/>
      <selection pane="topRight" activeCell="C1" sqref="C1"/>
      <selection pane="bottomLeft" activeCell="A13" sqref="A13"/>
      <selection pane="bottomRight" activeCell="R42" sqref="R42"/>
    </sheetView>
  </sheetViews>
  <sheetFormatPr baseColWidth="10" defaultColWidth="8.7109375" defaultRowHeight="15" x14ac:dyDescent="0.25"/>
  <cols>
    <col min="1" max="1" width="2" customWidth="1"/>
    <col min="2" max="2" width="29.7109375" bestFit="1" customWidth="1"/>
    <col min="3" max="3" width="10.28515625" bestFit="1" customWidth="1"/>
    <col min="4" max="15" width="11.42578125" bestFit="1" customWidth="1"/>
    <col min="16" max="16" width="10.28515625" bestFit="1" customWidth="1"/>
    <col min="17" max="17" width="30.5703125" bestFit="1" customWidth="1"/>
  </cols>
  <sheetData>
    <row r="1" spans="2:17" ht="5.25" customHeight="1" x14ac:dyDescent="0.25"/>
    <row r="2" spans="2:17" ht="39.75" customHeight="1" x14ac:dyDescent="0.25">
      <c r="B2" s="52" t="s">
        <v>72</v>
      </c>
      <c r="C2" s="52"/>
      <c r="D2" s="52"/>
      <c r="E2" s="52"/>
      <c r="F2" s="52"/>
      <c r="G2" s="52"/>
      <c r="H2" s="52"/>
      <c r="I2" s="52"/>
      <c r="J2" s="2" t="s">
        <v>0</v>
      </c>
      <c r="K2" s="2"/>
      <c r="L2" s="2"/>
      <c r="M2" s="2"/>
      <c r="N2" s="2"/>
      <c r="O2" s="2"/>
      <c r="P2" s="2"/>
      <c r="Q2" s="2"/>
    </row>
    <row r="3" spans="2:17" x14ac:dyDescent="0.25">
      <c r="B3" s="57" t="s">
        <v>1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</row>
    <row r="4" spans="2:17" ht="7.5" customHeight="1" x14ac:dyDescent="0.25"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</row>
    <row r="5" spans="2:17" ht="15.75" customHeight="1" x14ac:dyDescent="0.25">
      <c r="B5" s="56" t="s">
        <v>2</v>
      </c>
      <c r="C5" s="56"/>
      <c r="D5" s="56"/>
      <c r="E5" s="56" t="s">
        <v>3</v>
      </c>
      <c r="F5" s="56"/>
      <c r="G5" s="56"/>
      <c r="H5" s="56" t="s">
        <v>4</v>
      </c>
      <c r="I5" s="56"/>
      <c r="J5" s="56"/>
      <c r="K5" s="56" t="s">
        <v>5</v>
      </c>
      <c r="L5" s="56"/>
      <c r="M5" s="56"/>
      <c r="N5" s="56" t="s">
        <v>6</v>
      </c>
      <c r="O5" s="56"/>
      <c r="P5" s="56"/>
      <c r="Q5" s="56"/>
    </row>
    <row r="6" spans="2:17" ht="31.5" customHeight="1" x14ac:dyDescent="0.25">
      <c r="B6" s="53">
        <f>C13</f>
        <v>62500</v>
      </c>
      <c r="C6" s="53"/>
      <c r="D6" s="53"/>
      <c r="E6" s="53">
        <f>O38</f>
        <v>277120</v>
      </c>
      <c r="F6" s="53"/>
      <c r="G6" s="53"/>
      <c r="H6" s="53">
        <f>MIN(C38:O38)</f>
        <v>83380</v>
      </c>
      <c r="I6" s="53"/>
      <c r="J6" s="53"/>
      <c r="K6" s="54">
        <f>COUNTIF(C38:O38,"&lt;"&amp;C40)</f>
        <v>0</v>
      </c>
      <c r="L6" s="54"/>
      <c r="M6" s="54"/>
      <c r="N6" s="53">
        <f>IFERROR(AVERAGE(C37:O37),0)</f>
        <v>16509.23076923077</v>
      </c>
      <c r="O6" s="53"/>
      <c r="P6" s="53"/>
      <c r="Q6" s="53"/>
    </row>
    <row r="7" spans="2:17" ht="7.5" customHeight="1" x14ac:dyDescent="0.25"/>
    <row r="8" spans="2:17" ht="13.5" customHeight="1" x14ac:dyDescent="0.25">
      <c r="B8" s="1" t="s">
        <v>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2:17" ht="6" customHeight="1" x14ac:dyDescent="0.25"/>
    <row r="10" spans="2:17" ht="7.5" customHeight="1" x14ac:dyDescent="0.25"/>
    <row r="11" spans="2:17" x14ac:dyDescent="0.25">
      <c r="B11" s="3" t="s">
        <v>8</v>
      </c>
      <c r="C11" s="4" t="s">
        <v>9</v>
      </c>
      <c r="D11" s="4" t="s">
        <v>10</v>
      </c>
      <c r="E11" s="4" t="s">
        <v>11</v>
      </c>
      <c r="F11" s="4" t="s">
        <v>12</v>
      </c>
      <c r="G11" s="4" t="s">
        <v>13</v>
      </c>
      <c r="H11" s="4" t="s">
        <v>14</v>
      </c>
      <c r="I11" s="4" t="s">
        <v>15</v>
      </c>
      <c r="J11" s="4" t="s">
        <v>16</v>
      </c>
      <c r="K11" s="4" t="s">
        <v>17</v>
      </c>
      <c r="L11" s="4" t="s">
        <v>18</v>
      </c>
      <c r="M11" s="4" t="s">
        <v>19</v>
      </c>
      <c r="N11" s="4" t="s">
        <v>20</v>
      </c>
      <c r="O11" s="4" t="s">
        <v>21</v>
      </c>
      <c r="P11" s="5" t="s">
        <v>22</v>
      </c>
      <c r="Q11" s="5" t="s">
        <v>23</v>
      </c>
    </row>
    <row r="12" spans="2:17" x14ac:dyDescent="0.25">
      <c r="B12" s="6"/>
      <c r="C12" s="7">
        <v>46202</v>
      </c>
      <c r="D12" s="7">
        <v>46209</v>
      </c>
      <c r="E12" s="7">
        <v>46216</v>
      </c>
      <c r="F12" s="7">
        <v>46223</v>
      </c>
      <c r="G12" s="7">
        <v>46230</v>
      </c>
      <c r="H12" s="7">
        <v>46237</v>
      </c>
      <c r="I12" s="7">
        <v>46244</v>
      </c>
      <c r="J12" s="7">
        <v>46251</v>
      </c>
      <c r="K12" s="7">
        <v>46258</v>
      </c>
      <c r="L12" s="7">
        <v>46265</v>
      </c>
      <c r="M12" s="7">
        <v>46272</v>
      </c>
      <c r="N12" s="7">
        <v>46279</v>
      </c>
      <c r="O12" s="7">
        <v>46286</v>
      </c>
      <c r="P12" s="8" t="s">
        <v>24</v>
      </c>
      <c r="Q12" s="6"/>
    </row>
    <row r="13" spans="2:17" ht="21.75" customHeight="1" x14ac:dyDescent="0.25">
      <c r="B13" s="9" t="s">
        <v>25</v>
      </c>
      <c r="C13" s="10">
        <v>62500</v>
      </c>
      <c r="D13" s="11">
        <f t="shared" ref="D13:O13" si="0">C38</f>
        <v>83380</v>
      </c>
      <c r="E13" s="11">
        <f t="shared" si="0"/>
        <v>104640</v>
      </c>
      <c r="F13" s="11">
        <f t="shared" si="0"/>
        <v>125230</v>
      </c>
      <c r="G13" s="11">
        <f t="shared" si="0"/>
        <v>149090</v>
      </c>
      <c r="H13" s="11">
        <f t="shared" si="0"/>
        <v>149180</v>
      </c>
      <c r="I13" s="11">
        <f t="shared" si="0"/>
        <v>169660</v>
      </c>
      <c r="J13" s="11">
        <f t="shared" si="0"/>
        <v>191580</v>
      </c>
      <c r="K13" s="11">
        <f t="shared" si="0"/>
        <v>221430</v>
      </c>
      <c r="L13" s="11">
        <f t="shared" si="0"/>
        <v>218360</v>
      </c>
      <c r="M13" s="11">
        <f t="shared" si="0"/>
        <v>225380</v>
      </c>
      <c r="N13" s="11">
        <f t="shared" si="0"/>
        <v>250400</v>
      </c>
      <c r="O13" s="11">
        <f t="shared" si="0"/>
        <v>279600</v>
      </c>
      <c r="P13" s="12"/>
      <c r="Q13" s="13" t="s">
        <v>26</v>
      </c>
    </row>
    <row r="14" spans="2:17" ht="7.5" customHeight="1" x14ac:dyDescent="0.25">
      <c r="B14" s="14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6"/>
    </row>
    <row r="15" spans="2:17" ht="21.75" customHeight="1" x14ac:dyDescent="0.25">
      <c r="B15" s="17" t="s">
        <v>27</v>
      </c>
      <c r="C15" s="18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  <c r="P15" s="21"/>
      <c r="Q15" s="21"/>
    </row>
    <row r="16" spans="2:17" ht="21.75" customHeight="1" x14ac:dyDescent="0.25">
      <c r="B16" s="22" t="s">
        <v>28</v>
      </c>
      <c r="C16" s="23">
        <v>12400</v>
      </c>
      <c r="D16" s="23">
        <v>11800</v>
      </c>
      <c r="E16" s="23">
        <v>13200</v>
      </c>
      <c r="F16" s="23">
        <v>14100</v>
      </c>
      <c r="G16" s="23">
        <v>10900</v>
      </c>
      <c r="H16" s="23">
        <v>12700</v>
      </c>
      <c r="I16" s="23">
        <v>13800</v>
      </c>
      <c r="J16" s="23">
        <v>15200</v>
      </c>
      <c r="K16" s="23">
        <v>11400</v>
      </c>
      <c r="L16" s="23">
        <v>12900</v>
      </c>
      <c r="M16" s="23">
        <v>14600</v>
      </c>
      <c r="N16" s="23">
        <v>13500</v>
      </c>
      <c r="O16" s="23">
        <v>12200</v>
      </c>
      <c r="P16" s="24">
        <f>SUM(C16:O16)</f>
        <v>168700</v>
      </c>
      <c r="Q16" s="25" t="s">
        <v>29</v>
      </c>
    </row>
    <row r="17" spans="2:17" ht="21.75" customHeight="1" x14ac:dyDescent="0.25">
      <c r="B17" s="26" t="s">
        <v>30</v>
      </c>
      <c r="C17" s="27">
        <v>18500</v>
      </c>
      <c r="D17" s="27">
        <v>22400</v>
      </c>
      <c r="E17" s="27">
        <v>16800</v>
      </c>
      <c r="F17" s="27">
        <v>19200</v>
      </c>
      <c r="G17" s="27">
        <v>25600</v>
      </c>
      <c r="H17" s="27">
        <v>21300</v>
      </c>
      <c r="I17" s="27">
        <v>18700</v>
      </c>
      <c r="J17" s="27">
        <v>23800</v>
      </c>
      <c r="K17" s="27">
        <v>20100</v>
      </c>
      <c r="L17" s="27">
        <v>17400</v>
      </c>
      <c r="M17" s="27">
        <v>22900</v>
      </c>
      <c r="N17" s="27">
        <v>24500</v>
      </c>
      <c r="O17" s="27">
        <v>19800</v>
      </c>
      <c r="P17" s="28">
        <f>SUM(C17:O17)</f>
        <v>271000</v>
      </c>
      <c r="Q17" s="29" t="s">
        <v>31</v>
      </c>
    </row>
    <row r="18" spans="2:17" ht="21.75" customHeight="1" x14ac:dyDescent="0.25">
      <c r="B18" s="22" t="s">
        <v>32</v>
      </c>
      <c r="C18" s="23"/>
      <c r="D18" s="23"/>
      <c r="E18" s="23">
        <v>1200</v>
      </c>
      <c r="F18" s="23"/>
      <c r="G18" s="23"/>
      <c r="H18" s="23">
        <v>800</v>
      </c>
      <c r="I18" s="23"/>
      <c r="J18" s="23"/>
      <c r="K18" s="23">
        <v>1500</v>
      </c>
      <c r="L18" s="23"/>
      <c r="M18" s="23"/>
      <c r="N18" s="23"/>
      <c r="O18" s="23">
        <v>650</v>
      </c>
      <c r="P18" s="24">
        <f>SUM(C18:O18)</f>
        <v>4150</v>
      </c>
      <c r="Q18" s="25" t="s">
        <v>33</v>
      </c>
    </row>
    <row r="19" spans="2:17" ht="24" customHeight="1" x14ac:dyDescent="0.25">
      <c r="B19" s="30" t="s">
        <v>34</v>
      </c>
      <c r="C19" s="31">
        <f t="shared" ref="C19:O19" si="1">SUM(C16:C18)</f>
        <v>30900</v>
      </c>
      <c r="D19" s="31">
        <f t="shared" si="1"/>
        <v>34200</v>
      </c>
      <c r="E19" s="31">
        <f t="shared" si="1"/>
        <v>31200</v>
      </c>
      <c r="F19" s="31">
        <f t="shared" si="1"/>
        <v>33300</v>
      </c>
      <c r="G19" s="31">
        <f t="shared" si="1"/>
        <v>36500</v>
      </c>
      <c r="H19" s="31">
        <f t="shared" si="1"/>
        <v>34800</v>
      </c>
      <c r="I19" s="31">
        <f t="shared" si="1"/>
        <v>32500</v>
      </c>
      <c r="J19" s="31">
        <f t="shared" si="1"/>
        <v>39000</v>
      </c>
      <c r="K19" s="31">
        <f t="shared" si="1"/>
        <v>33000</v>
      </c>
      <c r="L19" s="31">
        <f t="shared" si="1"/>
        <v>30300</v>
      </c>
      <c r="M19" s="31">
        <f t="shared" si="1"/>
        <v>37500</v>
      </c>
      <c r="N19" s="31">
        <f t="shared" si="1"/>
        <v>38000</v>
      </c>
      <c r="O19" s="31">
        <f t="shared" si="1"/>
        <v>32650</v>
      </c>
      <c r="P19" s="32">
        <f>SUM(C19:O19)</f>
        <v>443850</v>
      </c>
      <c r="Q19" s="33"/>
    </row>
    <row r="20" spans="2:17" ht="7.5" customHeight="1" x14ac:dyDescent="0.25"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6"/>
    </row>
    <row r="21" spans="2:17" ht="21.75" customHeight="1" x14ac:dyDescent="0.25">
      <c r="B21" s="17" t="s">
        <v>35</v>
      </c>
      <c r="C21" s="18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20"/>
      <c r="P21" s="21"/>
      <c r="Q21" s="21"/>
    </row>
    <row r="22" spans="2:17" ht="21.75" customHeight="1" x14ac:dyDescent="0.25">
      <c r="B22" s="22" t="s">
        <v>36</v>
      </c>
      <c r="C22" s="23">
        <v>8400</v>
      </c>
      <c r="D22" s="23">
        <v>7600</v>
      </c>
      <c r="E22" s="23">
        <v>9200</v>
      </c>
      <c r="F22" s="23">
        <v>8800</v>
      </c>
      <c r="G22" s="23">
        <v>7400</v>
      </c>
      <c r="H22" s="23">
        <v>8100</v>
      </c>
      <c r="I22" s="23">
        <v>9500</v>
      </c>
      <c r="J22" s="23">
        <v>8200</v>
      </c>
      <c r="K22" s="23">
        <v>7900</v>
      </c>
      <c r="L22" s="23">
        <v>8600</v>
      </c>
      <c r="M22" s="23">
        <v>9100</v>
      </c>
      <c r="N22" s="23">
        <v>8400</v>
      </c>
      <c r="O22" s="23">
        <v>7800</v>
      </c>
      <c r="P22" s="24">
        <f t="shared" ref="P22:P35" si="2">SUM(C22:O22)</f>
        <v>109000</v>
      </c>
      <c r="Q22" s="25" t="s">
        <v>37</v>
      </c>
    </row>
    <row r="23" spans="2:17" ht="21.75" customHeight="1" x14ac:dyDescent="0.25">
      <c r="B23" s="26" t="s">
        <v>38</v>
      </c>
      <c r="C23" s="27"/>
      <c r="D23" s="27"/>
      <c r="E23" s="27"/>
      <c r="F23" s="27"/>
      <c r="G23" s="27">
        <v>21500</v>
      </c>
      <c r="H23" s="27"/>
      <c r="I23" s="27"/>
      <c r="J23" s="27"/>
      <c r="K23" s="27">
        <v>21800</v>
      </c>
      <c r="L23" s="27"/>
      <c r="M23" s="27"/>
      <c r="N23" s="27"/>
      <c r="O23" s="27">
        <v>21500</v>
      </c>
      <c r="P23" s="28">
        <f t="shared" si="2"/>
        <v>64800</v>
      </c>
      <c r="Q23" s="29" t="s">
        <v>39</v>
      </c>
    </row>
    <row r="24" spans="2:17" ht="21.75" customHeight="1" x14ac:dyDescent="0.25">
      <c r="B24" s="22" t="s">
        <v>40</v>
      </c>
      <c r="C24" s="23"/>
      <c r="D24" s="23"/>
      <c r="E24" s="23"/>
      <c r="F24" s="23"/>
      <c r="G24" s="23">
        <v>4800</v>
      </c>
      <c r="H24" s="23"/>
      <c r="I24" s="23"/>
      <c r="J24" s="23"/>
      <c r="K24" s="23">
        <v>4880</v>
      </c>
      <c r="L24" s="23"/>
      <c r="M24" s="23"/>
      <c r="N24" s="23"/>
      <c r="O24" s="23">
        <v>4800</v>
      </c>
      <c r="P24" s="24">
        <f t="shared" si="2"/>
        <v>14480</v>
      </c>
      <c r="Q24" s="25" t="s">
        <v>41</v>
      </c>
    </row>
    <row r="25" spans="2:17" ht="21.75" customHeight="1" x14ac:dyDescent="0.25">
      <c r="B25" s="26" t="s">
        <v>42</v>
      </c>
      <c r="C25" s="27"/>
      <c r="D25" s="27">
        <v>4200</v>
      </c>
      <c r="E25" s="27"/>
      <c r="F25" s="27"/>
      <c r="G25" s="27"/>
      <c r="H25" s="27">
        <v>4200</v>
      </c>
      <c r="I25" s="27"/>
      <c r="J25" s="27"/>
      <c r="K25" s="27"/>
      <c r="L25" s="27">
        <v>4200</v>
      </c>
      <c r="M25" s="27"/>
      <c r="N25" s="27"/>
      <c r="O25" s="27"/>
      <c r="P25" s="28">
        <f t="shared" si="2"/>
        <v>12600</v>
      </c>
      <c r="Q25" s="29" t="s">
        <v>43</v>
      </c>
    </row>
    <row r="26" spans="2:17" ht="21.75" customHeight="1" x14ac:dyDescent="0.25">
      <c r="B26" s="22" t="s">
        <v>44</v>
      </c>
      <c r="C26" s="23"/>
      <c r="D26" s="23">
        <v>620</v>
      </c>
      <c r="E26" s="23"/>
      <c r="F26" s="23"/>
      <c r="G26" s="23"/>
      <c r="H26" s="23">
        <v>620</v>
      </c>
      <c r="I26" s="23"/>
      <c r="J26" s="23"/>
      <c r="K26" s="23"/>
      <c r="L26" s="23">
        <v>620</v>
      </c>
      <c r="M26" s="23"/>
      <c r="N26" s="23"/>
      <c r="O26" s="23"/>
      <c r="P26" s="24">
        <f t="shared" si="2"/>
        <v>1860</v>
      </c>
      <c r="Q26" s="25" t="s">
        <v>45</v>
      </c>
    </row>
    <row r="27" spans="2:17" ht="21.75" customHeight="1" x14ac:dyDescent="0.25">
      <c r="B27" s="26" t="s">
        <v>46</v>
      </c>
      <c r="C27" s="27"/>
      <c r="D27" s="27"/>
      <c r="E27" s="27"/>
      <c r="F27" s="27"/>
      <c r="G27" s="27"/>
      <c r="H27" s="27">
        <v>980</v>
      </c>
      <c r="I27" s="27"/>
      <c r="J27" s="27"/>
      <c r="K27" s="27"/>
      <c r="L27" s="27"/>
      <c r="M27" s="27"/>
      <c r="N27" s="27"/>
      <c r="O27" s="27"/>
      <c r="P27" s="28">
        <f t="shared" si="2"/>
        <v>980</v>
      </c>
      <c r="Q27" s="29" t="s">
        <v>47</v>
      </c>
    </row>
    <row r="28" spans="2:17" ht="21.75" customHeight="1" x14ac:dyDescent="0.25">
      <c r="B28" s="22" t="s">
        <v>48</v>
      </c>
      <c r="C28" s="23">
        <v>1200</v>
      </c>
      <c r="D28" s="23"/>
      <c r="E28" s="23">
        <v>850</v>
      </c>
      <c r="F28" s="23"/>
      <c r="G28" s="23">
        <v>1400</v>
      </c>
      <c r="H28" s="23"/>
      <c r="I28" s="23">
        <v>900</v>
      </c>
      <c r="J28" s="23"/>
      <c r="K28" s="23">
        <v>1100</v>
      </c>
      <c r="L28" s="23"/>
      <c r="M28" s="23">
        <v>1600</v>
      </c>
      <c r="N28" s="23"/>
      <c r="O28" s="23">
        <v>850</v>
      </c>
      <c r="P28" s="24">
        <f t="shared" si="2"/>
        <v>7900</v>
      </c>
      <c r="Q28" s="25" t="s">
        <v>49</v>
      </c>
    </row>
    <row r="29" spans="2:17" ht="21.75" customHeight="1" x14ac:dyDescent="0.25">
      <c r="B29" s="26" t="s">
        <v>50</v>
      </c>
      <c r="C29" s="27"/>
      <c r="D29" s="27">
        <v>340</v>
      </c>
      <c r="E29" s="27"/>
      <c r="F29" s="27"/>
      <c r="G29" s="27">
        <v>890</v>
      </c>
      <c r="H29" s="27"/>
      <c r="I29" s="27"/>
      <c r="J29" s="27">
        <v>340</v>
      </c>
      <c r="K29" s="27"/>
      <c r="L29" s="27"/>
      <c r="M29" s="27">
        <v>1200</v>
      </c>
      <c r="N29" s="27"/>
      <c r="O29" s="27"/>
      <c r="P29" s="28">
        <f t="shared" si="2"/>
        <v>2770</v>
      </c>
      <c r="Q29" s="29" t="s">
        <v>51</v>
      </c>
    </row>
    <row r="30" spans="2:17" ht="21.75" customHeight="1" x14ac:dyDescent="0.25">
      <c r="B30" s="22" t="s">
        <v>52</v>
      </c>
      <c r="C30" s="23">
        <v>180</v>
      </c>
      <c r="D30" s="23"/>
      <c r="E30" s="23">
        <v>240</v>
      </c>
      <c r="F30" s="23">
        <v>460</v>
      </c>
      <c r="G30" s="23"/>
      <c r="H30" s="23">
        <v>180</v>
      </c>
      <c r="I30" s="23"/>
      <c r="J30" s="23">
        <v>320</v>
      </c>
      <c r="K30" s="23">
        <v>180</v>
      </c>
      <c r="L30" s="23"/>
      <c r="M30" s="23">
        <v>240</v>
      </c>
      <c r="N30" s="23">
        <v>180</v>
      </c>
      <c r="O30" s="23"/>
      <c r="P30" s="24">
        <f t="shared" si="2"/>
        <v>1980</v>
      </c>
      <c r="Q30" s="25" t="s">
        <v>53</v>
      </c>
    </row>
    <row r="31" spans="2:17" ht="21.75" customHeight="1" x14ac:dyDescent="0.25">
      <c r="B31" s="26" t="s">
        <v>54</v>
      </c>
      <c r="C31" s="27"/>
      <c r="D31" s="27"/>
      <c r="E31" s="27"/>
      <c r="F31" s="27"/>
      <c r="G31" s="27"/>
      <c r="H31" s="27"/>
      <c r="I31" s="27"/>
      <c r="J31" s="27"/>
      <c r="K31" s="27"/>
      <c r="L31" s="27">
        <v>6800</v>
      </c>
      <c r="M31" s="27"/>
      <c r="N31" s="27"/>
      <c r="O31" s="27"/>
      <c r="P31" s="28">
        <f t="shared" si="2"/>
        <v>6800</v>
      </c>
      <c r="Q31" s="29" t="s">
        <v>55</v>
      </c>
    </row>
    <row r="32" spans="2:17" ht="21.75" customHeight="1" x14ac:dyDescent="0.25">
      <c r="B32" s="22" t="s">
        <v>56</v>
      </c>
      <c r="C32" s="23"/>
      <c r="D32" s="23"/>
      <c r="E32" s="23"/>
      <c r="F32" s="23"/>
      <c r="G32" s="23"/>
      <c r="H32" s="23"/>
      <c r="I32" s="23"/>
      <c r="J32" s="23"/>
      <c r="K32" s="23"/>
      <c r="L32" s="23">
        <v>380</v>
      </c>
      <c r="M32" s="23"/>
      <c r="N32" s="23"/>
      <c r="O32" s="23"/>
      <c r="P32" s="24">
        <f t="shared" si="2"/>
        <v>380</v>
      </c>
      <c r="Q32" s="25" t="s">
        <v>57</v>
      </c>
    </row>
    <row r="33" spans="2:17" ht="21.75" customHeight="1" x14ac:dyDescent="0.25">
      <c r="B33" s="26" t="s">
        <v>58</v>
      </c>
      <c r="C33" s="27"/>
      <c r="D33" s="27"/>
      <c r="E33" s="27"/>
      <c r="F33" s="27"/>
      <c r="G33" s="27"/>
      <c r="H33" s="27"/>
      <c r="I33" s="27"/>
      <c r="J33" s="27"/>
      <c r="K33" s="27"/>
      <c r="L33" s="27">
        <v>2500</v>
      </c>
      <c r="M33" s="27"/>
      <c r="N33" s="27"/>
      <c r="O33" s="27"/>
      <c r="P33" s="28">
        <f t="shared" si="2"/>
        <v>2500</v>
      </c>
      <c r="Q33" s="29" t="s">
        <v>57</v>
      </c>
    </row>
    <row r="34" spans="2:17" ht="21.75" customHeight="1" x14ac:dyDescent="0.25">
      <c r="B34" s="22" t="s">
        <v>59</v>
      </c>
      <c r="C34" s="23">
        <v>240</v>
      </c>
      <c r="D34" s="23">
        <v>180</v>
      </c>
      <c r="E34" s="23">
        <v>320</v>
      </c>
      <c r="F34" s="23">
        <v>180</v>
      </c>
      <c r="G34" s="23">
        <v>420</v>
      </c>
      <c r="H34" s="23">
        <v>240</v>
      </c>
      <c r="I34" s="23">
        <v>180</v>
      </c>
      <c r="J34" s="23">
        <v>290</v>
      </c>
      <c r="K34" s="23">
        <v>210</v>
      </c>
      <c r="L34" s="23">
        <v>180</v>
      </c>
      <c r="M34" s="23">
        <v>340</v>
      </c>
      <c r="N34" s="23">
        <v>220</v>
      </c>
      <c r="O34" s="23">
        <v>180</v>
      </c>
      <c r="P34" s="24">
        <f t="shared" si="2"/>
        <v>3180</v>
      </c>
      <c r="Q34" s="25" t="s">
        <v>60</v>
      </c>
    </row>
    <row r="35" spans="2:17" ht="24" customHeight="1" x14ac:dyDescent="0.25">
      <c r="B35" s="30" t="s">
        <v>61</v>
      </c>
      <c r="C35" s="31">
        <f t="shared" ref="C35:O35" si="3">SUM(C22:C34)</f>
        <v>10020</v>
      </c>
      <c r="D35" s="31">
        <f t="shared" si="3"/>
        <v>12940</v>
      </c>
      <c r="E35" s="31">
        <f t="shared" si="3"/>
        <v>10610</v>
      </c>
      <c r="F35" s="31">
        <f t="shared" si="3"/>
        <v>9440</v>
      </c>
      <c r="G35" s="31">
        <f t="shared" si="3"/>
        <v>36410</v>
      </c>
      <c r="H35" s="31">
        <f t="shared" si="3"/>
        <v>14320</v>
      </c>
      <c r="I35" s="31">
        <f t="shared" si="3"/>
        <v>10580</v>
      </c>
      <c r="J35" s="31">
        <f t="shared" si="3"/>
        <v>9150</v>
      </c>
      <c r="K35" s="31">
        <f t="shared" si="3"/>
        <v>36070</v>
      </c>
      <c r="L35" s="31">
        <f t="shared" si="3"/>
        <v>23280</v>
      </c>
      <c r="M35" s="31">
        <f t="shared" si="3"/>
        <v>12480</v>
      </c>
      <c r="N35" s="31">
        <f t="shared" si="3"/>
        <v>8800</v>
      </c>
      <c r="O35" s="31">
        <f t="shared" si="3"/>
        <v>35130</v>
      </c>
      <c r="P35" s="32">
        <f t="shared" si="2"/>
        <v>229230</v>
      </c>
      <c r="Q35" s="33"/>
    </row>
    <row r="36" spans="2:17" ht="7.5" customHeight="1" x14ac:dyDescent="0.25">
      <c r="B36" s="14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6"/>
    </row>
    <row r="37" spans="2:17" ht="25.5" customHeight="1" x14ac:dyDescent="0.25">
      <c r="B37" s="34" t="s">
        <v>62</v>
      </c>
      <c r="C37" s="35">
        <f t="shared" ref="C37:O37" si="4">C19-C35</f>
        <v>20880</v>
      </c>
      <c r="D37" s="35">
        <f t="shared" si="4"/>
        <v>21260</v>
      </c>
      <c r="E37" s="35">
        <f t="shared" si="4"/>
        <v>20590</v>
      </c>
      <c r="F37" s="35">
        <f t="shared" si="4"/>
        <v>23860</v>
      </c>
      <c r="G37" s="35">
        <f t="shared" si="4"/>
        <v>90</v>
      </c>
      <c r="H37" s="35">
        <f t="shared" si="4"/>
        <v>20480</v>
      </c>
      <c r="I37" s="35">
        <f t="shared" si="4"/>
        <v>21920</v>
      </c>
      <c r="J37" s="35">
        <f t="shared" si="4"/>
        <v>29850</v>
      </c>
      <c r="K37" s="35">
        <f t="shared" si="4"/>
        <v>-3070</v>
      </c>
      <c r="L37" s="35">
        <f t="shared" si="4"/>
        <v>7020</v>
      </c>
      <c r="M37" s="35">
        <f t="shared" si="4"/>
        <v>25020</v>
      </c>
      <c r="N37" s="35">
        <f t="shared" si="4"/>
        <v>29200</v>
      </c>
      <c r="O37" s="35">
        <f t="shared" si="4"/>
        <v>-2480</v>
      </c>
      <c r="P37" s="36">
        <f>SUM(C37:O37)</f>
        <v>214620</v>
      </c>
      <c r="Q37" s="37" t="s">
        <v>63</v>
      </c>
    </row>
    <row r="38" spans="2:17" ht="30" customHeight="1" x14ac:dyDescent="0.25">
      <c r="B38" s="38" t="s">
        <v>64</v>
      </c>
      <c r="C38" s="39">
        <f t="shared" ref="C38:O38" si="5">C13+C37</f>
        <v>83380</v>
      </c>
      <c r="D38" s="39">
        <f t="shared" si="5"/>
        <v>104640</v>
      </c>
      <c r="E38" s="39">
        <f t="shared" si="5"/>
        <v>125230</v>
      </c>
      <c r="F38" s="39">
        <f t="shared" si="5"/>
        <v>149090</v>
      </c>
      <c r="G38" s="39">
        <f t="shared" si="5"/>
        <v>149180</v>
      </c>
      <c r="H38" s="39">
        <f t="shared" si="5"/>
        <v>169660</v>
      </c>
      <c r="I38" s="39">
        <f t="shared" si="5"/>
        <v>191580</v>
      </c>
      <c r="J38" s="39">
        <f t="shared" si="5"/>
        <v>221430</v>
      </c>
      <c r="K38" s="39">
        <f t="shared" si="5"/>
        <v>218360</v>
      </c>
      <c r="L38" s="39">
        <f t="shared" si="5"/>
        <v>225380</v>
      </c>
      <c r="M38" s="39">
        <f t="shared" si="5"/>
        <v>250400</v>
      </c>
      <c r="N38" s="39">
        <f t="shared" si="5"/>
        <v>279600</v>
      </c>
      <c r="O38" s="39">
        <f t="shared" si="5"/>
        <v>277120</v>
      </c>
      <c r="P38" s="40"/>
      <c r="Q38" s="41" t="s">
        <v>65</v>
      </c>
    </row>
    <row r="39" spans="2:17" ht="9.75" customHeight="1" x14ac:dyDescent="0.25"/>
    <row r="40" spans="2:17" ht="21.75" customHeight="1" x14ac:dyDescent="0.25">
      <c r="B40" s="42" t="s">
        <v>66</v>
      </c>
      <c r="C40" s="23">
        <v>15000</v>
      </c>
      <c r="D40" s="43">
        <f>C40</f>
        <v>15000</v>
      </c>
      <c r="E40" s="43">
        <f>C40</f>
        <v>15000</v>
      </c>
      <c r="F40" s="43">
        <f>C40</f>
        <v>15000</v>
      </c>
      <c r="G40" s="43">
        <f>C40</f>
        <v>15000</v>
      </c>
      <c r="H40" s="43">
        <f>C40</f>
        <v>15000</v>
      </c>
      <c r="I40" s="43">
        <f>C40</f>
        <v>15000</v>
      </c>
      <c r="J40" s="43">
        <f>C40</f>
        <v>15000</v>
      </c>
      <c r="K40" s="43">
        <f>C40</f>
        <v>15000</v>
      </c>
      <c r="L40" s="43">
        <f>C40</f>
        <v>15000</v>
      </c>
      <c r="M40" s="43">
        <f>C40</f>
        <v>15000</v>
      </c>
      <c r="N40" s="43">
        <f>C40</f>
        <v>15000</v>
      </c>
      <c r="O40" s="43">
        <f>C40</f>
        <v>15000</v>
      </c>
      <c r="P40" s="44"/>
      <c r="Q40" s="25" t="s">
        <v>67</v>
      </c>
    </row>
    <row r="41" spans="2:17" ht="21.75" customHeight="1" x14ac:dyDescent="0.25">
      <c r="B41" s="45" t="s">
        <v>68</v>
      </c>
      <c r="C41" s="27">
        <v>50000</v>
      </c>
      <c r="D41" s="46">
        <f>C41</f>
        <v>50000</v>
      </c>
      <c r="E41" s="46">
        <f>C41</f>
        <v>50000</v>
      </c>
      <c r="F41" s="46">
        <f>C41</f>
        <v>50000</v>
      </c>
      <c r="G41" s="46">
        <f>C41</f>
        <v>50000</v>
      </c>
      <c r="H41" s="46">
        <f>C41</f>
        <v>50000</v>
      </c>
      <c r="I41" s="46">
        <f>C41</f>
        <v>50000</v>
      </c>
      <c r="J41" s="46">
        <f>C41</f>
        <v>50000</v>
      </c>
      <c r="K41" s="46">
        <f>C41</f>
        <v>50000</v>
      </c>
      <c r="L41" s="46">
        <f>C41</f>
        <v>50000</v>
      </c>
      <c r="M41" s="46">
        <f>C41</f>
        <v>50000</v>
      </c>
      <c r="N41" s="46">
        <f>C41</f>
        <v>50000</v>
      </c>
      <c r="O41" s="46">
        <f>C41</f>
        <v>50000</v>
      </c>
      <c r="P41" s="47"/>
      <c r="Q41" s="29" t="s">
        <v>69</v>
      </c>
    </row>
    <row r="42" spans="2:17" ht="25.5" customHeight="1" x14ac:dyDescent="0.25">
      <c r="B42" s="48" t="s">
        <v>70</v>
      </c>
      <c r="C42" s="49">
        <f t="shared" ref="C42:O42" si="6">C38+C41</f>
        <v>133380</v>
      </c>
      <c r="D42" s="49">
        <f t="shared" si="6"/>
        <v>154640</v>
      </c>
      <c r="E42" s="49">
        <f t="shared" si="6"/>
        <v>175230</v>
      </c>
      <c r="F42" s="49">
        <f t="shared" si="6"/>
        <v>199090</v>
      </c>
      <c r="G42" s="49">
        <f t="shared" si="6"/>
        <v>199180</v>
      </c>
      <c r="H42" s="49">
        <f t="shared" si="6"/>
        <v>219660</v>
      </c>
      <c r="I42" s="49">
        <f t="shared" si="6"/>
        <v>241580</v>
      </c>
      <c r="J42" s="49">
        <f t="shared" si="6"/>
        <v>271430</v>
      </c>
      <c r="K42" s="49">
        <f t="shared" si="6"/>
        <v>268360</v>
      </c>
      <c r="L42" s="49">
        <f t="shared" si="6"/>
        <v>275380</v>
      </c>
      <c r="M42" s="49">
        <f t="shared" si="6"/>
        <v>300400</v>
      </c>
      <c r="N42" s="49">
        <f t="shared" si="6"/>
        <v>329600</v>
      </c>
      <c r="O42" s="49">
        <f t="shared" si="6"/>
        <v>327120</v>
      </c>
      <c r="P42" s="50"/>
      <c r="Q42" s="51" t="s">
        <v>71</v>
      </c>
    </row>
  </sheetData>
  <mergeCells count="14">
    <mergeCell ref="B8:Q8"/>
    <mergeCell ref="B6:D6"/>
    <mergeCell ref="E6:G6"/>
    <mergeCell ref="H6:J6"/>
    <mergeCell ref="K6:M6"/>
    <mergeCell ref="N6:Q6"/>
    <mergeCell ref="B2:I2"/>
    <mergeCell ref="J2:Q2"/>
    <mergeCell ref="B3:Q3"/>
    <mergeCell ref="B5:D5"/>
    <mergeCell ref="E5:G5"/>
    <mergeCell ref="H5:J5"/>
    <mergeCell ref="K5:M5"/>
    <mergeCell ref="N5:Q5"/>
  </mergeCells>
  <conditionalFormatting sqref="C37:O37">
    <cfRule type="expression" dxfId="3" priority="4">
      <formula>C37&lt;0</formula>
    </cfRule>
  </conditionalFormatting>
  <conditionalFormatting sqref="C38:O38">
    <cfRule type="expression" dxfId="2" priority="2">
      <formula>C38&lt;0</formula>
    </cfRule>
    <cfRule type="expression" dxfId="1" priority="3">
      <formula>AND(C38&gt;=0,C38&lt;C40)</formula>
    </cfRule>
  </conditionalFormatting>
  <conditionalFormatting sqref="C42:O42">
    <cfRule type="expression" dxfId="0" priority="5">
      <formula>C42&lt;0</formula>
    </cfRule>
  </conditionalFormatting>
  <pageMargins left="0.4" right="0.4" top="0.5" bottom="0.5" header="0.511811023622047" footer="0.511811023622047"/>
  <pageSetup paperSize="9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Liquiditätsplanung</vt:lpstr>
      <vt:lpstr>Liquiditätsplanung!Drucktitel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2026-06-22T06:00:21Z</dcterms:created>
  <dcterms:modified xsi:type="dcterms:W3CDTF">2026-06-22T06:44:30Z</dcterms:modified>
  <dc:language>en-US</dc:language>
</cp:coreProperties>
</file>