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23866CD8-645A-46B6-BBA3-E07F5FD29C43}" xr6:coauthVersionLast="47" xr6:coauthVersionMax="47" xr10:uidLastSave="{00000000-0000-0000-0000-000000000000}"/>
  <bookViews>
    <workbookView xWindow="690" yWindow="690" windowWidth="25500" windowHeight="13500" tabRatio="500" xr2:uid="{00000000-000D-0000-FFFF-FFFF00000000}"/>
  </bookViews>
  <sheets>
    <sheet name="Reinigungsplan" sheetId="1" r:id="rId1"/>
    <sheet name="Anleitung" sheetId="2" r:id="rId2"/>
  </sheets>
  <definedNames>
    <definedName name="_xlnm.Print_Area" localSheetId="1">Anleitung!$A$1:$D$25</definedName>
    <definedName name="_xlnm.Print_Area" localSheetId="0">Reinigungsplan!$A$1:$P$33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9" i="1" l="1"/>
  <c r="F25" i="1"/>
  <c r="G25" i="1" s="1"/>
  <c r="H25" i="1" s="1"/>
  <c r="F24" i="1"/>
  <c r="G24" i="1" s="1"/>
  <c r="H24" i="1" s="1"/>
  <c r="F23" i="1"/>
  <c r="G23" i="1" s="1"/>
  <c r="H23" i="1" s="1"/>
  <c r="F22" i="1"/>
  <c r="G22" i="1" s="1"/>
  <c r="H22" i="1" s="1"/>
  <c r="F21" i="1"/>
  <c r="G21" i="1" s="1"/>
  <c r="H21" i="1" s="1"/>
  <c r="F20" i="1"/>
  <c r="G20" i="1" s="1"/>
  <c r="H20" i="1" s="1"/>
  <c r="F19" i="1"/>
  <c r="G19" i="1" s="1"/>
  <c r="H19" i="1" s="1"/>
  <c r="F18" i="1"/>
  <c r="G18" i="1" s="1"/>
  <c r="H18" i="1" s="1"/>
  <c r="F17" i="1"/>
  <c r="G17" i="1" s="1"/>
  <c r="H17" i="1" s="1"/>
  <c r="F16" i="1"/>
  <c r="G16" i="1" s="1"/>
  <c r="H16" i="1" s="1"/>
  <c r="F15" i="1"/>
  <c r="G15" i="1" s="1"/>
  <c r="H15" i="1" s="1"/>
  <c r="F14" i="1"/>
  <c r="G14" i="1" s="1"/>
  <c r="H14" i="1" s="1"/>
  <c r="F13" i="1"/>
  <c r="G13" i="1" s="1"/>
  <c r="H13" i="1" s="1"/>
  <c r="F12" i="1"/>
  <c r="G12" i="1" s="1"/>
  <c r="H12" i="1" s="1"/>
  <c r="H6" i="1"/>
  <c r="G6" i="1"/>
  <c r="H29" i="1" l="1"/>
  <c r="F29" i="1"/>
  <c r="D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F12" authorId="0" shapeId="0" xr:uid="{00000000-0006-0000-0000-000001000000}">
      <text>
        <r>
          <rPr>
            <sz val="10"/>
            <rFont val="Arial"/>
            <family val="2"/>
          </rPr>
          <t>Datum der letzten Reinigung eintragen. „Nächste fällig“ und die Ampel berechnen sich automatisch aus der Häufigkeit.</t>
        </r>
      </text>
    </comment>
    <comment ref="H12" authorId="0" shapeId="0" xr:uid="{00000000-0006-0000-0000-000002000000}">
      <text>
        <r>
          <rPr>
            <sz val="10"/>
            <rFont val="Arial"/>
            <family val="2"/>
          </rPr>
          <t>Automatische Ampel: rot = überfällig, gelb = heute/morgen fällig, grün = im Plan.</t>
        </r>
      </text>
    </comment>
  </commentList>
</comments>
</file>

<file path=xl/sharedStrings.xml><?xml version="1.0" encoding="utf-8"?>
<sst xmlns="http://schemas.openxmlformats.org/spreadsheetml/2006/main" count="137" uniqueCount="87">
  <si>
    <t>REINIGUNGSPLAN  ·  KÜCHE</t>
  </si>
  <si>
    <t>Objekt / Bereich:</t>
  </si>
  <si>
    <t>Gemeinschaftsküche – Etage 2</t>
  </si>
  <si>
    <t>Kalenderwoche:</t>
  </si>
  <si>
    <t>Verantwortlich (Leitung):</t>
  </si>
  <si>
    <t>L. Hoffmann</t>
  </si>
  <si>
    <t>Ampel:</t>
  </si>
  <si>
    <t>Erledigt / im Plan</t>
  </si>
  <si>
    <t>Bald fällig</t>
  </si>
  <si>
    <t>Überfällig</t>
  </si>
  <si>
    <t>Reinigungsaufgabe</t>
  </si>
  <si>
    <t>Bereich</t>
  </si>
  <si>
    <t>Häufigkeit</t>
  </si>
  <si>
    <t>Verantwortlich</t>
  </si>
  <si>
    <t>Letzte Reinigung</t>
  </si>
  <si>
    <t>Nächste fällig</t>
  </si>
  <si>
    <t>Status</t>
  </si>
  <si>
    <t>Mo</t>
  </si>
  <si>
    <t>Di</t>
  </si>
  <si>
    <t>Mi</t>
  </si>
  <si>
    <t>Do</t>
  </si>
  <si>
    <t>Fr</t>
  </si>
  <si>
    <t>Sa</t>
  </si>
  <si>
    <t>So</t>
  </si>
  <si>
    <t>Arbeitsflächen abwischen &amp; desinfizieren</t>
  </si>
  <si>
    <t>Arbeitsbereich</t>
  </si>
  <si>
    <t>Täglich</t>
  </si>
  <si>
    <t>A. Schneider</t>
  </si>
  <si>
    <t>✓</t>
  </si>
  <si>
    <t>Spüle reinigen &amp; Abfluss prüfen</t>
  </si>
  <si>
    <t>Spülbereich</t>
  </si>
  <si>
    <t>Müll entsorgen &amp; neue Beutel einsetzen</t>
  </si>
  <si>
    <t>Allgemein</t>
  </si>
  <si>
    <t>T. Yilmaz</t>
  </si>
  <si>
    <t>Geschirr spülen / Spülmaschine ausräumen</t>
  </si>
  <si>
    <t>Team</t>
  </si>
  <si>
    <t>Herd &amp; Kochfeld reinigen</t>
  </si>
  <si>
    <t>Kochbereich</t>
  </si>
  <si>
    <t>M. Kowalski</t>
  </si>
  <si>
    <t>Böden kehren &amp; wischen</t>
  </si>
  <si>
    <t>Boden</t>
  </si>
  <si>
    <t>R. Bauer</t>
  </si>
  <si>
    <t>Kühlschrank Innenraum auswischen</t>
  </si>
  <si>
    <t>Lagerung</t>
  </si>
  <si>
    <t>Wöchentlich</t>
  </si>
  <si>
    <t>Mikrowelle innen &amp; außen reinigen</t>
  </si>
  <si>
    <t>Kaffeemaschine entkalken</t>
  </si>
  <si>
    <t>Geräte</t>
  </si>
  <si>
    <t>Schränke &amp; Griffe abwischen</t>
  </si>
  <si>
    <t>Dunstabzugshaube &amp; Filter reinigen</t>
  </si>
  <si>
    <t>Monatlich</t>
  </si>
  <si>
    <t>Backofen gründlich reinigen</t>
  </si>
  <si>
    <t>Vorräte prüfen &amp; Verfallsdaten kontrollieren</t>
  </si>
  <si>
    <t>Fenster &amp; Fensterbänke putzen</t>
  </si>
  <si>
    <t>ZUSAMMENFASSUNG</t>
  </si>
  <si>
    <t>AUFGABEN GESAMT</t>
  </si>
  <si>
    <t>ÜBERFÄLLIG</t>
  </si>
  <si>
    <t>BALD FÄLLIG</t>
  </si>
  <si>
    <t>IM PLAN</t>
  </si>
  <si>
    <t>Kontrolliert (Datum / Kürzel):</t>
  </si>
  <si>
    <t>Nächste Grundreinigung:</t>
  </si>
  <si>
    <t>Ende des Monats</t>
  </si>
  <si>
    <t>Hinweis: Alle Namen, Bereiche und Daten sind Beispielwerte. Tragen Sie die letzten Reinigungsdaten ein – Status und Fälligkeit aktualisieren sich automatisch. Haken Sie erledigte Tage mit ✓ ab.</t>
  </si>
  <si>
    <t>ANLEITUNG</t>
  </si>
  <si>
    <t>Dieser Reinigungsplan hilft, alle Reinigungs- und Hygieneaufgaben in der Küche strukturiert zu organisieren. Sie pflegen nur das Datum der letzten Reinigung und haken erledigte Tage ab – Status und Fälligkeit berechnen sich automatisch über ein Ampelsystem.</t>
  </si>
  <si>
    <t>1</t>
  </si>
  <si>
    <t>Aufgaben &amp; Bereiche festlegen</t>
  </si>
  <si>
    <t>In der Spalte „Reinigungsaufgabe“ stehen die Tätigkeiten, in „Bereich“ die Küchenzone (z. B. Kochbereich, Spülbereich). Beide lassen sich frei anpassen, ergänzen oder löschen.</t>
  </si>
  <si>
    <t>2</t>
  </si>
  <si>
    <t>Häufigkeit &amp; Verantwortliche zuweisen</t>
  </si>
  <si>
    <t>Über die Auswahlfelder legen Sie das Intervall (Täglich, Wöchentlich, Monatlich) und die zuständige Person fest. Aus dem Intervall berechnet die Vorlage automatisch die nächste Fälligkeit.</t>
  </si>
  <si>
    <t>3</t>
  </si>
  <si>
    <t>Letzte Reinigung eintragen</t>
  </si>
  <si>
    <t>Tragen Sie in der blauen Spalte „Letzte Reinigung“ das Datum ein. Die Spalte „Nächste fällig“ und die Status-Ampel aktualisieren sich sofort.</t>
  </si>
  <si>
    <t>4</t>
  </si>
  <si>
    <t>Ampel beachten</t>
  </si>
  <si>
    <t>Grün = im Plan, Gelb = heute oder morgen fällig, Rot = überfällig. So sehen Sie auf einen Blick, wo Handlungsbedarf besteht.</t>
  </si>
  <si>
    <t>5</t>
  </si>
  <si>
    <t>Wochentage abhaken</t>
  </si>
  <si>
    <t>In den Spalten Mo–So haken Sie mit ✓ ab, an welchen Tagen die Aufgabe erledigt wurde. Die Zusammenfassung unten zählt offene und überfällige Aufgaben automatisch.</t>
  </si>
  <si>
    <t>LEGENDE &amp; FARBEN</t>
  </si>
  <si>
    <t>Grün = Aufgabe im Plan / erledigt.</t>
  </si>
  <si>
    <t>Gelb = Aufgabe heute oder morgen fällig.</t>
  </si>
  <si>
    <t>Rot = Aufgabe überfällig.</t>
  </si>
  <si>
    <t>Blaue Schrift = Eingabefelder (Datum, Verantwortlich, ✓).</t>
  </si>
  <si>
    <t>Sämtliche Namen, Bereiche und Datumsangaben sind frei erfundene Beispiele. Ersetzen Sie diese durch Ihre eigenen Angaben. Die Vorlage ist ein Organisationswerkzeug und ersetzt keine gesetzlich vorgeschriebenen Hygienedokumentationen.</t>
  </si>
  <si>
    <t>Wöchentliche Reinigungs- und Hygieneübersicht mit Ampelkontrolle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</si>
</sst>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2" x14ac:knownFonts="1">
    <font>
      <sz val="11"/>
      <color theme="1"/>
      <name val="Calibri"/>
      <family val="2"/>
      <charset val="1"/>
    </font>
    <font>
      <b/>
      <sz val="22"/>
      <color rgb="FFFFFFFF"/>
      <name val="Calibri"/>
      <charset val="1"/>
    </font>
    <font>
      <sz val="10.5"/>
      <color rgb="FFC6DEDB"/>
      <name val="Calibri"/>
      <charset val="1"/>
    </font>
    <font>
      <b/>
      <sz val="10"/>
      <color rgb="FF5C6B6A"/>
      <name val="Calibri"/>
      <charset val="1"/>
    </font>
    <font>
      <sz val="10"/>
      <color rgb="FF2E3A39"/>
      <name val="Calibri"/>
      <charset val="1"/>
    </font>
    <font>
      <sz val="9"/>
      <color rgb="FF5C6B6A"/>
      <name val="Calibri"/>
      <charset val="1"/>
    </font>
    <font>
      <b/>
      <sz val="9.5"/>
      <color rgb="FF5C6B6A"/>
      <name val="Calibri"/>
      <charset val="1"/>
    </font>
    <font>
      <b/>
      <sz val="9"/>
      <color rgb="FF2F7A3E"/>
      <name val="Calibri"/>
      <charset val="1"/>
    </font>
    <font>
      <b/>
      <sz val="9"/>
      <color rgb="FF9A7320"/>
      <name val="Calibri"/>
      <charset val="1"/>
    </font>
    <font>
      <b/>
      <sz val="9"/>
      <color rgb="FFA8453B"/>
      <name val="Calibri"/>
      <charset val="1"/>
    </font>
    <font>
      <b/>
      <sz val="9.5"/>
      <color rgb="FF1F524F"/>
      <name val="Calibri"/>
      <charset val="1"/>
    </font>
    <font>
      <b/>
      <sz val="9"/>
      <color rgb="FFFFFFFF"/>
      <name val="Calibri"/>
      <charset val="1"/>
    </font>
    <font>
      <sz val="9.5"/>
      <color rgb="FF2E3A39"/>
      <name val="Calibri"/>
      <charset val="1"/>
    </font>
    <font>
      <sz val="9.5"/>
      <color rgb="FF2F5C9E"/>
      <name val="Calibri"/>
      <charset val="1"/>
    </font>
    <font>
      <b/>
      <sz val="9"/>
      <color rgb="FF2E3A39"/>
      <name val="Calibri"/>
      <charset val="1"/>
    </font>
    <font>
      <b/>
      <sz val="11"/>
      <color rgb="FF1F524F"/>
      <name val="Calibri"/>
      <charset val="1"/>
    </font>
    <font>
      <b/>
      <sz val="12"/>
      <color rgb="FFFFFFFF"/>
      <name val="Calibri"/>
      <charset val="1"/>
    </font>
    <font>
      <b/>
      <sz val="8.5"/>
      <color rgb="FF5C6B6A"/>
      <name val="Calibri"/>
      <charset val="1"/>
    </font>
    <font>
      <b/>
      <sz val="15"/>
      <color rgb="FF2E3A39"/>
      <name val="Calibri"/>
      <charset val="1"/>
    </font>
    <font>
      <b/>
      <sz val="15"/>
      <color rgb="FFA8453B"/>
      <name val="Calibri"/>
      <charset val="1"/>
    </font>
    <font>
      <b/>
      <sz val="15"/>
      <color rgb="FF9A7320"/>
      <name val="Calibri"/>
      <charset val="1"/>
    </font>
    <font>
      <b/>
      <sz val="15"/>
      <color rgb="FF2F7A3E"/>
      <name val="Calibri"/>
      <charset val="1"/>
    </font>
    <font>
      <sz val="9.5"/>
      <color rgb="FF5C6B6A"/>
      <name val="Calibri"/>
      <charset val="1"/>
    </font>
    <font>
      <i/>
      <sz val="9.5"/>
      <color rgb="FF5C6B6A"/>
      <name val="Calibri"/>
      <charset val="1"/>
    </font>
    <font>
      <i/>
      <sz val="8.5"/>
      <color rgb="FF5C6B6A"/>
      <name val="Calibri"/>
      <charset val="1"/>
    </font>
    <font>
      <sz val="10"/>
      <name val="Arial"/>
      <family val="2"/>
    </font>
    <font>
      <b/>
      <sz val="18"/>
      <color rgb="FFFFFFFF"/>
      <name val="Calibri"/>
      <charset val="1"/>
    </font>
    <font>
      <sz val="11"/>
      <color rgb="FF2E3A39"/>
      <name val="Calibri"/>
      <charset val="1"/>
    </font>
    <font>
      <b/>
      <sz val="13"/>
      <color rgb="FFFFFFFF"/>
      <name val="Calibri"/>
      <charset val="1"/>
    </font>
    <font>
      <b/>
      <sz val="12"/>
      <color rgb="FF2C6E6A"/>
      <name val="Calibri"/>
      <charset val="1"/>
    </font>
    <font>
      <sz val="10.5"/>
      <color rgb="FF3F4A49"/>
      <name val="Calibri"/>
      <charset val="1"/>
    </font>
    <font>
      <i/>
      <sz val="10"/>
      <color rgb="FF2C6E6A"/>
      <name val="Calibri"/>
      <charset val="1"/>
    </font>
  </fonts>
  <fills count="14">
    <fill>
      <patternFill patternType="none"/>
    </fill>
    <fill>
      <patternFill patternType="gray125"/>
    </fill>
    <fill>
      <patternFill patternType="solid">
        <fgColor rgb="FF2C6E6A"/>
        <bgColor rgb="FF2F7A3E"/>
      </patternFill>
    </fill>
    <fill>
      <patternFill patternType="solid">
        <fgColor rgb="FF8FB3A6"/>
        <bgColor rgb="FF7AA37E"/>
      </patternFill>
    </fill>
    <fill>
      <patternFill patternType="solid">
        <fgColor rgb="FFFBFBF6"/>
        <bgColor rgb="FFFCFDFC"/>
      </patternFill>
    </fill>
    <fill>
      <patternFill patternType="solid">
        <fgColor rgb="FFD8EBD9"/>
        <bgColor rgb="FFDCEDEA"/>
      </patternFill>
    </fill>
    <fill>
      <patternFill patternType="solid">
        <fgColor rgb="FFFBEFD2"/>
        <bgColor rgb="FFF6DEDA"/>
      </patternFill>
    </fill>
    <fill>
      <patternFill patternType="solid">
        <fgColor rgb="FFF6DEDA"/>
        <bgColor rgb="FFFBEFD2"/>
      </patternFill>
    </fill>
    <fill>
      <patternFill patternType="solid">
        <fgColor rgb="FFDCEDEA"/>
        <bgColor rgb="FFD8EBD9"/>
      </patternFill>
    </fill>
    <fill>
      <patternFill patternType="solid">
        <fgColor rgb="FF3E8E89"/>
        <bgColor rgb="FF2C6E6A"/>
      </patternFill>
    </fill>
    <fill>
      <patternFill patternType="solid">
        <fgColor rgb="FFFFFFFF"/>
        <bgColor rgb="FFFCFDFC"/>
      </patternFill>
    </fill>
    <fill>
      <patternFill patternType="solid">
        <fgColor rgb="FFF2F6F5"/>
        <bgColor rgb="FFEEF6F4"/>
      </patternFill>
    </fill>
    <fill>
      <patternFill patternType="solid">
        <fgColor rgb="FFFCFDFC"/>
        <bgColor rgb="FFFFFFFF"/>
      </patternFill>
    </fill>
    <fill>
      <patternFill patternType="solid">
        <fgColor rgb="FFEEF6F4"/>
        <bgColor rgb="FFF2F6F5"/>
      </patternFill>
    </fill>
  </fills>
  <borders count="15">
    <border>
      <left/>
      <right/>
      <top/>
      <bottom/>
      <diagonal/>
    </border>
    <border>
      <left/>
      <right/>
      <top/>
      <bottom style="thin">
        <color rgb="FFD5DEDC"/>
      </bottom>
      <diagonal/>
    </border>
    <border>
      <left style="thin">
        <color rgb="FFD5DEDC"/>
      </left>
      <right style="thin">
        <color rgb="FFD5DEDC"/>
      </right>
      <top style="thin">
        <color rgb="FFD5DEDC"/>
      </top>
      <bottom style="thin">
        <color rgb="FFD5DEDC"/>
      </bottom>
      <diagonal/>
    </border>
    <border>
      <left style="thin">
        <color rgb="FF8FB3A6"/>
      </left>
      <right style="thin">
        <color rgb="FF8FB3A6"/>
      </right>
      <top style="thin">
        <color rgb="FF8FB3A6"/>
      </top>
      <bottom style="thin">
        <color rgb="FF8FB3A6"/>
      </bottom>
      <diagonal/>
    </border>
    <border>
      <left style="medium">
        <color rgb="FF3E8E89"/>
      </left>
      <right style="thin">
        <color rgb="FFD5DEDC"/>
      </right>
      <top style="thin">
        <color rgb="FFD5DEDC"/>
      </top>
      <bottom/>
      <diagonal/>
    </border>
    <border>
      <left style="medium">
        <color rgb="FFC77A6E"/>
      </left>
      <right style="thin">
        <color rgb="FFD5DEDC"/>
      </right>
      <top style="thin">
        <color rgb="FFD5DEDC"/>
      </top>
      <bottom/>
      <diagonal/>
    </border>
    <border>
      <left style="medium">
        <color rgb="FFC7A86E"/>
      </left>
      <right style="thin">
        <color rgb="FFD5DEDC"/>
      </right>
      <top style="thin">
        <color rgb="FFD5DEDC"/>
      </top>
      <bottom/>
      <diagonal/>
    </border>
    <border>
      <left style="medium">
        <color rgb="FF7AA37E"/>
      </left>
      <right style="thin">
        <color rgb="FFD5DEDC"/>
      </right>
      <top style="thin">
        <color rgb="FFD5DEDC"/>
      </top>
      <bottom/>
      <diagonal/>
    </border>
    <border>
      <left style="medium">
        <color rgb="FF3E8E89"/>
      </left>
      <right style="thin">
        <color rgb="FFD5DEDC"/>
      </right>
      <top/>
      <bottom style="thin">
        <color rgb="FFD5DEDC"/>
      </bottom>
      <diagonal/>
    </border>
    <border>
      <left style="medium">
        <color rgb="FFC77A6E"/>
      </left>
      <right style="thin">
        <color rgb="FFD5DEDC"/>
      </right>
      <top/>
      <bottom style="thin">
        <color rgb="FFD5DEDC"/>
      </bottom>
      <diagonal/>
    </border>
    <border>
      <left style="medium">
        <color rgb="FFC7A86E"/>
      </left>
      <right style="thin">
        <color rgb="FFD5DEDC"/>
      </right>
      <top/>
      <bottom style="thin">
        <color rgb="FFD5DEDC"/>
      </bottom>
      <diagonal/>
    </border>
    <border>
      <left style="medium">
        <color rgb="FF7AA37E"/>
      </left>
      <right style="thin">
        <color rgb="FFD5DEDC"/>
      </right>
      <top/>
      <bottom style="thin">
        <color rgb="FFD5DEDC"/>
      </bottom>
      <diagonal/>
    </border>
    <border>
      <left/>
      <right/>
      <top/>
      <bottom style="thin">
        <color rgb="FF5C6B6A"/>
      </bottom>
      <diagonal/>
    </border>
    <border>
      <left style="thin">
        <color rgb="FF3E8E89"/>
      </left>
      <right style="thin">
        <color rgb="FF3E8E89"/>
      </right>
      <top style="thin">
        <color rgb="FF3E8E89"/>
      </top>
      <bottom style="thin">
        <color rgb="FF3E8E89"/>
      </bottom>
      <diagonal/>
    </border>
    <border>
      <left style="thin">
        <color rgb="FF8FB3A6"/>
      </left>
      <right/>
      <top style="thin">
        <color rgb="FF8FB3A6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9" fillId="10" borderId="9" xfId="0" applyFont="1" applyFill="1" applyBorder="1" applyAlignment="1">
      <alignment horizontal="left" vertical="center" indent="1"/>
    </xf>
    <xf numFmtId="0" fontId="18" fillId="10" borderId="8" xfId="0" applyFont="1" applyFill="1" applyBorder="1" applyAlignment="1">
      <alignment horizontal="left" vertical="center" indent="1"/>
    </xf>
    <xf numFmtId="0" fontId="17" fillId="10" borderId="7" xfId="0" applyFont="1" applyFill="1" applyBorder="1" applyAlignment="1">
      <alignment horizontal="left" vertical="center" indent="1"/>
    </xf>
    <xf numFmtId="0" fontId="17" fillId="10" borderId="6" xfId="0" applyFont="1" applyFill="1" applyBorder="1" applyAlignment="1">
      <alignment horizontal="left" vertical="center" indent="1"/>
    </xf>
    <xf numFmtId="0" fontId="17" fillId="10" borderId="5" xfId="0" applyFont="1" applyFill="1" applyBorder="1" applyAlignment="1">
      <alignment horizontal="left" vertical="center" indent="1"/>
    </xf>
    <xf numFmtId="0" fontId="17" fillId="10" borderId="4" xfId="0" applyFont="1" applyFill="1" applyBorder="1" applyAlignment="1">
      <alignment horizontal="left" vertical="center" indent="1"/>
    </xf>
    <xf numFmtId="0" fontId="16" fillId="2" borderId="0" xfId="0" applyFont="1" applyFill="1" applyAlignment="1">
      <alignment horizontal="left" vertical="center" indent="1"/>
    </xf>
    <xf numFmtId="0" fontId="9" fillId="7" borderId="2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left" vertical="center" indent="1"/>
    </xf>
    <xf numFmtId="0" fontId="2" fillId="2" borderId="0" xfId="0" applyFont="1" applyFill="1" applyAlignment="1">
      <alignment horizontal="left" vertical="center" indent="1"/>
    </xf>
    <xf numFmtId="0" fontId="1" fillId="2" borderId="0" xfId="0" applyFont="1" applyFill="1" applyAlignment="1">
      <alignment horizontal="left" vertical="center" indent="1"/>
    </xf>
    <xf numFmtId="0" fontId="0" fillId="3" borderId="0" xfId="0" applyFill="1"/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right" vertical="center"/>
    </xf>
    <xf numFmtId="49" fontId="4" fillId="4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left" vertical="center" indent="1"/>
    </xf>
    <xf numFmtId="0" fontId="10" fillId="8" borderId="3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2" fillId="10" borderId="2" xfId="0" applyFont="1" applyFill="1" applyBorder="1" applyAlignment="1">
      <alignment horizontal="left" vertical="center" indent="1"/>
    </xf>
    <xf numFmtId="0" fontId="12" fillId="10" borderId="2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164" fontId="13" fillId="4" borderId="2" xfId="0" applyNumberFormat="1" applyFont="1" applyFill="1" applyBorder="1" applyAlignment="1">
      <alignment horizontal="center" vertical="center"/>
    </xf>
    <xf numFmtId="164" fontId="12" fillId="10" borderId="2" xfId="0" applyNumberFormat="1" applyFont="1" applyFill="1" applyBorder="1" applyAlignment="1">
      <alignment horizontal="center" vertical="center"/>
    </xf>
    <xf numFmtId="0" fontId="14" fillId="10" borderId="2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horizontal="left" vertical="center" indent="1"/>
    </xf>
    <xf numFmtId="0" fontId="12" fillId="11" borderId="2" xfId="0" applyFont="1" applyFill="1" applyBorder="1" applyAlignment="1">
      <alignment horizontal="center" vertical="center"/>
    </xf>
    <xf numFmtId="164" fontId="12" fillId="11" borderId="2" xfId="0" applyNumberFormat="1" applyFont="1" applyFill="1" applyBorder="1" applyAlignment="1">
      <alignment horizontal="center" vertical="center"/>
    </xf>
    <xf numFmtId="0" fontId="14" fillId="11" borderId="2" xfId="0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 indent="1"/>
    </xf>
    <xf numFmtId="0" fontId="28" fillId="9" borderId="13" xfId="0" applyFont="1" applyFill="1" applyBorder="1" applyAlignment="1">
      <alignment horizontal="center" vertical="center"/>
    </xf>
    <xf numFmtId="0" fontId="29" fillId="0" borderId="0" xfId="0" applyFont="1" applyAlignment="1">
      <alignment horizontal="left" vertical="center" indent="1"/>
    </xf>
    <xf numFmtId="0" fontId="0" fillId="12" borderId="0" xfId="0" applyFill="1"/>
    <xf numFmtId="0" fontId="30" fillId="0" borderId="0" xfId="0" applyFont="1" applyAlignment="1">
      <alignment horizontal="left" vertical="top" wrapText="1"/>
    </xf>
    <xf numFmtId="0" fontId="0" fillId="5" borderId="2" xfId="0" applyFill="1" applyBorder="1"/>
    <xf numFmtId="0" fontId="30" fillId="0" borderId="0" xfId="0" applyFont="1" applyAlignment="1">
      <alignment horizontal="left" vertical="center" indent="1"/>
    </xf>
    <xf numFmtId="0" fontId="0" fillId="6" borderId="2" xfId="0" applyFill="1" applyBorder="1"/>
    <xf numFmtId="0" fontId="0" fillId="7" borderId="2" xfId="0" applyFill="1" applyBorder="1"/>
    <xf numFmtId="0" fontId="0" fillId="4" borderId="2" xfId="0" applyFill="1" applyBorder="1"/>
    <xf numFmtId="0" fontId="20" fillId="10" borderId="10" xfId="0" applyFont="1" applyFill="1" applyBorder="1" applyAlignment="1">
      <alignment horizontal="left" vertical="center" indent="1"/>
    </xf>
    <xf numFmtId="0" fontId="21" fillId="10" borderId="11" xfId="0" applyFont="1" applyFill="1" applyBorder="1" applyAlignment="1">
      <alignment horizontal="left" vertical="center" indent="1"/>
    </xf>
    <xf numFmtId="0" fontId="0" fillId="0" borderId="12" xfId="0" applyBorder="1"/>
    <xf numFmtId="0" fontId="22" fillId="0" borderId="0" xfId="0" applyFont="1" applyAlignment="1">
      <alignment horizontal="right" vertical="center"/>
    </xf>
    <xf numFmtId="0" fontId="23" fillId="0" borderId="12" xfId="0" applyFont="1" applyBorder="1" applyAlignment="1">
      <alignment horizontal="center" vertical="center"/>
    </xf>
    <xf numFmtId="0" fontId="24" fillId="0" borderId="0" xfId="0" applyFont="1" applyAlignment="1">
      <alignment horizontal="left" vertical="center" indent="1"/>
    </xf>
    <xf numFmtId="0" fontId="26" fillId="2" borderId="0" xfId="0" applyFont="1" applyFill="1" applyAlignment="1">
      <alignment horizontal="left" vertical="center" indent="1"/>
    </xf>
    <xf numFmtId="0" fontId="27" fillId="0" borderId="0" xfId="0" applyFont="1" applyAlignment="1">
      <alignment horizontal="left" vertical="top" wrapText="1"/>
    </xf>
    <xf numFmtId="0" fontId="31" fillId="13" borderId="14" xfId="0" applyFont="1" applyFill="1" applyBorder="1" applyAlignment="1">
      <alignment horizontal="left" vertical="top" wrapText="1"/>
    </xf>
  </cellXfs>
  <cellStyles count="1">
    <cellStyle name="Standard" xfId="0" builtinId="0"/>
  </cellStyles>
  <dxfs count="7">
    <dxf>
      <font>
        <b/>
        <color rgb="FF2F7A3E"/>
        <name val="Calibri"/>
        <charset val="1"/>
      </font>
      <fill>
        <patternFill>
          <bgColor rgb="FFD8EBD9"/>
        </patternFill>
      </fill>
    </dxf>
    <dxf>
      <font>
        <b/>
        <color rgb="FFA8453B"/>
        <name val="Calibri"/>
        <charset val="1"/>
      </font>
      <fill>
        <patternFill>
          <bgColor rgb="FFF6DEDA"/>
        </patternFill>
      </fill>
    </dxf>
    <dxf>
      <font>
        <b/>
        <color rgb="FF9A7320"/>
        <name val="Calibri"/>
        <charset val="1"/>
      </font>
      <fill>
        <patternFill>
          <bgColor rgb="FFFBEFD2"/>
        </patternFill>
      </fill>
    </dxf>
    <dxf>
      <font>
        <b/>
        <color rgb="FF2F7A3E"/>
        <name val="Calibri"/>
        <charset val="1"/>
      </font>
      <fill>
        <patternFill>
          <bgColor rgb="FFD8EBD9"/>
        </patternFill>
      </fill>
    </dxf>
    <dxf>
      <font>
        <b/>
        <color rgb="FF5C6B6A"/>
        <name val="Calibri"/>
        <charset val="1"/>
      </font>
    </dxf>
    <dxf>
      <font>
        <b/>
        <color rgb="FF9A7320"/>
        <name val="Calibri"/>
        <charset val="1"/>
      </font>
    </dxf>
    <dxf>
      <font>
        <b/>
        <color rgb="FF3E8E89"/>
        <name val="Calibri"/>
        <charset val="1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CFDFC"/>
      <rgbColor rgb="FFFF00FF"/>
      <rgbColor rgb="FF00FFFF"/>
      <rgbColor rgb="FF800000"/>
      <rgbColor rgb="FF2F7A3E"/>
      <rgbColor rgb="FF000080"/>
      <rgbColor rgb="FF9A7320"/>
      <rgbColor rgb="FF800080"/>
      <rgbColor rgb="FF2C6E6A"/>
      <rgbColor rgb="FFD5DEDC"/>
      <rgbColor rgb="FF808080"/>
      <rgbColor rgb="FF9999FF"/>
      <rgbColor rgb="FFA8453B"/>
      <rgbColor rgb="FFFBEFD2"/>
      <rgbColor rgb="FFDCEDEA"/>
      <rgbColor rgb="FF660066"/>
      <rgbColor rgb="FFC77A6E"/>
      <rgbColor rgb="FF2F5C9E"/>
      <rgbColor rgb="FFC6DE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EF6F4"/>
      <rgbColor rgb="FFD8EBD9"/>
      <rgbColor rgb="FFFBFBF6"/>
      <rgbColor rgb="FF8FB3A6"/>
      <rgbColor rgb="FFC7A86E"/>
      <rgbColor rgb="FFF2F6F5"/>
      <rgbColor rgb="FFF6DEDA"/>
      <rgbColor rgb="FF3366FF"/>
      <rgbColor rgb="FF33CCCC"/>
      <rgbColor rgb="FF99CC00"/>
      <rgbColor rgb="FFFFCC00"/>
      <rgbColor rgb="FFFF9900"/>
      <rgbColor rgb="FFFF6600"/>
      <rgbColor rgb="FF5C6B6A"/>
      <rgbColor rgb="FF7AA37E"/>
      <rgbColor rgb="FF1F524F"/>
      <rgbColor rgb="FF3E8E89"/>
      <rgbColor rgb="FF003300"/>
      <rgbColor rgb="FF3F4A49"/>
      <rgbColor rgb="FF993300"/>
      <rgbColor rgb="FF993366"/>
      <rgbColor rgb="FF333399"/>
      <rgbColor rgb="FF2E3A39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2C6E6A"/>
    <pageSetUpPr fitToPage="1"/>
  </sheetPr>
  <dimension ref="B1:O33"/>
  <sheetViews>
    <sheetView showGridLines="0" tabSelected="1" zoomScaleNormal="10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S18" sqref="S18"/>
    </sheetView>
  </sheetViews>
  <sheetFormatPr baseColWidth="10" defaultColWidth="8.7109375" defaultRowHeight="15" x14ac:dyDescent="0.25"/>
  <cols>
    <col min="1" max="1" width="0.7109375" customWidth="1"/>
    <col min="2" max="2" width="30" customWidth="1"/>
    <col min="3" max="3" width="16" customWidth="1"/>
    <col min="4" max="4" width="13" customWidth="1"/>
    <col min="5" max="5" width="15" customWidth="1"/>
    <col min="6" max="7" width="14" customWidth="1"/>
    <col min="8" max="8" width="12" customWidth="1"/>
    <col min="9" max="15" width="4.42578125" customWidth="1"/>
    <col min="16" max="16" width="2.140625" customWidth="1"/>
  </cols>
  <sheetData>
    <row r="1" spans="2:15" ht="6" customHeight="1" x14ac:dyDescent="0.25"/>
    <row r="2" spans="2:15" ht="36" customHeight="1" x14ac:dyDescent="0.25">
      <c r="B2" s="14" t="s">
        <v>0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2:15" ht="16.5" customHeight="1" x14ac:dyDescent="0.25">
      <c r="B3" s="13" t="s">
        <v>86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2:15" ht="3" customHeight="1" x14ac:dyDescent="0.25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2:15" ht="6" customHeight="1" x14ac:dyDescent="0.25"/>
    <row r="6" spans="2:15" x14ac:dyDescent="0.25">
      <c r="B6" s="16" t="s">
        <v>1</v>
      </c>
      <c r="C6" s="12" t="s">
        <v>2</v>
      </c>
      <c r="D6" s="12"/>
      <c r="E6" s="12"/>
      <c r="F6" s="17" t="s">
        <v>3</v>
      </c>
      <c r="G6" s="18" t="str">
        <f ca="1">"KW "&amp;TEXT(WEEKNUM(TODAY(),21),"00")&amp;" / 2026"</f>
        <v>KW 25 / 2026</v>
      </c>
      <c r="H6" s="11" t="str">
        <f ca="1">"Stand: "&amp;TEXT(TODAY(),"DD.MM.YYYY")</f>
        <v>Stand: 20.06.YYYY</v>
      </c>
      <c r="I6" s="11"/>
    </row>
    <row r="7" spans="2:15" x14ac:dyDescent="0.25">
      <c r="B7" s="16" t="s">
        <v>4</v>
      </c>
      <c r="C7" s="12" t="s">
        <v>5</v>
      </c>
      <c r="D7" s="12"/>
      <c r="E7" s="12"/>
    </row>
    <row r="8" spans="2:15" ht="6" customHeight="1" x14ac:dyDescent="0.25"/>
    <row r="9" spans="2:15" x14ac:dyDescent="0.25">
      <c r="B9" s="19" t="s">
        <v>6</v>
      </c>
      <c r="C9" s="10" t="s">
        <v>7</v>
      </c>
      <c r="D9" s="10"/>
      <c r="E9" s="9" t="s">
        <v>8</v>
      </c>
      <c r="F9" s="9"/>
      <c r="G9" s="8" t="s">
        <v>9</v>
      </c>
      <c r="H9" s="8"/>
    </row>
    <row r="10" spans="2:15" ht="6" customHeight="1" x14ac:dyDescent="0.25"/>
    <row r="11" spans="2:15" ht="24" customHeight="1" x14ac:dyDescent="0.25">
      <c r="B11" s="20" t="s">
        <v>10</v>
      </c>
      <c r="C11" s="20" t="s">
        <v>11</v>
      </c>
      <c r="D11" s="20" t="s">
        <v>12</v>
      </c>
      <c r="E11" s="20" t="s">
        <v>13</v>
      </c>
      <c r="F11" s="20" t="s">
        <v>14</v>
      </c>
      <c r="G11" s="20" t="s">
        <v>15</v>
      </c>
      <c r="H11" s="20" t="s">
        <v>16</v>
      </c>
      <c r="I11" s="21" t="s">
        <v>17</v>
      </c>
      <c r="J11" s="21" t="s">
        <v>18</v>
      </c>
      <c r="K11" s="21" t="s">
        <v>19</v>
      </c>
      <c r="L11" s="21" t="s">
        <v>20</v>
      </c>
      <c r="M11" s="21" t="s">
        <v>21</v>
      </c>
      <c r="N11" s="22" t="s">
        <v>22</v>
      </c>
      <c r="O11" s="22" t="s">
        <v>23</v>
      </c>
    </row>
    <row r="12" spans="2:15" ht="19.5" customHeight="1" x14ac:dyDescent="0.25">
      <c r="B12" s="23" t="s">
        <v>24</v>
      </c>
      <c r="C12" s="24" t="s">
        <v>25</v>
      </c>
      <c r="D12" s="24" t="s">
        <v>26</v>
      </c>
      <c r="E12" s="25" t="s">
        <v>27</v>
      </c>
      <c r="F12" s="26">
        <f ca="1">TODAY()-0</f>
        <v>46193</v>
      </c>
      <c r="G12" s="27">
        <f t="shared" ref="G12:G25" ca="1" si="0">F12+IF(D12="Täglich",1,IF(D12="Wöchentlich",7,IF(D12="Monatlich",30,0)))</f>
        <v>46194</v>
      </c>
      <c r="H12" s="28" t="str">
        <f t="shared" ref="H12:H25" ca="1" si="1">IF(G12&lt;TODAY(),"Überfällig",IF(G12&lt;=TODAY()+1,"Bald fällig","Im Plan"))</f>
        <v>Bald fällig</v>
      </c>
      <c r="I12" s="29" t="s">
        <v>28</v>
      </c>
      <c r="J12" s="29" t="s">
        <v>28</v>
      </c>
      <c r="K12" s="29" t="s">
        <v>28</v>
      </c>
      <c r="L12" s="29" t="s">
        <v>28</v>
      </c>
      <c r="M12" s="29" t="s">
        <v>28</v>
      </c>
      <c r="N12" s="29"/>
      <c r="O12" s="29"/>
    </row>
    <row r="13" spans="2:15" ht="19.5" customHeight="1" x14ac:dyDescent="0.25">
      <c r="B13" s="30" t="s">
        <v>29</v>
      </c>
      <c r="C13" s="31" t="s">
        <v>30</v>
      </c>
      <c r="D13" s="31" t="s">
        <v>26</v>
      </c>
      <c r="E13" s="25" t="s">
        <v>27</v>
      </c>
      <c r="F13" s="26">
        <f ca="1">TODAY()-1</f>
        <v>46192</v>
      </c>
      <c r="G13" s="32">
        <f t="shared" ca="1" si="0"/>
        <v>46193</v>
      </c>
      <c r="H13" s="33" t="str">
        <f t="shared" ca="1" si="1"/>
        <v>Bald fällig</v>
      </c>
      <c r="I13" s="29" t="s">
        <v>28</v>
      </c>
      <c r="J13" s="29" t="s">
        <v>28</v>
      </c>
      <c r="K13" s="29" t="s">
        <v>28</v>
      </c>
      <c r="L13" s="29" t="s">
        <v>28</v>
      </c>
      <c r="M13" s="29"/>
      <c r="N13" s="29"/>
      <c r="O13" s="29"/>
    </row>
    <row r="14" spans="2:15" ht="19.5" customHeight="1" x14ac:dyDescent="0.25">
      <c r="B14" s="23" t="s">
        <v>31</v>
      </c>
      <c r="C14" s="24" t="s">
        <v>32</v>
      </c>
      <c r="D14" s="24" t="s">
        <v>26</v>
      </c>
      <c r="E14" s="25" t="s">
        <v>33</v>
      </c>
      <c r="F14" s="26">
        <f ca="1">TODAY()-0</f>
        <v>46193</v>
      </c>
      <c r="G14" s="27">
        <f t="shared" ca="1" si="0"/>
        <v>46194</v>
      </c>
      <c r="H14" s="28" t="str">
        <f t="shared" ca="1" si="1"/>
        <v>Bald fällig</v>
      </c>
      <c r="I14" s="29" t="s">
        <v>28</v>
      </c>
      <c r="J14" s="29" t="s">
        <v>28</v>
      </c>
      <c r="K14" s="29" t="s">
        <v>28</v>
      </c>
      <c r="L14" s="29" t="s">
        <v>28</v>
      </c>
      <c r="M14" s="29" t="s">
        <v>28</v>
      </c>
      <c r="N14" s="29"/>
      <c r="O14" s="29"/>
    </row>
    <row r="15" spans="2:15" ht="19.5" customHeight="1" x14ac:dyDescent="0.25">
      <c r="B15" s="30" t="s">
        <v>34</v>
      </c>
      <c r="C15" s="31" t="s">
        <v>30</v>
      </c>
      <c r="D15" s="31" t="s">
        <v>26</v>
      </c>
      <c r="E15" s="25" t="s">
        <v>35</v>
      </c>
      <c r="F15" s="26">
        <f ca="1">TODAY()-1</f>
        <v>46192</v>
      </c>
      <c r="G15" s="32">
        <f t="shared" ca="1" si="0"/>
        <v>46193</v>
      </c>
      <c r="H15" s="33" t="str">
        <f t="shared" ca="1" si="1"/>
        <v>Bald fällig</v>
      </c>
      <c r="I15" s="29" t="s">
        <v>28</v>
      </c>
      <c r="J15" s="29" t="s">
        <v>28</v>
      </c>
      <c r="K15" s="29" t="s">
        <v>28</v>
      </c>
      <c r="L15" s="29"/>
      <c r="M15" s="29"/>
      <c r="N15" s="29"/>
      <c r="O15" s="29"/>
    </row>
    <row r="16" spans="2:15" ht="19.5" customHeight="1" x14ac:dyDescent="0.25">
      <c r="B16" s="23" t="s">
        <v>36</v>
      </c>
      <c r="C16" s="24" t="s">
        <v>37</v>
      </c>
      <c r="D16" s="24" t="s">
        <v>26</v>
      </c>
      <c r="E16" s="25" t="s">
        <v>38</v>
      </c>
      <c r="F16" s="26">
        <f ca="1">TODAY()-2</f>
        <v>46191</v>
      </c>
      <c r="G16" s="27">
        <f t="shared" ca="1" si="0"/>
        <v>46192</v>
      </c>
      <c r="H16" s="28" t="str">
        <f t="shared" ca="1" si="1"/>
        <v>Überfällig</v>
      </c>
      <c r="I16" s="29" t="s">
        <v>28</v>
      </c>
      <c r="J16" s="29" t="s">
        <v>28</v>
      </c>
      <c r="K16" s="29"/>
      <c r="L16" s="29"/>
      <c r="M16" s="29"/>
      <c r="N16" s="29"/>
      <c r="O16" s="29"/>
    </row>
    <row r="17" spans="2:15" ht="19.5" customHeight="1" x14ac:dyDescent="0.25">
      <c r="B17" s="30" t="s">
        <v>39</v>
      </c>
      <c r="C17" s="31" t="s">
        <v>40</v>
      </c>
      <c r="D17" s="31" t="s">
        <v>26</v>
      </c>
      <c r="E17" s="25" t="s">
        <v>41</v>
      </c>
      <c r="F17" s="26">
        <f ca="1">TODAY()-1</f>
        <v>46192</v>
      </c>
      <c r="G17" s="32">
        <f t="shared" ca="1" si="0"/>
        <v>46193</v>
      </c>
      <c r="H17" s="33" t="str">
        <f t="shared" ca="1" si="1"/>
        <v>Bald fällig</v>
      </c>
      <c r="I17" s="29" t="s">
        <v>28</v>
      </c>
      <c r="J17" s="29" t="s">
        <v>28</v>
      </c>
      <c r="K17" s="29" t="s">
        <v>28</v>
      </c>
      <c r="L17" s="29"/>
      <c r="M17" s="29"/>
      <c r="N17" s="29"/>
      <c r="O17" s="29"/>
    </row>
    <row r="18" spans="2:15" ht="19.5" customHeight="1" x14ac:dyDescent="0.25">
      <c r="B18" s="23" t="s">
        <v>42</v>
      </c>
      <c r="C18" s="24" t="s">
        <v>43</v>
      </c>
      <c r="D18" s="24" t="s">
        <v>44</v>
      </c>
      <c r="E18" s="25" t="s">
        <v>38</v>
      </c>
      <c r="F18" s="26">
        <f ca="1">TODAY()-5</f>
        <v>46188</v>
      </c>
      <c r="G18" s="27">
        <f t="shared" ca="1" si="0"/>
        <v>46195</v>
      </c>
      <c r="H18" s="28" t="str">
        <f t="shared" ca="1" si="1"/>
        <v>Im Plan</v>
      </c>
      <c r="I18" s="29"/>
      <c r="J18" s="29"/>
      <c r="K18" s="29"/>
      <c r="L18" s="29" t="s">
        <v>28</v>
      </c>
      <c r="M18" s="29"/>
      <c r="N18" s="29"/>
      <c r="O18" s="29"/>
    </row>
    <row r="19" spans="2:15" ht="19.5" customHeight="1" x14ac:dyDescent="0.25">
      <c r="B19" s="30" t="s">
        <v>45</v>
      </c>
      <c r="C19" s="31" t="s">
        <v>37</v>
      </c>
      <c r="D19" s="31" t="s">
        <v>44</v>
      </c>
      <c r="E19" s="25" t="s">
        <v>27</v>
      </c>
      <c r="F19" s="26">
        <f ca="1">TODAY()-8</f>
        <v>46185</v>
      </c>
      <c r="G19" s="32">
        <f t="shared" ca="1" si="0"/>
        <v>46192</v>
      </c>
      <c r="H19" s="33" t="str">
        <f t="shared" ca="1" si="1"/>
        <v>Überfällig</v>
      </c>
      <c r="I19" s="29"/>
      <c r="J19" s="29"/>
      <c r="K19" s="29"/>
      <c r="L19" s="29"/>
      <c r="M19" s="29"/>
      <c r="N19" s="29"/>
      <c r="O19" s="29"/>
    </row>
    <row r="20" spans="2:15" ht="19.5" customHeight="1" x14ac:dyDescent="0.25">
      <c r="B20" s="23" t="s">
        <v>46</v>
      </c>
      <c r="C20" s="24" t="s">
        <v>47</v>
      </c>
      <c r="D20" s="24" t="s">
        <v>44</v>
      </c>
      <c r="E20" s="25" t="s">
        <v>33</v>
      </c>
      <c r="F20" s="26">
        <f ca="1">TODAY()-6</f>
        <v>46187</v>
      </c>
      <c r="G20" s="27">
        <f t="shared" ca="1" si="0"/>
        <v>46194</v>
      </c>
      <c r="H20" s="28" t="str">
        <f t="shared" ca="1" si="1"/>
        <v>Bald fällig</v>
      </c>
      <c r="I20" s="29"/>
      <c r="J20" s="29"/>
      <c r="K20" s="29"/>
      <c r="L20" s="29"/>
      <c r="M20" s="29" t="s">
        <v>28</v>
      </c>
      <c r="N20" s="29"/>
      <c r="O20" s="29"/>
    </row>
    <row r="21" spans="2:15" ht="19.5" customHeight="1" x14ac:dyDescent="0.25">
      <c r="B21" s="30" t="s">
        <v>48</v>
      </c>
      <c r="C21" s="31" t="s">
        <v>32</v>
      </c>
      <c r="D21" s="31" t="s">
        <v>44</v>
      </c>
      <c r="E21" s="25" t="s">
        <v>41</v>
      </c>
      <c r="F21" s="26">
        <f ca="1">TODAY()-9</f>
        <v>46184</v>
      </c>
      <c r="G21" s="32">
        <f t="shared" ca="1" si="0"/>
        <v>46191</v>
      </c>
      <c r="H21" s="33" t="str">
        <f t="shared" ca="1" si="1"/>
        <v>Überfällig</v>
      </c>
      <c r="I21" s="29"/>
      <c r="J21" s="29"/>
      <c r="K21" s="29"/>
      <c r="L21" s="29"/>
      <c r="M21" s="29"/>
      <c r="N21" s="29"/>
      <c r="O21" s="29"/>
    </row>
    <row r="22" spans="2:15" ht="19.5" customHeight="1" x14ac:dyDescent="0.25">
      <c r="B22" s="23" t="s">
        <v>49</v>
      </c>
      <c r="C22" s="24" t="s">
        <v>37</v>
      </c>
      <c r="D22" s="24" t="s">
        <v>50</v>
      </c>
      <c r="E22" s="25" t="s">
        <v>38</v>
      </c>
      <c r="F22" s="26">
        <f ca="1">TODAY()-22</f>
        <v>46171</v>
      </c>
      <c r="G22" s="27">
        <f t="shared" ca="1" si="0"/>
        <v>46201</v>
      </c>
      <c r="H22" s="28" t="str">
        <f t="shared" ca="1" si="1"/>
        <v>Im Plan</v>
      </c>
      <c r="I22" s="29"/>
      <c r="J22" s="29"/>
      <c r="K22" s="29"/>
      <c r="L22" s="29"/>
      <c r="M22" s="29"/>
      <c r="N22" s="29"/>
      <c r="O22" s="29"/>
    </row>
    <row r="23" spans="2:15" ht="19.5" customHeight="1" x14ac:dyDescent="0.25">
      <c r="B23" s="30" t="s">
        <v>51</v>
      </c>
      <c r="C23" s="31" t="s">
        <v>37</v>
      </c>
      <c r="D23" s="31" t="s">
        <v>50</v>
      </c>
      <c r="E23" s="25" t="s">
        <v>35</v>
      </c>
      <c r="F23" s="26">
        <f ca="1">TODAY()-35</f>
        <v>46158</v>
      </c>
      <c r="G23" s="32">
        <f t="shared" ca="1" si="0"/>
        <v>46188</v>
      </c>
      <c r="H23" s="33" t="str">
        <f t="shared" ca="1" si="1"/>
        <v>Überfällig</v>
      </c>
      <c r="I23" s="29"/>
      <c r="J23" s="29"/>
      <c r="K23" s="29"/>
      <c r="L23" s="29"/>
      <c r="M23" s="29"/>
      <c r="N23" s="29"/>
      <c r="O23" s="29"/>
    </row>
    <row r="24" spans="2:15" ht="19.5" customHeight="1" x14ac:dyDescent="0.25">
      <c r="B24" s="23" t="s">
        <v>52</v>
      </c>
      <c r="C24" s="24" t="s">
        <v>43</v>
      </c>
      <c r="D24" s="24" t="s">
        <v>50</v>
      </c>
      <c r="E24" s="25" t="s">
        <v>33</v>
      </c>
      <c r="F24" s="26">
        <f ca="1">TODAY()-18</f>
        <v>46175</v>
      </c>
      <c r="G24" s="27">
        <f t="shared" ca="1" si="0"/>
        <v>46205</v>
      </c>
      <c r="H24" s="28" t="str">
        <f t="shared" ca="1" si="1"/>
        <v>Im Plan</v>
      </c>
      <c r="I24" s="29"/>
      <c r="J24" s="29"/>
      <c r="K24" s="29"/>
      <c r="L24" s="29"/>
      <c r="M24" s="29"/>
      <c r="N24" s="29"/>
      <c r="O24" s="29"/>
    </row>
    <row r="25" spans="2:15" ht="19.5" customHeight="1" x14ac:dyDescent="0.25">
      <c r="B25" s="30" t="s">
        <v>53</v>
      </c>
      <c r="C25" s="31" t="s">
        <v>32</v>
      </c>
      <c r="D25" s="31" t="s">
        <v>50</v>
      </c>
      <c r="E25" s="25" t="s">
        <v>41</v>
      </c>
      <c r="F25" s="26">
        <f ca="1">TODAY()-28</f>
        <v>46165</v>
      </c>
      <c r="G25" s="32">
        <f t="shared" ca="1" si="0"/>
        <v>46195</v>
      </c>
      <c r="H25" s="33" t="str">
        <f t="shared" ca="1" si="1"/>
        <v>Im Plan</v>
      </c>
      <c r="I25" s="29"/>
      <c r="J25" s="29"/>
      <c r="K25" s="29"/>
      <c r="L25" s="29"/>
      <c r="M25" s="29"/>
      <c r="N25" s="29"/>
      <c r="O25" s="29"/>
    </row>
    <row r="27" spans="2:15" ht="21.75" customHeight="1" x14ac:dyDescent="0.25">
      <c r="B27" s="7" t="s">
        <v>54</v>
      </c>
      <c r="C27" s="7"/>
      <c r="D27" s="7"/>
      <c r="E27" s="7"/>
      <c r="F27" s="7"/>
      <c r="G27" s="7"/>
      <c r="H27" s="7"/>
    </row>
    <row r="28" spans="2:15" ht="15.75" customHeight="1" x14ac:dyDescent="0.25">
      <c r="B28" s="6" t="s">
        <v>55</v>
      </c>
      <c r="C28" s="6"/>
      <c r="D28" s="5" t="s">
        <v>56</v>
      </c>
      <c r="E28" s="5"/>
      <c r="F28" s="4" t="s">
        <v>57</v>
      </c>
      <c r="G28" s="4"/>
      <c r="H28" s="3" t="s">
        <v>58</v>
      </c>
      <c r="I28" s="3"/>
    </row>
    <row r="29" spans="2:15" ht="27.75" customHeight="1" x14ac:dyDescent="0.25">
      <c r="B29" s="2">
        <f>14</f>
        <v>14</v>
      </c>
      <c r="C29" s="2"/>
      <c r="D29" s="1">
        <f ca="1">COUNTIF(H12:H25,"Überfällig")</f>
        <v>4</v>
      </c>
      <c r="E29" s="1"/>
      <c r="F29" s="44">
        <f ca="1">COUNTIF(H12:H25,"Bald fällig")</f>
        <v>6</v>
      </c>
      <c r="G29" s="44"/>
      <c r="H29" s="45" t="str">
        <f ca="1">COUNTIF(H12:H25,"Im Plan")&amp;" / "&amp;14</f>
        <v>4 / 14</v>
      </c>
      <c r="I29" s="45"/>
    </row>
    <row r="31" spans="2:15" ht="21.75" customHeight="1" x14ac:dyDescent="0.25">
      <c r="B31" s="34" t="s">
        <v>59</v>
      </c>
      <c r="C31" s="46"/>
      <c r="D31" s="46"/>
      <c r="E31" s="47" t="s">
        <v>60</v>
      </c>
      <c r="F31" s="47"/>
      <c r="G31" s="48" t="s">
        <v>61</v>
      </c>
      <c r="H31" s="48"/>
    </row>
    <row r="33" spans="2:15" x14ac:dyDescent="0.25">
      <c r="B33" s="49" t="s">
        <v>62</v>
      </c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</row>
  </sheetData>
  <mergeCells count="21">
    <mergeCell ref="B33:O33"/>
    <mergeCell ref="B29:C29"/>
    <mergeCell ref="D29:E29"/>
    <mergeCell ref="F29:G29"/>
    <mergeCell ref="H29:I29"/>
    <mergeCell ref="C31:D31"/>
    <mergeCell ref="E31:F31"/>
    <mergeCell ref="G31:H31"/>
    <mergeCell ref="C9:D9"/>
    <mergeCell ref="E9:F9"/>
    <mergeCell ref="G9:H9"/>
    <mergeCell ref="B27:H27"/>
    <mergeCell ref="B28:C28"/>
    <mergeCell ref="D28:E28"/>
    <mergeCell ref="F28:G28"/>
    <mergeCell ref="H28:I28"/>
    <mergeCell ref="B2:O2"/>
    <mergeCell ref="B3:O3"/>
    <mergeCell ref="C6:E6"/>
    <mergeCell ref="H6:I6"/>
    <mergeCell ref="C7:E7"/>
  </mergeCells>
  <conditionalFormatting sqref="D12:D25">
    <cfRule type="cellIs" dxfId="6" priority="5" operator="equal">
      <formula>"Täglich"</formula>
    </cfRule>
    <cfRule type="cellIs" dxfId="5" priority="6" operator="equal">
      <formula>"Wöchentlich"</formula>
    </cfRule>
    <cfRule type="cellIs" dxfId="4" priority="7" operator="equal">
      <formula>"Monatlich"</formula>
    </cfRule>
  </conditionalFormatting>
  <conditionalFormatting sqref="H12:H25">
    <cfRule type="cellIs" dxfId="3" priority="2" operator="equal">
      <formula>"Im Plan"</formula>
    </cfRule>
    <cfRule type="cellIs" dxfId="2" priority="3" operator="equal">
      <formula>"Bald fällig"</formula>
    </cfRule>
    <cfRule type="cellIs" dxfId="1" priority="4" operator="equal">
      <formula>"Überfällig"</formula>
    </cfRule>
  </conditionalFormatting>
  <conditionalFormatting sqref="I12:O25">
    <cfRule type="cellIs" dxfId="0" priority="8" operator="equal">
      <formula>"✓"</formula>
    </cfRule>
  </conditionalFormatting>
  <dataValidations count="3">
    <dataValidation type="list" allowBlank="1" promptTitle="Verantwortlich" prompt="Verantwortliche Person wählen." sqref="E12:E25" xr:uid="{00000000-0002-0000-0000-000000000000}">
      <formula1>"A. Schneider,M. Kowalski,T. Yilmaz,R. Bauer,L. Hoffmann,Team"</formula1>
      <formula2>0</formula2>
    </dataValidation>
    <dataValidation type="list" allowBlank="1" promptTitle="Häufigkeit" prompt="Reinigungsintervall wählen." sqref="D12:D25" xr:uid="{00000000-0002-0000-0000-000001000000}">
      <formula1>"Täglich,Wöchentlich,Monatlich"</formula1>
      <formula2>0</formula2>
    </dataValidation>
    <dataValidation type="list" allowBlank="1" promptTitle="Erledigt" prompt="Mit ✓ abhaken, wenn an diesem Tag erledigt." sqref="I12:O25" xr:uid="{00000000-0002-0000-0000-000002000000}">
      <formula1>"✓"</formula1>
      <formula2>0</formula2>
    </dataValidation>
  </dataValidations>
  <pageMargins left="0.4" right="0.4" top="0.5" bottom="0.5" header="0.511811023622047" footer="0.511811023622047"/>
  <pageSetup fitToHeight="0" orientation="landscape" horizontalDpi="300" verticalDpi="30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8FB3A6"/>
    <pageSetUpPr fitToPage="1"/>
  </sheetPr>
  <dimension ref="B2:C25"/>
  <sheetViews>
    <sheetView showGridLines="0" zoomScaleNormal="100" workbookViewId="0"/>
  </sheetViews>
  <sheetFormatPr baseColWidth="10" defaultColWidth="8.7109375" defaultRowHeight="15" x14ac:dyDescent="0.25"/>
  <cols>
    <col min="1" max="1" width="2.140625" customWidth="1"/>
    <col min="2" max="2" width="4" customWidth="1"/>
    <col min="3" max="3" width="100" customWidth="1"/>
    <col min="4" max="4" width="2.140625" customWidth="1"/>
  </cols>
  <sheetData>
    <row r="2" spans="2:3" ht="31.5" customHeight="1" x14ac:dyDescent="0.25">
      <c r="B2" s="50" t="s">
        <v>63</v>
      </c>
      <c r="C2" s="50"/>
    </row>
    <row r="3" spans="2:3" ht="3" customHeight="1" x14ac:dyDescent="0.25">
      <c r="B3" s="15"/>
      <c r="C3" s="15"/>
    </row>
    <row r="5" spans="2:3" ht="45.75" customHeight="1" x14ac:dyDescent="0.25">
      <c r="B5" s="51" t="s">
        <v>64</v>
      </c>
      <c r="C5" s="51"/>
    </row>
    <row r="7" spans="2:3" ht="21.75" customHeight="1" x14ac:dyDescent="0.25">
      <c r="B7" s="35" t="s">
        <v>65</v>
      </c>
      <c r="C7" s="36" t="s">
        <v>66</v>
      </c>
    </row>
    <row r="8" spans="2:3" ht="39.75" customHeight="1" x14ac:dyDescent="0.25">
      <c r="B8" s="37"/>
      <c r="C8" s="38" t="s">
        <v>67</v>
      </c>
    </row>
    <row r="9" spans="2:3" ht="21.75" customHeight="1" x14ac:dyDescent="0.25">
      <c r="B9" s="35" t="s">
        <v>68</v>
      </c>
      <c r="C9" s="36" t="s">
        <v>69</v>
      </c>
    </row>
    <row r="10" spans="2:3" ht="39.75" customHeight="1" x14ac:dyDescent="0.25">
      <c r="B10" s="37"/>
      <c r="C10" s="38" t="s">
        <v>70</v>
      </c>
    </row>
    <row r="11" spans="2:3" ht="21.75" customHeight="1" x14ac:dyDescent="0.25">
      <c r="B11" s="35" t="s">
        <v>71</v>
      </c>
      <c r="C11" s="36" t="s">
        <v>72</v>
      </c>
    </row>
    <row r="12" spans="2:3" ht="39.75" customHeight="1" x14ac:dyDescent="0.25">
      <c r="B12" s="37"/>
      <c r="C12" s="38" t="s">
        <v>73</v>
      </c>
    </row>
    <row r="13" spans="2:3" ht="21.75" customHeight="1" x14ac:dyDescent="0.25">
      <c r="B13" s="35" t="s">
        <v>74</v>
      </c>
      <c r="C13" s="36" t="s">
        <v>75</v>
      </c>
    </row>
    <row r="14" spans="2:3" ht="39.75" customHeight="1" x14ac:dyDescent="0.25">
      <c r="B14" s="37"/>
      <c r="C14" s="38" t="s">
        <v>76</v>
      </c>
    </row>
    <row r="15" spans="2:3" ht="21.75" customHeight="1" x14ac:dyDescent="0.25">
      <c r="B15" s="35" t="s">
        <v>77</v>
      </c>
      <c r="C15" s="36" t="s">
        <v>78</v>
      </c>
    </row>
    <row r="16" spans="2:3" ht="39.75" customHeight="1" x14ac:dyDescent="0.25">
      <c r="B16" s="37"/>
      <c r="C16" s="38" t="s">
        <v>79</v>
      </c>
    </row>
    <row r="17" spans="2:3" ht="7.5" customHeight="1" x14ac:dyDescent="0.25"/>
    <row r="18" spans="2:3" ht="21.75" customHeight="1" x14ac:dyDescent="0.25">
      <c r="B18" s="7" t="s">
        <v>80</v>
      </c>
      <c r="C18" s="7"/>
    </row>
    <row r="19" spans="2:3" ht="21" customHeight="1" x14ac:dyDescent="0.25">
      <c r="B19" s="39"/>
      <c r="C19" s="40" t="s">
        <v>81</v>
      </c>
    </row>
    <row r="20" spans="2:3" ht="21" customHeight="1" x14ac:dyDescent="0.25">
      <c r="B20" s="41"/>
      <c r="C20" s="40" t="s">
        <v>82</v>
      </c>
    </row>
    <row r="21" spans="2:3" ht="21" customHeight="1" x14ac:dyDescent="0.25">
      <c r="B21" s="42"/>
      <c r="C21" s="40" t="s">
        <v>83</v>
      </c>
    </row>
    <row r="22" spans="2:3" ht="21" customHeight="1" x14ac:dyDescent="0.25">
      <c r="B22" s="43"/>
      <c r="C22" s="40" t="s">
        <v>84</v>
      </c>
    </row>
    <row r="24" spans="2:3" ht="15" customHeight="1" x14ac:dyDescent="0.25">
      <c r="B24" s="52" t="s">
        <v>85</v>
      </c>
      <c r="C24" s="52"/>
    </row>
    <row r="25" spans="2:3" x14ac:dyDescent="0.25">
      <c r="B25" s="52"/>
      <c r="C25" s="52"/>
    </row>
  </sheetData>
  <mergeCells count="4">
    <mergeCell ref="B2:C2"/>
    <mergeCell ref="B5:C5"/>
    <mergeCell ref="B18:C18"/>
    <mergeCell ref="B24:C25"/>
  </mergeCells>
  <pageMargins left="0.75" right="0.75" top="1" bottom="1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Reinigungsplan</vt:lpstr>
      <vt:lpstr>Anleitung</vt:lpstr>
      <vt:lpstr>Anleitung!Druckbereich</vt:lpstr>
      <vt:lpstr>Reinigungsplan!Druckbereich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Reinigungsplan Küche – Vorlage</dc:title>
  <dc:subject>Reinigungs- und Hygieneplan</dc:subject>
  <dc:creator>Vorlage</dc:creator>
  <dc:description>Excel-Vorlage für einen Reinigungsplan der Küche mit Ampelsystem</dc:description>
  <cp:lastModifiedBy>Sergio Jiménez Canales</cp:lastModifiedBy>
  <cp:revision>0</cp:revision>
  <dcterms:created xsi:type="dcterms:W3CDTF">2026-06-20T08:21:51Z</dcterms:created>
  <dcterms:modified xsi:type="dcterms:W3CDTF">2026-06-20T08:51:58Z</dcterms:modified>
  <dc:language>en-US</dc:language>
</cp:coreProperties>
</file>