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Generador vertical\"/>
    </mc:Choice>
  </mc:AlternateContent>
  <xr:revisionPtr revIDLastSave="0" documentId="13_ncr:1_{C4B53B41-63BE-4622-BEB5-DF97CAAD23F4}" xr6:coauthVersionLast="47" xr6:coauthVersionMax="47" xr10:uidLastSave="{00000000-0000-0000-0000-000000000000}"/>
  <bookViews>
    <workbookView xWindow="345" yWindow="345" windowWidth="25500" windowHeight="13500" tabRatio="500" xr2:uid="{00000000-000D-0000-FFFF-FFFF00000000}"/>
  </bookViews>
  <sheets>
    <sheet name="Rapportzettel" sheetId="1" r:id="rId1"/>
    <sheet name="Listen" sheetId="2" r:id="rId2"/>
  </sheets>
  <definedNames>
    <definedName name="_xlnm.Print_Area" localSheetId="0">Rapportzettel!$A$1:$H$65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0" i="1" l="1"/>
  <c r="H49" i="1"/>
  <c r="H48" i="1"/>
  <c r="H47" i="1"/>
  <c r="H46" i="1"/>
  <c r="H41" i="1"/>
  <c r="H40" i="1"/>
  <c r="H39" i="1"/>
  <c r="H38" i="1"/>
  <c r="H37" i="1"/>
  <c r="H36" i="1"/>
  <c r="H35" i="1"/>
  <c r="H34" i="1"/>
  <c r="H29" i="1"/>
  <c r="H28" i="1"/>
  <c r="H27" i="1"/>
  <c r="H26" i="1"/>
  <c r="H25" i="1"/>
  <c r="H24" i="1"/>
  <c r="H23" i="1"/>
  <c r="H22" i="1"/>
  <c r="H30" i="1" l="1"/>
  <c r="H42" i="1"/>
  <c r="G55" i="1" s="1"/>
  <c r="H51" i="1"/>
  <c r="G56" i="1" s="1"/>
  <c r="G54" i="1"/>
  <c r="G57" i="1" l="1"/>
  <c r="G58" i="1" s="1"/>
  <c r="G59" i="1" s="1"/>
</calcChain>
</file>

<file path=xl/sharedStrings.xml><?xml version="1.0" encoding="utf-8"?>
<sst xmlns="http://schemas.openxmlformats.org/spreadsheetml/2006/main" count="174" uniqueCount="143">
  <si>
    <t>Rapport-Nr.</t>
  </si>
  <si>
    <t>Leistungsnachweis im Handwerk · Geschäftsjahr 2026</t>
  </si>
  <si>
    <t>RZ-2026-00184</t>
  </si>
  <si>
    <t>AUFTRAGNEHMER</t>
  </si>
  <si>
    <t>AUFTRAGGEBER (KUNDE)</t>
  </si>
  <si>
    <t>Firma:</t>
  </si>
  <si>
    <t>Meisterbetrieb Lindemann GmbH</t>
  </si>
  <si>
    <t>Kunden-Nr.:</t>
  </si>
  <si>
    <t>K-2026-0312</t>
  </si>
  <si>
    <t>Inhaber:</t>
  </si>
  <si>
    <t>Florian Lindemann</t>
  </si>
  <si>
    <t>Name:</t>
  </si>
  <si>
    <t>Bauherrengemeinschaft Sonnenhof</t>
  </si>
  <si>
    <t>Anschrift:</t>
  </si>
  <si>
    <t>Buchenweg 14, 28199 Bremen</t>
  </si>
  <si>
    <t>Akazienallee 27a, 28759 Bremen</t>
  </si>
  <si>
    <t>Telefon:</t>
  </si>
  <si>
    <t>0421 5587-340</t>
  </si>
  <si>
    <t>0421 9963-118</t>
  </si>
  <si>
    <t>E-Mail:</t>
  </si>
  <si>
    <t>kontakt@lindemann-meisterbetrieb.de</t>
  </si>
  <si>
    <t>Ansprechpartner:</t>
  </si>
  <si>
    <t>Frau Helene Bartholdi</t>
  </si>
  <si>
    <t>USt-IdNr.:</t>
  </si>
  <si>
    <t>DE 287 645 921</t>
  </si>
  <si>
    <t>h.bartholdi@sonnenhof-bremen.de</t>
  </si>
  <si>
    <t>AUFTRAGSDATEN</t>
  </si>
  <si>
    <t>Auftrags-Nr.:</t>
  </si>
  <si>
    <t>A-2026-0418</t>
  </si>
  <si>
    <t>Datum:</t>
  </si>
  <si>
    <t>Projekt:</t>
  </si>
  <si>
    <t>Innenausbau Wohnetage 2. OG</t>
  </si>
  <si>
    <t>Witterung:</t>
  </si>
  <si>
    <t>trocken, 11 °C</t>
  </si>
  <si>
    <t>Einsatzort:</t>
  </si>
  <si>
    <t>Gewerk:</t>
  </si>
  <si>
    <t>Trockenbau / Allgemein</t>
  </si>
  <si>
    <t>Auftragsbeschreibung:</t>
  </si>
  <si>
    <t>Montage Trockenbauwände inkl. Dämmung, Vorbereitung Untergrund, Materialtransport sowie Endreinigung der Baustelle.</t>
  </si>
  <si>
    <t>1.  ARBEITSZEITEN</t>
  </si>
  <si>
    <t>Datum</t>
  </si>
  <si>
    <t>Mitarbeiter</t>
  </si>
  <si>
    <t>Tätigkeit</t>
  </si>
  <si>
    <t>Beginn</t>
  </si>
  <si>
    <t>Ende</t>
  </si>
  <si>
    <t>Pause (h)</t>
  </si>
  <si>
    <t>Std.-Satz €</t>
  </si>
  <si>
    <t>Summe €</t>
  </si>
  <si>
    <t>Aufmaß und Vorbereitung</t>
  </si>
  <si>
    <t>Tobias Sander</t>
  </si>
  <si>
    <t>Demontage Bestandsverkleidung</t>
  </si>
  <si>
    <t>Niklas Reuter</t>
  </si>
  <si>
    <t>Materialtransport, Hilfsarbeit</t>
  </si>
  <si>
    <t>Montage Unterkonstruktion</t>
  </si>
  <si>
    <t>Andreas Köhler</t>
  </si>
  <si>
    <t>Dämmung einbringen</t>
  </si>
  <si>
    <t>Qualitätskontrolle, Abnahme</t>
  </si>
  <si>
    <t>Zwischensumme Arbeitszeit (netto)</t>
  </si>
  <si>
    <t>2.  MATERIALVERBRAUCH</t>
  </si>
  <si>
    <t>Material / Bezeichnung</t>
  </si>
  <si>
    <t>Hersteller / Art.-Nr.</t>
  </si>
  <si>
    <t>Menge</t>
  </si>
  <si>
    <t>Einheit</t>
  </si>
  <si>
    <t>Einzelpreis €</t>
  </si>
  <si>
    <t>Rabatt %</t>
  </si>
  <si>
    <t>Gipskartonplatte 12,5 mm 2000×1250</t>
  </si>
  <si>
    <t>Art. 41028</t>
  </si>
  <si>
    <t>Stk.</t>
  </si>
  <si>
    <t>Unterkonstruktion CW 75 / 4,00 m</t>
  </si>
  <si>
    <t>Art. 38812</t>
  </si>
  <si>
    <t>Mineralwolle-Dämmung 60 mm</t>
  </si>
  <si>
    <t>Pack 6 m²</t>
  </si>
  <si>
    <t>Pack</t>
  </si>
  <si>
    <t>Schnellbauschrauben 3,5×35 mm</t>
  </si>
  <si>
    <t>1000er-Paket</t>
  </si>
  <si>
    <t>Pak.</t>
  </si>
  <si>
    <t>Fugenspachtelmasse 5 kg</t>
  </si>
  <si>
    <t>Art. 22041</t>
  </si>
  <si>
    <t>Eim.</t>
  </si>
  <si>
    <t>Abdeckfolie 4×5 m</t>
  </si>
  <si>
    <t>Art. 11055</t>
  </si>
  <si>
    <t>Rl.</t>
  </si>
  <si>
    <t>Zwischensumme Material (netto)</t>
  </si>
  <si>
    <t>3.  FAHRTKOSTEN UND SPESEN</t>
  </si>
  <si>
    <t>Beschreibung</t>
  </si>
  <si>
    <t>Fahrzeug / Kostenart</t>
  </si>
  <si>
    <t>Strecke km</t>
  </si>
  <si>
    <t>Anz. Fahrten</t>
  </si>
  <si>
    <t>Satz €/km</t>
  </si>
  <si>
    <t>Pauschale €</t>
  </si>
  <si>
    <t>Anfahrt Werkstatt - Baustelle</t>
  </si>
  <si>
    <t>Firmenwagen Sprinter</t>
  </si>
  <si>
    <t>Materialholung Baustoffhandel</t>
  </si>
  <si>
    <t>Verpflegungsmehraufwand (3 MA, &gt; 8 h)</t>
  </si>
  <si>
    <t>Verpflegungspauschale</t>
  </si>
  <si>
    <t>Zwischensumme Fahrt &amp; Spesen (netto)</t>
  </si>
  <si>
    <t>ZUSAMMENFASSUNG</t>
  </si>
  <si>
    <t>Summe Arbeitszeit</t>
  </si>
  <si>
    <t>Summe Material</t>
  </si>
  <si>
    <t>Summe Fahrtkosten / Spesen</t>
  </si>
  <si>
    <t>Gesamtsumme NETTO</t>
  </si>
  <si>
    <t>MwSt.-Satz</t>
  </si>
  <si>
    <t>GESAMTSUMME BRUTTO</t>
  </si>
  <si>
    <t>BEMERKUNGEN / BESONDERE VORKOMMNISSE</t>
  </si>
  <si>
    <t>Zusatzauftrag: Anbringen einer zusätzlichen Revisionsklappe in der Trockenbauwand auf Wunsch der Bauherrenvertretung. Mehraufwand wurde gesondert dokumentiert und vom Kunden vor Ort freigegeben. Materialnachlieferung am 11.03.2026 erforderlich.</t>
  </si>
  <si>
    <t>Ort, Datum · Unterschrift Auftragnehmer</t>
  </si>
  <si>
    <t>Ort, Datum · Unterschrift Auftraggeber</t>
  </si>
  <si>
    <t>Tätigkeiten</t>
  </si>
  <si>
    <t>Einheiten</t>
  </si>
  <si>
    <t>Kostenart Fahrt/Spesen</t>
  </si>
  <si>
    <t>Hinweise zur Vorlage</t>
  </si>
  <si>
    <t>• Dieses Blatt enthält die Auswahllisten (Dropdowns) für den Rapportzettel.</t>
  </si>
  <si>
    <t>Firmenwagen Caddy</t>
  </si>
  <si>
    <t>• Listen erweitern: einfach neue Einträge in die jeweilige Spalte schreiben (bis Zeile 50).</t>
  </si>
  <si>
    <t>Privat-Pkw</t>
  </si>
  <si>
    <t>• Helle Felder (cremeweiß) im Rapportzettel sind editierbar.</t>
  </si>
  <si>
    <t>• Graue Felder enthalten Formeln und sollten NICHT überschrieben werden.</t>
  </si>
  <si>
    <t>Marcel Hoffmann</t>
  </si>
  <si>
    <t>Übernachtungspauschale</t>
  </si>
  <si>
    <t>• Die MwSt. ist mit 19 % voreingestellt - bei ermäßigtem Satz Wert in Zelle F59 anpassen.</t>
  </si>
  <si>
    <t>Jens Wieland</t>
  </si>
  <si>
    <t>Verkleidung anbringen</t>
  </si>
  <si>
    <t>m</t>
  </si>
  <si>
    <t>Parkgebühren</t>
  </si>
  <si>
    <t>• Arbeitsstunden werden automatisch aus Beginn, Ende und Pause berechnet.</t>
  </si>
  <si>
    <t>Verspachteln und Schleifen</t>
  </si>
  <si>
    <t>m²</t>
  </si>
  <si>
    <t>Mautgebühren</t>
  </si>
  <si>
    <t>• Materialsummen berücksichtigen einen optionalen Rabatt je Position.</t>
  </si>
  <si>
    <t>m³</t>
  </si>
  <si>
    <t>Sonstige Spesen</t>
  </si>
  <si>
    <t>• Fahrtkosten = Strecke × Anzahl Fahrten × Satz €/km + Pauschale.</t>
  </si>
  <si>
    <t>Endreinigung Baustelle</t>
  </si>
  <si>
    <t>kg</t>
  </si>
  <si>
    <t>• Die Rapport-Nr. folgt dem Schema RZ-JJJJ-NNNNN und kann frei vergeben werden.</t>
  </si>
  <si>
    <t>Wartung / Nacharbeit</t>
  </si>
  <si>
    <t>l</t>
  </si>
  <si>
    <t>• Druckbereich ist auf A4 hochkant voreingestellt.</t>
  </si>
  <si>
    <t>Anfahrt / Rüstzeit</t>
  </si>
  <si>
    <t>h</t>
  </si>
  <si>
    <t>Sonstige Arbeiten</t>
  </si>
  <si>
    <t>Pausch.</t>
  </si>
  <si>
    <t>HANDWERK RAPPORTZETTEL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</si>
</sst>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"/>
    <numFmt numFmtId="165" formatCode="hh:mm"/>
    <numFmt numFmtId="166" formatCode="#,##0.00&quot; €&quot;"/>
    <numFmt numFmtId="167" formatCode="#,##0.00&quot; €&quot;;[Red]\-#,##0.00&quot; €&quot;;\-"/>
    <numFmt numFmtId="168" formatCode="0.0%"/>
  </numFmts>
  <fonts count="15" x14ac:knownFonts="1">
    <font>
      <sz val="11"/>
      <color theme="1"/>
      <name val="Calibri"/>
      <family val="2"/>
      <charset val="1"/>
    </font>
    <font>
      <b/>
      <sz val="22"/>
      <color rgb="FF1F2D3D"/>
      <name val="Calibri"/>
      <charset val="1"/>
    </font>
    <font>
      <b/>
      <sz val="9"/>
      <color rgb="FF1F2D3D"/>
      <name val="Calibri"/>
      <charset val="1"/>
    </font>
    <font>
      <i/>
      <sz val="10"/>
      <color rgb="FF555555"/>
      <name val="Calibri"/>
      <charset val="1"/>
    </font>
    <font>
      <b/>
      <sz val="14"/>
      <color rgb="FF2E7D7A"/>
      <name val="Calibri"/>
      <charset val="1"/>
    </font>
    <font>
      <b/>
      <sz val="11"/>
      <color rgb="FFFFFFFF"/>
      <name val="Calibri"/>
      <charset val="1"/>
    </font>
    <font>
      <b/>
      <sz val="10"/>
      <color rgb="FF1F2D3D"/>
      <name val="Calibri"/>
      <charset val="1"/>
    </font>
    <font>
      <sz val="10"/>
      <color rgb="FF000000"/>
      <name val="Calibri"/>
      <charset val="1"/>
    </font>
    <font>
      <sz val="10"/>
      <name val="Calibri"/>
      <charset val="1"/>
    </font>
    <font>
      <b/>
      <sz val="11"/>
      <color rgb="FF1F2D3D"/>
      <name val="Calibri"/>
      <charset val="1"/>
    </font>
    <font>
      <sz val="10"/>
      <color rgb="FF1F2D3D"/>
      <name val="Calibri"/>
      <charset val="1"/>
    </font>
    <font>
      <sz val="10"/>
      <color rgb="FF0000FF"/>
      <name val="Calibri"/>
      <charset val="1"/>
    </font>
    <font>
      <b/>
      <sz val="13"/>
      <color rgb="FFFFFFFF"/>
      <name val="Calibri"/>
      <charset val="1"/>
    </font>
    <font>
      <b/>
      <sz val="13"/>
      <color rgb="FF1F2D3D"/>
      <name val="Calibri"/>
      <charset val="1"/>
    </font>
    <font>
      <i/>
      <sz val="9"/>
      <color rgb="FF555555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rgb="FFEAF1F1"/>
        <bgColor rgb="FFF4F4F4"/>
      </patternFill>
    </fill>
    <fill>
      <patternFill patternType="solid">
        <fgColor rgb="FF2E7D7A"/>
        <bgColor rgb="FF008080"/>
      </patternFill>
    </fill>
    <fill>
      <patternFill patternType="solid">
        <fgColor rgb="FF1F2D3D"/>
        <bgColor rgb="FF003366"/>
      </patternFill>
    </fill>
    <fill>
      <patternFill patternType="solid">
        <fgColor rgb="FFFFFDF5"/>
        <bgColor rgb="FFFFFFFF"/>
      </patternFill>
    </fill>
    <fill>
      <patternFill patternType="solid">
        <fgColor rgb="FFF4F4F4"/>
        <bgColor rgb="FFFAFAFA"/>
      </patternFill>
    </fill>
    <fill>
      <patternFill patternType="solid">
        <fgColor rgb="FFFAFAFA"/>
        <bgColor rgb="FFFFFDF5"/>
      </patternFill>
    </fill>
    <fill>
      <patternFill patternType="solid">
        <fgColor rgb="FFFFF3CD"/>
        <bgColor rgb="FFF4F4F4"/>
      </patternFill>
    </fill>
  </fills>
  <borders count="10">
    <border>
      <left/>
      <right/>
      <top/>
      <bottom/>
      <diagonal/>
    </border>
    <border>
      <left style="thin">
        <color rgb="FFB8BEC4"/>
      </left>
      <right/>
      <top style="thin">
        <color rgb="FFB8BEC4"/>
      </top>
      <bottom style="thin">
        <color rgb="FFB8BEC4"/>
      </bottom>
      <diagonal/>
    </border>
    <border>
      <left style="thin">
        <color rgb="FFB8BEC4"/>
      </left>
      <right style="thin">
        <color rgb="FFB8BEC4"/>
      </right>
      <top style="thin">
        <color rgb="FFB8BEC4"/>
      </top>
      <bottom style="thin">
        <color rgb="FFB8BEC4"/>
      </bottom>
      <diagonal/>
    </border>
    <border>
      <left style="thin">
        <color rgb="FFB8BEC4"/>
      </left>
      <right/>
      <top/>
      <bottom/>
      <diagonal/>
    </border>
    <border>
      <left/>
      <right style="thin">
        <color rgb="FFB8BEC4"/>
      </right>
      <top/>
      <bottom style="thin">
        <color rgb="FFB8BEC4"/>
      </bottom>
      <diagonal/>
    </border>
    <border>
      <left style="thin">
        <color rgb="FFB8BEC4"/>
      </left>
      <right/>
      <top/>
      <bottom style="thin">
        <color rgb="FFB8BEC4"/>
      </bottom>
      <diagonal/>
    </border>
    <border>
      <left/>
      <right/>
      <top/>
      <bottom style="thin">
        <color rgb="FFB8BEC4"/>
      </bottom>
      <diagonal/>
    </border>
    <border>
      <left/>
      <right/>
      <top style="medium">
        <color rgb="FF1F2D3D"/>
      </top>
      <bottom/>
      <diagonal/>
    </border>
    <border>
      <left style="medium">
        <color rgb="FF1F2D3D"/>
      </left>
      <right/>
      <top style="medium">
        <color rgb="FF1F2D3D"/>
      </top>
      <bottom style="medium">
        <color rgb="FF1F2D3D"/>
      </bottom>
      <diagonal/>
    </border>
    <border>
      <left/>
      <right/>
      <top/>
      <bottom style="medium">
        <color rgb="FF1F2D3D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4" borderId="2" xfId="0" applyFont="1" applyFill="1" applyBorder="1" applyAlignment="1">
      <alignment horizontal="left" vertical="center"/>
    </xf>
    <xf numFmtId="0" fontId="0" fillId="3" borderId="0" xfId="0" applyFill="1"/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6" borderId="2" xfId="0" applyFont="1" applyFill="1" applyBorder="1" applyAlignment="1">
      <alignment horizontal="center" vertical="center" wrapText="1"/>
    </xf>
    <xf numFmtId="164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wrapText="1"/>
    </xf>
    <xf numFmtId="165" fontId="8" fillId="5" borderId="2" xfId="0" applyNumberFormat="1" applyFont="1" applyFill="1" applyBorder="1" applyAlignment="1">
      <alignment horizontal="center" vertical="center"/>
    </xf>
    <xf numFmtId="2" fontId="8" fillId="5" borderId="2" xfId="0" applyNumberFormat="1" applyFont="1" applyFill="1" applyBorder="1" applyAlignment="1">
      <alignment horizontal="center" vertical="center"/>
    </xf>
    <xf numFmtId="166" fontId="8" fillId="5" borderId="2" xfId="0" applyNumberFormat="1" applyFont="1" applyFill="1" applyBorder="1" applyAlignment="1">
      <alignment horizontal="right" vertical="center"/>
    </xf>
    <xf numFmtId="167" fontId="8" fillId="7" borderId="2" xfId="0" applyNumberFormat="1" applyFont="1" applyFill="1" applyBorder="1" applyAlignment="1">
      <alignment horizontal="right" vertical="center"/>
    </xf>
    <xf numFmtId="167" fontId="9" fillId="6" borderId="2" xfId="0" applyNumberFormat="1" applyFont="1" applyFill="1" applyBorder="1" applyAlignment="1">
      <alignment horizontal="right" vertical="center"/>
    </xf>
    <xf numFmtId="0" fontId="8" fillId="5" borderId="2" xfId="0" applyFont="1" applyFill="1" applyBorder="1" applyAlignment="1">
      <alignment horizontal="center" vertical="center"/>
    </xf>
    <xf numFmtId="168" fontId="8" fillId="5" borderId="2" xfId="0" applyNumberFormat="1" applyFont="1" applyFill="1" applyBorder="1" applyAlignment="1">
      <alignment horizontal="center" vertical="center"/>
    </xf>
    <xf numFmtId="1" fontId="8" fillId="5" borderId="2" xfId="0" applyNumberFormat="1" applyFont="1" applyFill="1" applyBorder="1" applyAlignment="1">
      <alignment horizontal="center" vertical="center"/>
    </xf>
    <xf numFmtId="168" fontId="11" fillId="5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164" fontId="7" fillId="5" borderId="4" xfId="0" applyNumberFormat="1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7" fontId="10" fillId="0" borderId="6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67" fontId="9" fillId="0" borderId="7" xfId="0" applyNumberFormat="1" applyFont="1" applyBorder="1" applyAlignment="1">
      <alignment horizontal="right" vertical="center"/>
    </xf>
    <xf numFmtId="0" fontId="12" fillId="4" borderId="1" xfId="0" applyFont="1" applyFill="1" applyBorder="1" applyAlignment="1">
      <alignment horizontal="right" vertical="center"/>
    </xf>
    <xf numFmtId="167" fontId="13" fillId="8" borderId="8" xfId="0" applyNumberFormat="1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left" vertical="top" wrapText="1"/>
    </xf>
    <xf numFmtId="0" fontId="0" fillId="0" borderId="9" xfId="0" applyBorder="1"/>
    <xf numFmtId="0" fontId="14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8BEC4"/>
      <rgbColor rgb="FF808080"/>
      <rgbColor rgb="FF9999FF"/>
      <rgbColor rgb="FF993366"/>
      <rgbColor rgb="FFFFF3CD"/>
      <rgbColor rgb="FFEAF1F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4F4F4"/>
      <rgbColor rgb="FFFAFAFA"/>
      <rgbColor rgb="FFFFFDF5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2E7D7A"/>
      <rgbColor rgb="FF003300"/>
      <rgbColor rgb="FF333300"/>
      <rgbColor rgb="FF993300"/>
      <rgbColor rgb="FF993366"/>
      <rgbColor rgb="FF333399"/>
      <rgbColor rgb="FF1F2D3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E7D7A"/>
    <pageSetUpPr fitToPage="1"/>
  </sheetPr>
  <dimension ref="A1:H65"/>
  <sheetViews>
    <sheetView showGridLines="0" tabSelected="1" zoomScale="110" zoomScaleNormal="110" workbookViewId="0">
      <pane ySplit="5" topLeftCell="A29" activePane="bottomLeft" state="frozen"/>
      <selection pane="bottomLeft" activeCell="T44" sqref="T44"/>
    </sheetView>
  </sheetViews>
  <sheetFormatPr baseColWidth="10" defaultColWidth="8.7109375" defaultRowHeight="15" x14ac:dyDescent="0.25"/>
  <cols>
    <col min="1" max="1" width="11.28515625" customWidth="1"/>
    <col min="2" max="2" width="15.7109375" customWidth="1"/>
    <col min="3" max="3" width="24" customWidth="1"/>
    <col min="4" max="4" width="7.5703125" customWidth="1"/>
    <col min="5" max="5" width="12" customWidth="1"/>
    <col min="6" max="6" width="9.140625" customWidth="1"/>
    <col min="7" max="7" width="9.28515625" customWidth="1"/>
    <col min="8" max="8" width="9.7109375" bestFit="1" customWidth="1"/>
  </cols>
  <sheetData>
    <row r="1" spans="1:8" ht="7.5" customHeight="1" x14ac:dyDescent="0.25"/>
    <row r="2" spans="1:8" ht="31.5" customHeight="1" x14ac:dyDescent="0.25">
      <c r="A2" s="21" t="s">
        <v>142</v>
      </c>
      <c r="B2" s="21"/>
      <c r="C2" s="21"/>
      <c r="D2" s="21"/>
      <c r="F2" s="22" t="s">
        <v>0</v>
      </c>
      <c r="G2" s="22"/>
      <c r="H2" s="22"/>
    </row>
    <row r="3" spans="1:8" ht="18" customHeight="1" x14ac:dyDescent="0.25">
      <c r="A3" s="23" t="s">
        <v>1</v>
      </c>
      <c r="B3" s="23"/>
      <c r="C3" s="23"/>
      <c r="D3" s="23"/>
      <c r="E3" s="23"/>
      <c r="F3" s="24" t="s">
        <v>2</v>
      </c>
      <c r="G3" s="24"/>
      <c r="H3" s="24"/>
    </row>
    <row r="4" spans="1:8" ht="3.75" customHeight="1" x14ac:dyDescent="0.25">
      <c r="A4" s="2"/>
      <c r="B4" s="2"/>
      <c r="C4" s="2"/>
      <c r="D4" s="2"/>
      <c r="E4" s="2"/>
      <c r="F4" s="2"/>
      <c r="G4" s="2"/>
      <c r="H4" s="2"/>
    </row>
    <row r="6" spans="1:8" ht="21.75" customHeight="1" x14ac:dyDescent="0.25">
      <c r="A6" s="25" t="s">
        <v>3</v>
      </c>
      <c r="B6" s="25"/>
      <c r="C6" s="25"/>
      <c r="D6" s="25"/>
      <c r="E6" s="25" t="s">
        <v>4</v>
      </c>
      <c r="F6" s="25"/>
      <c r="G6" s="25"/>
      <c r="H6" s="25"/>
    </row>
    <row r="7" spans="1:8" ht="18" customHeight="1" x14ac:dyDescent="0.25">
      <c r="A7" s="3" t="s">
        <v>5</v>
      </c>
      <c r="B7" s="26" t="s">
        <v>6</v>
      </c>
      <c r="C7" s="26"/>
      <c r="D7" s="26"/>
      <c r="E7" s="3" t="s">
        <v>7</v>
      </c>
      <c r="F7" s="26" t="s">
        <v>8</v>
      </c>
      <c r="G7" s="26"/>
      <c r="H7" s="26"/>
    </row>
    <row r="8" spans="1:8" ht="18" customHeight="1" x14ac:dyDescent="0.25">
      <c r="A8" s="3" t="s">
        <v>9</v>
      </c>
      <c r="B8" s="26" t="s">
        <v>10</v>
      </c>
      <c r="C8" s="26"/>
      <c r="D8" s="26"/>
      <c r="E8" s="3" t="s">
        <v>11</v>
      </c>
      <c r="F8" s="26" t="s">
        <v>12</v>
      </c>
      <c r="G8" s="26"/>
      <c r="H8" s="26"/>
    </row>
    <row r="9" spans="1:8" ht="18" customHeight="1" x14ac:dyDescent="0.25">
      <c r="A9" s="3" t="s">
        <v>13</v>
      </c>
      <c r="B9" s="26" t="s">
        <v>14</v>
      </c>
      <c r="C9" s="26"/>
      <c r="D9" s="26"/>
      <c r="E9" s="3" t="s">
        <v>13</v>
      </c>
      <c r="F9" s="26" t="s">
        <v>15</v>
      </c>
      <c r="G9" s="26"/>
      <c r="H9" s="26"/>
    </row>
    <row r="10" spans="1:8" ht="18" customHeight="1" x14ac:dyDescent="0.25">
      <c r="A10" s="3" t="s">
        <v>16</v>
      </c>
      <c r="B10" s="26" t="s">
        <v>17</v>
      </c>
      <c r="C10" s="26"/>
      <c r="D10" s="26"/>
      <c r="E10" s="3" t="s">
        <v>16</v>
      </c>
      <c r="F10" s="26" t="s">
        <v>18</v>
      </c>
      <c r="G10" s="26"/>
      <c r="H10" s="26"/>
    </row>
    <row r="11" spans="1:8" ht="18" customHeight="1" x14ac:dyDescent="0.25">
      <c r="A11" s="3" t="s">
        <v>19</v>
      </c>
      <c r="B11" s="26" t="s">
        <v>20</v>
      </c>
      <c r="C11" s="26"/>
      <c r="D11" s="26"/>
      <c r="E11" s="3" t="s">
        <v>21</v>
      </c>
      <c r="F11" s="26" t="s">
        <v>22</v>
      </c>
      <c r="G11" s="26"/>
      <c r="H11" s="26"/>
    </row>
    <row r="12" spans="1:8" ht="18" customHeight="1" x14ac:dyDescent="0.25">
      <c r="A12" s="3" t="s">
        <v>23</v>
      </c>
      <c r="B12" s="26" t="s">
        <v>24</v>
      </c>
      <c r="C12" s="26"/>
      <c r="D12" s="26"/>
      <c r="E12" s="3" t="s">
        <v>19</v>
      </c>
      <c r="F12" s="26" t="s">
        <v>25</v>
      </c>
      <c r="G12" s="26"/>
      <c r="H12" s="26"/>
    </row>
    <row r="14" spans="1:8" ht="21.75" customHeight="1" x14ac:dyDescent="0.25">
      <c r="A14" s="25" t="s">
        <v>26</v>
      </c>
      <c r="B14" s="25"/>
      <c r="C14" s="25"/>
      <c r="D14" s="25"/>
      <c r="E14" s="25"/>
      <c r="F14" s="25"/>
      <c r="G14" s="25"/>
      <c r="H14" s="25"/>
    </row>
    <row r="15" spans="1:8" ht="18" customHeight="1" x14ac:dyDescent="0.25">
      <c r="A15" s="3" t="s">
        <v>27</v>
      </c>
      <c r="B15" s="27" t="s">
        <v>28</v>
      </c>
      <c r="C15" s="27"/>
      <c r="D15" s="27"/>
      <c r="E15" s="4" t="s">
        <v>29</v>
      </c>
      <c r="F15" s="28">
        <v>46090</v>
      </c>
      <c r="G15" s="28"/>
      <c r="H15" s="28"/>
    </row>
    <row r="16" spans="1:8" ht="18" customHeight="1" x14ac:dyDescent="0.25">
      <c r="A16" s="3" t="s">
        <v>30</v>
      </c>
      <c r="B16" s="27" t="s">
        <v>31</v>
      </c>
      <c r="C16" s="27"/>
      <c r="D16" s="27"/>
      <c r="E16" s="4" t="s">
        <v>32</v>
      </c>
      <c r="F16" s="26" t="s">
        <v>33</v>
      </c>
      <c r="G16" s="26"/>
      <c r="H16" s="26"/>
    </row>
    <row r="17" spans="1:8" ht="18" customHeight="1" x14ac:dyDescent="0.25">
      <c r="A17" s="3" t="s">
        <v>34</v>
      </c>
      <c r="B17" s="27" t="s">
        <v>15</v>
      </c>
      <c r="C17" s="27"/>
      <c r="D17" s="27"/>
      <c r="E17" s="4" t="s">
        <v>35</v>
      </c>
      <c r="F17" s="26" t="s">
        <v>36</v>
      </c>
      <c r="G17" s="26"/>
      <c r="H17" s="26"/>
    </row>
    <row r="18" spans="1:8" ht="25.5" x14ac:dyDescent="0.25">
      <c r="A18" s="20" t="s">
        <v>37</v>
      </c>
      <c r="B18" s="29" t="s">
        <v>38</v>
      </c>
      <c r="C18" s="29"/>
      <c r="D18" s="29"/>
      <c r="E18" s="29"/>
      <c r="F18" s="29"/>
      <c r="G18" s="29"/>
      <c r="H18" s="29"/>
    </row>
    <row r="20" spans="1:8" ht="21.75" customHeight="1" x14ac:dyDescent="0.25">
      <c r="A20" s="30" t="s">
        <v>39</v>
      </c>
      <c r="B20" s="30"/>
      <c r="C20" s="30"/>
      <c r="D20" s="30"/>
      <c r="E20" s="30"/>
      <c r="F20" s="30"/>
      <c r="G20" s="30"/>
      <c r="H20" s="30"/>
    </row>
    <row r="21" spans="1:8" ht="27.75" customHeight="1" x14ac:dyDescent="0.25">
      <c r="A21" s="5" t="s">
        <v>40</v>
      </c>
      <c r="B21" s="5" t="s">
        <v>41</v>
      </c>
      <c r="C21" s="5" t="s">
        <v>42</v>
      </c>
      <c r="D21" s="5" t="s">
        <v>43</v>
      </c>
      <c r="E21" s="5" t="s">
        <v>44</v>
      </c>
      <c r="F21" s="5" t="s">
        <v>45</v>
      </c>
      <c r="G21" s="5" t="s">
        <v>46</v>
      </c>
      <c r="H21" s="5" t="s">
        <v>47</v>
      </c>
    </row>
    <row r="22" spans="1:8" ht="18.75" customHeight="1" x14ac:dyDescent="0.25">
      <c r="A22" s="6">
        <v>46090</v>
      </c>
      <c r="B22" s="7" t="s">
        <v>10</v>
      </c>
      <c r="C22" s="7" t="s">
        <v>48</v>
      </c>
      <c r="D22" s="8">
        <v>0.3125</v>
      </c>
      <c r="E22" s="8">
        <v>0.5</v>
      </c>
      <c r="F22" s="9">
        <v>0.5</v>
      </c>
      <c r="G22" s="10">
        <v>68</v>
      </c>
      <c r="H22" s="11">
        <f t="shared" ref="H22:H29" si="0">IF(OR(D22="",E22="",G22=""),"",MAX(((E22-D22)*24)-N(F22),0)*G22)</f>
        <v>272</v>
      </c>
    </row>
    <row r="23" spans="1:8" ht="18.75" customHeight="1" x14ac:dyDescent="0.25">
      <c r="A23" s="6">
        <v>46090</v>
      </c>
      <c r="B23" s="7" t="s">
        <v>49</v>
      </c>
      <c r="C23" s="7" t="s">
        <v>50</v>
      </c>
      <c r="D23" s="8">
        <v>0.3125</v>
      </c>
      <c r="E23" s="8">
        <v>0.66666666666666696</v>
      </c>
      <c r="F23" s="9">
        <v>1</v>
      </c>
      <c r="G23" s="10">
        <v>52</v>
      </c>
      <c r="H23" s="11">
        <f t="shared" si="0"/>
        <v>390.00000000000034</v>
      </c>
    </row>
    <row r="24" spans="1:8" ht="18.75" customHeight="1" x14ac:dyDescent="0.25">
      <c r="A24" s="6">
        <v>46090</v>
      </c>
      <c r="B24" s="7" t="s">
        <v>51</v>
      </c>
      <c r="C24" s="7" t="s">
        <v>52</v>
      </c>
      <c r="D24" s="8">
        <v>0.33333333333333298</v>
      </c>
      <c r="E24" s="8">
        <v>0.66666666666666696</v>
      </c>
      <c r="F24" s="9">
        <v>1</v>
      </c>
      <c r="G24" s="10">
        <v>28</v>
      </c>
      <c r="H24" s="11">
        <f t="shared" si="0"/>
        <v>196.00000000000045</v>
      </c>
    </row>
    <row r="25" spans="1:8" ht="18.75" customHeight="1" x14ac:dyDescent="0.25">
      <c r="A25" s="6">
        <v>46091</v>
      </c>
      <c r="B25" s="7" t="s">
        <v>49</v>
      </c>
      <c r="C25" s="7" t="s">
        <v>53</v>
      </c>
      <c r="D25" s="8">
        <v>0.29166666666666702</v>
      </c>
      <c r="E25" s="8">
        <v>0.6875</v>
      </c>
      <c r="F25" s="9">
        <v>1</v>
      </c>
      <c r="G25" s="10">
        <v>52</v>
      </c>
      <c r="H25" s="11">
        <f t="shared" si="0"/>
        <v>441.99999999999955</v>
      </c>
    </row>
    <row r="26" spans="1:8" ht="18.75" customHeight="1" x14ac:dyDescent="0.25">
      <c r="A26" s="6">
        <v>46091</v>
      </c>
      <c r="B26" s="7" t="s">
        <v>54</v>
      </c>
      <c r="C26" s="7" t="s">
        <v>55</v>
      </c>
      <c r="D26" s="8">
        <v>0.29166666666666702</v>
      </c>
      <c r="E26" s="8">
        <v>0.66666666666666696</v>
      </c>
      <c r="F26" s="9">
        <v>1</v>
      </c>
      <c r="G26" s="10">
        <v>38</v>
      </c>
      <c r="H26" s="11">
        <f t="shared" si="0"/>
        <v>303.99999999999994</v>
      </c>
    </row>
    <row r="27" spans="1:8" ht="18.75" customHeight="1" x14ac:dyDescent="0.25">
      <c r="A27" s="6">
        <v>46091</v>
      </c>
      <c r="B27" s="7" t="s">
        <v>10</v>
      </c>
      <c r="C27" s="7" t="s">
        <v>56</v>
      </c>
      <c r="D27" s="8">
        <v>0.58333333333333304</v>
      </c>
      <c r="E27" s="8">
        <v>0.70833333333333304</v>
      </c>
      <c r="F27" s="9">
        <v>0</v>
      </c>
      <c r="G27" s="10">
        <v>68</v>
      </c>
      <c r="H27" s="11">
        <f t="shared" si="0"/>
        <v>204</v>
      </c>
    </row>
    <row r="28" spans="1:8" ht="18.75" customHeight="1" x14ac:dyDescent="0.25">
      <c r="A28" s="6"/>
      <c r="B28" s="7"/>
      <c r="C28" s="7"/>
      <c r="D28" s="8"/>
      <c r="E28" s="8"/>
      <c r="F28" s="9"/>
      <c r="G28" s="10"/>
      <c r="H28" s="11" t="str">
        <f t="shared" si="0"/>
        <v/>
      </c>
    </row>
    <row r="29" spans="1:8" ht="18.75" customHeight="1" x14ac:dyDescent="0.25">
      <c r="A29" s="6"/>
      <c r="B29" s="7"/>
      <c r="C29" s="7"/>
      <c r="D29" s="8"/>
      <c r="E29" s="8"/>
      <c r="F29" s="9"/>
      <c r="G29" s="10"/>
      <c r="H29" s="11" t="str">
        <f t="shared" si="0"/>
        <v/>
      </c>
    </row>
    <row r="30" spans="1:8" ht="21.75" customHeight="1" x14ac:dyDescent="0.25">
      <c r="A30" s="31" t="s">
        <v>57</v>
      </c>
      <c r="B30" s="31"/>
      <c r="C30" s="31"/>
      <c r="D30" s="31"/>
      <c r="E30" s="31"/>
      <c r="F30" s="31"/>
      <c r="G30" s="31"/>
      <c r="H30" s="12">
        <f>SUM(H22:H29)</f>
        <v>1808.0000000000005</v>
      </c>
    </row>
    <row r="32" spans="1:8" ht="21.75" customHeight="1" x14ac:dyDescent="0.25">
      <c r="A32" s="30" t="s">
        <v>58</v>
      </c>
      <c r="B32" s="30"/>
      <c r="C32" s="30"/>
      <c r="D32" s="30"/>
      <c r="E32" s="30"/>
      <c r="F32" s="30"/>
      <c r="G32" s="30"/>
      <c r="H32" s="30"/>
    </row>
    <row r="33" spans="1:8" ht="27.75" customHeight="1" x14ac:dyDescent="0.25">
      <c r="A33" s="5" t="s">
        <v>40</v>
      </c>
      <c r="B33" s="5" t="s">
        <v>59</v>
      </c>
      <c r="C33" s="5" t="s">
        <v>60</v>
      </c>
      <c r="D33" s="5" t="s">
        <v>61</v>
      </c>
      <c r="E33" s="5" t="s">
        <v>62</v>
      </c>
      <c r="F33" s="5" t="s">
        <v>63</v>
      </c>
      <c r="G33" s="5" t="s">
        <v>64</v>
      </c>
      <c r="H33" s="5" t="s">
        <v>47</v>
      </c>
    </row>
    <row r="34" spans="1:8" ht="18.75" customHeight="1" x14ac:dyDescent="0.25">
      <c r="A34" s="6">
        <v>46090</v>
      </c>
      <c r="B34" s="7" t="s">
        <v>65</v>
      </c>
      <c r="C34" s="7" t="s">
        <v>66</v>
      </c>
      <c r="D34" s="9">
        <v>24</v>
      </c>
      <c r="E34" s="13" t="s">
        <v>67</v>
      </c>
      <c r="F34" s="10">
        <v>11.4</v>
      </c>
      <c r="G34" s="14">
        <v>0.05</v>
      </c>
      <c r="H34" s="11">
        <f t="shared" ref="H34:H41" si="1">IF(OR(D34="",F34=""),"",D34*F34*(1-N(G34)))</f>
        <v>259.92</v>
      </c>
    </row>
    <row r="35" spans="1:8" ht="18.75" customHeight="1" x14ac:dyDescent="0.25">
      <c r="A35" s="6">
        <v>46090</v>
      </c>
      <c r="B35" s="7" t="s">
        <v>68</v>
      </c>
      <c r="C35" s="7" t="s">
        <v>69</v>
      </c>
      <c r="D35" s="9">
        <v>18</v>
      </c>
      <c r="E35" s="13" t="s">
        <v>67</v>
      </c>
      <c r="F35" s="10">
        <v>8.9499999999999993</v>
      </c>
      <c r="G35" s="14">
        <v>0</v>
      </c>
      <c r="H35" s="11">
        <f t="shared" si="1"/>
        <v>161.1</v>
      </c>
    </row>
    <row r="36" spans="1:8" ht="18.75" customHeight="1" x14ac:dyDescent="0.25">
      <c r="A36" s="6">
        <v>46090</v>
      </c>
      <c r="B36" s="7" t="s">
        <v>70</v>
      </c>
      <c r="C36" s="7" t="s">
        <v>71</v>
      </c>
      <c r="D36" s="9">
        <v>9</v>
      </c>
      <c r="E36" s="13" t="s">
        <v>72</v>
      </c>
      <c r="F36" s="10">
        <v>24.5</v>
      </c>
      <c r="G36" s="14">
        <v>0</v>
      </c>
      <c r="H36" s="11">
        <f t="shared" si="1"/>
        <v>220.5</v>
      </c>
    </row>
    <row r="37" spans="1:8" ht="18.75" customHeight="1" x14ac:dyDescent="0.25">
      <c r="A37" s="6">
        <v>46091</v>
      </c>
      <c r="B37" s="7" t="s">
        <v>73</v>
      </c>
      <c r="C37" s="7" t="s">
        <v>74</v>
      </c>
      <c r="D37" s="9">
        <v>2</v>
      </c>
      <c r="E37" s="13" t="s">
        <v>75</v>
      </c>
      <c r="F37" s="10">
        <v>18.2</v>
      </c>
      <c r="G37" s="14">
        <v>0</v>
      </c>
      <c r="H37" s="11">
        <f t="shared" si="1"/>
        <v>36.4</v>
      </c>
    </row>
    <row r="38" spans="1:8" ht="18.75" customHeight="1" x14ac:dyDescent="0.25">
      <c r="A38" s="6">
        <v>46091</v>
      </c>
      <c r="B38" s="7" t="s">
        <v>76</v>
      </c>
      <c r="C38" s="7" t="s">
        <v>77</v>
      </c>
      <c r="D38" s="9">
        <v>4</v>
      </c>
      <c r="E38" s="13" t="s">
        <v>78</v>
      </c>
      <c r="F38" s="10">
        <v>16.8</v>
      </c>
      <c r="G38" s="14">
        <v>0</v>
      </c>
      <c r="H38" s="11">
        <f t="shared" si="1"/>
        <v>67.2</v>
      </c>
    </row>
    <row r="39" spans="1:8" ht="18.75" customHeight="1" x14ac:dyDescent="0.25">
      <c r="A39" s="6">
        <v>46091</v>
      </c>
      <c r="B39" s="7" t="s">
        <v>79</v>
      </c>
      <c r="C39" s="7" t="s">
        <v>80</v>
      </c>
      <c r="D39" s="9">
        <v>3</v>
      </c>
      <c r="E39" s="13" t="s">
        <v>81</v>
      </c>
      <c r="F39" s="10">
        <v>6.4</v>
      </c>
      <c r="G39" s="14">
        <v>0</v>
      </c>
      <c r="H39" s="11">
        <f t="shared" si="1"/>
        <v>19.200000000000003</v>
      </c>
    </row>
    <row r="40" spans="1:8" ht="18.75" customHeight="1" x14ac:dyDescent="0.25">
      <c r="A40" s="6"/>
      <c r="B40" s="7"/>
      <c r="C40" s="7"/>
      <c r="D40" s="9"/>
      <c r="E40" s="13"/>
      <c r="F40" s="10"/>
      <c r="G40" s="14"/>
      <c r="H40" s="11" t="str">
        <f t="shared" si="1"/>
        <v/>
      </c>
    </row>
    <row r="41" spans="1:8" ht="18.75" customHeight="1" x14ac:dyDescent="0.25">
      <c r="A41" s="6"/>
      <c r="B41" s="7"/>
      <c r="C41" s="7"/>
      <c r="D41" s="9"/>
      <c r="E41" s="13"/>
      <c r="F41" s="10"/>
      <c r="G41" s="14"/>
      <c r="H41" s="11" t="str">
        <f t="shared" si="1"/>
        <v/>
      </c>
    </row>
    <row r="42" spans="1:8" ht="21.75" customHeight="1" x14ac:dyDescent="0.25">
      <c r="A42" s="31" t="s">
        <v>82</v>
      </c>
      <c r="B42" s="31"/>
      <c r="C42" s="31"/>
      <c r="D42" s="31"/>
      <c r="E42" s="31"/>
      <c r="F42" s="31"/>
      <c r="G42" s="31"/>
      <c r="H42" s="12">
        <f>SUM(H34:H41)</f>
        <v>764.32</v>
      </c>
    </row>
    <row r="44" spans="1:8" ht="21.75" customHeight="1" x14ac:dyDescent="0.25">
      <c r="A44" s="30" t="s">
        <v>83</v>
      </c>
      <c r="B44" s="30"/>
      <c r="C44" s="30"/>
      <c r="D44" s="30"/>
      <c r="E44" s="30"/>
      <c r="F44" s="30"/>
      <c r="G44" s="30"/>
      <c r="H44" s="30"/>
    </row>
    <row r="45" spans="1:8" ht="27.75" customHeight="1" x14ac:dyDescent="0.25">
      <c r="A45" s="5" t="s">
        <v>40</v>
      </c>
      <c r="B45" s="5" t="s">
        <v>84</v>
      </c>
      <c r="C45" s="5" t="s">
        <v>85</v>
      </c>
      <c r="D45" s="5" t="s">
        <v>86</v>
      </c>
      <c r="E45" s="5" t="s">
        <v>87</v>
      </c>
      <c r="F45" s="5" t="s">
        <v>88</v>
      </c>
      <c r="G45" s="5" t="s">
        <v>89</v>
      </c>
      <c r="H45" s="5" t="s">
        <v>47</v>
      </c>
    </row>
    <row r="46" spans="1:8" ht="18.75" customHeight="1" x14ac:dyDescent="0.25">
      <c r="A46" s="6">
        <v>46090</v>
      </c>
      <c r="B46" s="7" t="s">
        <v>90</v>
      </c>
      <c r="C46" s="7" t="s">
        <v>91</v>
      </c>
      <c r="D46" s="15">
        <v>18</v>
      </c>
      <c r="E46" s="15">
        <v>2</v>
      </c>
      <c r="F46" s="10">
        <v>0.45</v>
      </c>
      <c r="G46" s="10">
        <v>0</v>
      </c>
      <c r="H46" s="11">
        <f>IF(A46="","",N(D46)*N(E46)*N(F46)+N(G46))</f>
        <v>16.2</v>
      </c>
    </row>
    <row r="47" spans="1:8" ht="18.75" customHeight="1" x14ac:dyDescent="0.25">
      <c r="A47" s="6">
        <v>46090</v>
      </c>
      <c r="B47" s="7" t="s">
        <v>92</v>
      </c>
      <c r="C47" s="7" t="s">
        <v>91</v>
      </c>
      <c r="D47" s="15">
        <v>22</v>
      </c>
      <c r="E47" s="15">
        <v>1</v>
      </c>
      <c r="F47" s="10">
        <v>0.45</v>
      </c>
      <c r="G47" s="10">
        <v>0</v>
      </c>
      <c r="H47" s="11">
        <f>IF(A47="","",N(D47)*N(E47)*N(F47)+N(G47))</f>
        <v>9.9</v>
      </c>
    </row>
    <row r="48" spans="1:8" ht="18.75" customHeight="1" x14ac:dyDescent="0.25">
      <c r="A48" s="6">
        <v>46091</v>
      </c>
      <c r="B48" s="7" t="s">
        <v>93</v>
      </c>
      <c r="C48" s="7" t="s">
        <v>94</v>
      </c>
      <c r="D48" s="15">
        <v>0</v>
      </c>
      <c r="E48" s="15">
        <v>0</v>
      </c>
      <c r="F48" s="10">
        <v>0</v>
      </c>
      <c r="G48" s="10">
        <v>42</v>
      </c>
      <c r="H48" s="11">
        <f>IF(A48="","",N(D48)*N(E48)*N(F48)+N(G48))</f>
        <v>42</v>
      </c>
    </row>
    <row r="49" spans="1:8" ht="18.75" customHeight="1" x14ac:dyDescent="0.25">
      <c r="A49" s="6"/>
      <c r="B49" s="7"/>
      <c r="C49" s="7"/>
      <c r="D49" s="15"/>
      <c r="E49" s="15"/>
      <c r="F49" s="10"/>
      <c r="G49" s="10"/>
      <c r="H49" s="11" t="str">
        <f>IF(A49="","",N(D49)*N(E49)*N(F49)+N(G49))</f>
        <v/>
      </c>
    </row>
    <row r="50" spans="1:8" ht="18.75" customHeight="1" x14ac:dyDescent="0.25">
      <c r="A50" s="6"/>
      <c r="B50" s="7"/>
      <c r="C50" s="7"/>
      <c r="D50" s="15"/>
      <c r="E50" s="15"/>
      <c r="F50" s="10"/>
      <c r="G50" s="10"/>
      <c r="H50" s="11" t="str">
        <f>IF(A50="","",N(D50)*N(E50)*N(F50)+N(G50))</f>
        <v/>
      </c>
    </row>
    <row r="51" spans="1:8" ht="21.75" customHeight="1" x14ac:dyDescent="0.25">
      <c r="A51" s="31" t="s">
        <v>95</v>
      </c>
      <c r="B51" s="31"/>
      <c r="C51" s="31"/>
      <c r="D51" s="31"/>
      <c r="E51" s="31"/>
      <c r="F51" s="31"/>
      <c r="G51" s="31"/>
      <c r="H51" s="12">
        <f>SUM(H46:H50)</f>
        <v>68.099999999999994</v>
      </c>
    </row>
    <row r="53" spans="1:8" ht="21.75" customHeight="1" x14ac:dyDescent="0.25">
      <c r="A53" s="32" t="s">
        <v>96</v>
      </c>
      <c r="B53" s="32"/>
      <c r="C53" s="32"/>
      <c r="D53" s="32"/>
      <c r="E53" s="32"/>
      <c r="F53" s="32"/>
      <c r="G53" s="32"/>
      <c r="H53" s="32"/>
    </row>
    <row r="54" spans="1:8" ht="18.75" customHeight="1" x14ac:dyDescent="0.25">
      <c r="A54" s="33" t="s">
        <v>97</v>
      </c>
      <c r="B54" s="33"/>
      <c r="C54" s="33"/>
      <c r="D54" s="33"/>
      <c r="E54" s="33"/>
      <c r="F54" s="33"/>
      <c r="G54" s="34">
        <f>H30</f>
        <v>1808.0000000000005</v>
      </c>
      <c r="H54" s="34"/>
    </row>
    <row r="55" spans="1:8" ht="18.75" customHeight="1" x14ac:dyDescent="0.25">
      <c r="A55" s="33" t="s">
        <v>98</v>
      </c>
      <c r="B55" s="33"/>
      <c r="C55" s="33"/>
      <c r="D55" s="33"/>
      <c r="E55" s="33"/>
      <c r="F55" s="33"/>
      <c r="G55" s="34">
        <f>H42</f>
        <v>764.32</v>
      </c>
      <c r="H55" s="34"/>
    </row>
    <row r="56" spans="1:8" ht="18.75" customHeight="1" x14ac:dyDescent="0.25">
      <c r="A56" s="33" t="s">
        <v>99</v>
      </c>
      <c r="B56" s="33"/>
      <c r="C56" s="33"/>
      <c r="D56" s="33"/>
      <c r="E56" s="33"/>
      <c r="F56" s="33"/>
      <c r="G56" s="34">
        <f>H51</f>
        <v>68.099999999999994</v>
      </c>
      <c r="H56" s="34"/>
    </row>
    <row r="57" spans="1:8" ht="21.75" customHeight="1" x14ac:dyDescent="0.25">
      <c r="A57" s="35" t="s">
        <v>100</v>
      </c>
      <c r="B57" s="35"/>
      <c r="C57" s="35"/>
      <c r="D57" s="35"/>
      <c r="E57" s="35"/>
      <c r="F57" s="35"/>
      <c r="G57" s="36">
        <f>H30+H42+H51</f>
        <v>2640.4200000000005</v>
      </c>
      <c r="H57" s="36"/>
    </row>
    <row r="58" spans="1:8" ht="18.75" customHeight="1" x14ac:dyDescent="0.25">
      <c r="A58" s="33" t="s">
        <v>101</v>
      </c>
      <c r="B58" s="33"/>
      <c r="C58" s="33"/>
      <c r="D58" s="33"/>
      <c r="E58" s="33"/>
      <c r="F58" s="16">
        <v>0.19</v>
      </c>
      <c r="G58" s="34">
        <f>G57*F58</f>
        <v>501.67980000000011</v>
      </c>
      <c r="H58" s="34"/>
    </row>
    <row r="59" spans="1:8" ht="27.75" customHeight="1" x14ac:dyDescent="0.25">
      <c r="A59" s="37" t="s">
        <v>102</v>
      </c>
      <c r="B59" s="37"/>
      <c r="C59" s="37"/>
      <c r="D59" s="37"/>
      <c r="E59" s="37"/>
      <c r="F59" s="37"/>
      <c r="G59" s="38">
        <f>G57+G58</f>
        <v>3142.0998000000009</v>
      </c>
      <c r="H59" s="38"/>
    </row>
    <row r="61" spans="1:8" ht="21.75" customHeight="1" x14ac:dyDescent="0.25">
      <c r="A61" s="32" t="s">
        <v>103</v>
      </c>
      <c r="B61" s="32"/>
      <c r="C61" s="32"/>
      <c r="D61" s="32"/>
      <c r="E61" s="32"/>
      <c r="F61" s="32"/>
      <c r="G61" s="32"/>
      <c r="H61" s="32"/>
    </row>
    <row r="62" spans="1:8" ht="60" customHeight="1" x14ac:dyDescent="0.25">
      <c r="A62" s="39" t="s">
        <v>104</v>
      </c>
      <c r="B62" s="39"/>
      <c r="C62" s="39"/>
      <c r="D62" s="39"/>
      <c r="E62" s="39"/>
      <c r="F62" s="39"/>
      <c r="G62" s="39"/>
      <c r="H62" s="39"/>
    </row>
    <row r="64" spans="1:8" ht="49.5" customHeight="1" x14ac:dyDescent="0.25">
      <c r="A64" s="40"/>
      <c r="B64" s="40"/>
      <c r="C64" s="40"/>
      <c r="D64" s="40"/>
      <c r="E64" s="40"/>
      <c r="F64" s="40"/>
      <c r="G64" s="40"/>
      <c r="H64" s="40"/>
    </row>
    <row r="65" spans="1:8" ht="18" customHeight="1" x14ac:dyDescent="0.25">
      <c r="A65" s="41" t="s">
        <v>105</v>
      </c>
      <c r="B65" s="41"/>
      <c r="C65" s="41"/>
      <c r="D65" s="41"/>
      <c r="E65" s="41" t="s">
        <v>106</v>
      </c>
      <c r="F65" s="41"/>
      <c r="G65" s="41"/>
      <c r="H65" s="41"/>
    </row>
  </sheetData>
  <mergeCells count="51">
    <mergeCell ref="A61:H61"/>
    <mergeCell ref="A62:H62"/>
    <mergeCell ref="A64:D64"/>
    <mergeCell ref="E64:H64"/>
    <mergeCell ref="A65:D65"/>
    <mergeCell ref="E65:H65"/>
    <mergeCell ref="A57:F57"/>
    <mergeCell ref="G57:H57"/>
    <mergeCell ref="A58:E58"/>
    <mergeCell ref="G58:H58"/>
    <mergeCell ref="A59:F59"/>
    <mergeCell ref="G59:H59"/>
    <mergeCell ref="A54:F54"/>
    <mergeCell ref="G54:H54"/>
    <mergeCell ref="A55:F55"/>
    <mergeCell ref="G55:H55"/>
    <mergeCell ref="A56:F56"/>
    <mergeCell ref="G56:H56"/>
    <mergeCell ref="A32:H32"/>
    <mergeCell ref="A42:G42"/>
    <mergeCell ref="A44:H44"/>
    <mergeCell ref="A51:G51"/>
    <mergeCell ref="A53:H53"/>
    <mergeCell ref="B17:D17"/>
    <mergeCell ref="F17:H17"/>
    <mergeCell ref="B18:H18"/>
    <mergeCell ref="A20:H20"/>
    <mergeCell ref="A30:G30"/>
    <mergeCell ref="A14:H14"/>
    <mergeCell ref="B15:D15"/>
    <mergeCell ref="F15:H15"/>
    <mergeCell ref="B16:D16"/>
    <mergeCell ref="F16:H16"/>
    <mergeCell ref="B10:D10"/>
    <mergeCell ref="F10:H10"/>
    <mergeCell ref="B11:D11"/>
    <mergeCell ref="F11:H11"/>
    <mergeCell ref="B12:D12"/>
    <mergeCell ref="F12:H12"/>
    <mergeCell ref="B7:D7"/>
    <mergeCell ref="F7:H7"/>
    <mergeCell ref="B8:D8"/>
    <mergeCell ref="F8:H8"/>
    <mergeCell ref="B9:D9"/>
    <mergeCell ref="F9:H9"/>
    <mergeCell ref="A2:D2"/>
    <mergeCell ref="F2:H2"/>
    <mergeCell ref="A3:E3"/>
    <mergeCell ref="F3:H3"/>
    <mergeCell ref="A6:D6"/>
    <mergeCell ref="E6:H6"/>
  </mergeCells>
  <dataValidations count="3">
    <dataValidation type="decimal" allowBlank="1" error="Pause in Stunden (Dezimal). Werte zwischen 0 und 8." sqref="F22:F29" xr:uid="{00000000-0002-0000-0000-000004000000}">
      <formula1>0</formula1>
      <formula2>8</formula2>
    </dataValidation>
    <dataValidation type="decimal" allowBlank="1" sqref="G22:G29" xr:uid="{00000000-0002-0000-0000-000005000000}">
      <formula1>0</formula1>
      <formula2>500</formula2>
    </dataValidation>
    <dataValidation type="decimal" allowBlank="1" sqref="G34:G41" xr:uid="{00000000-0002-0000-0000-000006000000}">
      <formula1>0</formula1>
      <formula2>1</formula2>
    </dataValidation>
  </dataValidations>
  <printOptions horizontalCentered="1"/>
  <pageMargins left="0.4" right="0.4" top="0.5" bottom="0.5" header="0.511811023622047" footer="0.511811023622047"/>
  <pageSetup paperSize="9" fitToHeight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errorTitle="Ungültige Auswahl" error="Bitte Mitarbeiter aus der Liste wählen oder neuen Eintrag im Tab 'Listen' ergänzen." xr:uid="{00000000-0002-0000-0000-000000000000}">
          <x14:formula1>
            <xm:f>Listen!$A$2:$A$50</xm:f>
          </x14:formula1>
          <x14:formula2>
            <xm:f>0</xm:f>
          </x14:formula2>
          <xm:sqref>B22:B29</xm:sqref>
        </x14:dataValidation>
        <x14:dataValidation type="list" allowBlank="1" xr:uid="{00000000-0002-0000-0000-000001000000}">
          <x14:formula1>
            <xm:f>Listen!$B$2:$B$50</xm:f>
          </x14:formula1>
          <x14:formula2>
            <xm:f>0</xm:f>
          </x14:formula2>
          <xm:sqref>C22:C29</xm:sqref>
        </x14:dataValidation>
        <x14:dataValidation type="list" allowBlank="1" xr:uid="{00000000-0002-0000-0000-000002000000}">
          <x14:formula1>
            <xm:f>Listen!$C$2:$C$50</xm:f>
          </x14:formula1>
          <x14:formula2>
            <xm:f>0</xm:f>
          </x14:formula2>
          <xm:sqref>E34:E41</xm:sqref>
        </x14:dataValidation>
        <x14:dataValidation type="list" allowBlank="1" xr:uid="{00000000-0002-0000-0000-000003000000}">
          <x14:formula1>
            <xm:f>Listen!$D$2:$D$50</xm:f>
          </x14:formula1>
          <x14:formula2>
            <xm:f>0</xm:f>
          </x14:formula2>
          <xm:sqref>C46:C50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8BEC4"/>
  </sheetPr>
  <dimension ref="A1:F13"/>
  <sheetViews>
    <sheetView showGridLines="0" zoomScale="110" zoomScaleNormal="110" workbookViewId="0">
      <selection activeCell="F18" sqref="F18"/>
    </sheetView>
  </sheetViews>
  <sheetFormatPr baseColWidth="10" defaultColWidth="8.7109375" defaultRowHeight="15" x14ac:dyDescent="0.25"/>
  <cols>
    <col min="1" max="1" width="24" customWidth="1"/>
    <col min="2" max="2" width="30" customWidth="1"/>
    <col min="3" max="3" width="14" customWidth="1"/>
    <col min="4" max="4" width="26" customWidth="1"/>
    <col min="6" max="6" width="85" customWidth="1"/>
  </cols>
  <sheetData>
    <row r="1" spans="1:6" x14ac:dyDescent="0.25">
      <c r="A1" s="17" t="s">
        <v>41</v>
      </c>
      <c r="B1" s="17" t="s">
        <v>107</v>
      </c>
      <c r="C1" s="17" t="s">
        <v>108</v>
      </c>
      <c r="D1" s="17" t="s">
        <v>109</v>
      </c>
      <c r="F1" s="1" t="s">
        <v>110</v>
      </c>
    </row>
    <row r="2" spans="1:6" ht="21.75" customHeight="1" x14ac:dyDescent="0.25">
      <c r="A2" s="18" t="s">
        <v>10</v>
      </c>
      <c r="B2" s="18" t="s">
        <v>48</v>
      </c>
      <c r="C2" s="18" t="s">
        <v>67</v>
      </c>
      <c r="D2" s="18" t="s">
        <v>91</v>
      </c>
      <c r="F2" s="19" t="s">
        <v>111</v>
      </c>
    </row>
    <row r="3" spans="1:6" ht="21.75" customHeight="1" x14ac:dyDescent="0.25">
      <c r="A3" s="18" t="s">
        <v>49</v>
      </c>
      <c r="B3" s="18" t="s">
        <v>50</v>
      </c>
      <c r="C3" s="18" t="s">
        <v>72</v>
      </c>
      <c r="D3" s="18" t="s">
        <v>112</v>
      </c>
      <c r="F3" s="19" t="s">
        <v>113</v>
      </c>
    </row>
    <row r="4" spans="1:6" ht="21.75" customHeight="1" x14ac:dyDescent="0.25">
      <c r="A4" s="18" t="s">
        <v>51</v>
      </c>
      <c r="B4" s="18" t="s">
        <v>52</v>
      </c>
      <c r="C4" s="18" t="s">
        <v>75</v>
      </c>
      <c r="D4" s="18" t="s">
        <v>114</v>
      </c>
      <c r="F4" s="19" t="s">
        <v>115</v>
      </c>
    </row>
    <row r="5" spans="1:6" ht="21.75" customHeight="1" x14ac:dyDescent="0.25">
      <c r="A5" s="18" t="s">
        <v>54</v>
      </c>
      <c r="B5" s="18" t="s">
        <v>53</v>
      </c>
      <c r="C5" s="18" t="s">
        <v>78</v>
      </c>
      <c r="D5" s="18" t="s">
        <v>94</v>
      </c>
      <c r="F5" s="19" t="s">
        <v>116</v>
      </c>
    </row>
    <row r="6" spans="1:6" ht="21.75" customHeight="1" x14ac:dyDescent="0.25">
      <c r="A6" s="18" t="s">
        <v>117</v>
      </c>
      <c r="B6" s="18" t="s">
        <v>55</v>
      </c>
      <c r="C6" s="18" t="s">
        <v>81</v>
      </c>
      <c r="D6" s="18" t="s">
        <v>118</v>
      </c>
      <c r="F6" s="19" t="s">
        <v>119</v>
      </c>
    </row>
    <row r="7" spans="1:6" ht="21.75" customHeight="1" x14ac:dyDescent="0.25">
      <c r="A7" s="18" t="s">
        <v>120</v>
      </c>
      <c r="B7" s="18" t="s">
        <v>121</v>
      </c>
      <c r="C7" s="18" t="s">
        <v>122</v>
      </c>
      <c r="D7" s="18" t="s">
        <v>123</v>
      </c>
      <c r="F7" s="19" t="s">
        <v>124</v>
      </c>
    </row>
    <row r="8" spans="1:6" ht="21.75" customHeight="1" x14ac:dyDescent="0.25">
      <c r="B8" s="18" t="s">
        <v>125</v>
      </c>
      <c r="C8" s="18" t="s">
        <v>126</v>
      </c>
      <c r="D8" s="18" t="s">
        <v>127</v>
      </c>
      <c r="F8" s="19" t="s">
        <v>128</v>
      </c>
    </row>
    <row r="9" spans="1:6" ht="21.75" customHeight="1" x14ac:dyDescent="0.25">
      <c r="B9" s="18" t="s">
        <v>56</v>
      </c>
      <c r="C9" s="18" t="s">
        <v>129</v>
      </c>
      <c r="D9" s="18" t="s">
        <v>130</v>
      </c>
      <c r="F9" s="19" t="s">
        <v>131</v>
      </c>
    </row>
    <row r="10" spans="1:6" ht="21.75" customHeight="1" x14ac:dyDescent="0.25">
      <c r="B10" s="18" t="s">
        <v>132</v>
      </c>
      <c r="C10" s="18" t="s">
        <v>133</v>
      </c>
      <c r="F10" s="19" t="s">
        <v>134</v>
      </c>
    </row>
    <row r="11" spans="1:6" ht="21.75" customHeight="1" x14ac:dyDescent="0.25">
      <c r="B11" s="18" t="s">
        <v>135</v>
      </c>
      <c r="C11" s="18" t="s">
        <v>136</v>
      </c>
      <c r="F11" s="19" t="s">
        <v>137</v>
      </c>
    </row>
    <row r="12" spans="1:6" x14ac:dyDescent="0.25">
      <c r="B12" s="18" t="s">
        <v>138</v>
      </c>
      <c r="C12" s="18" t="s">
        <v>139</v>
      </c>
    </row>
    <row r="13" spans="1:6" x14ac:dyDescent="0.25">
      <c r="B13" s="18" t="s">
        <v>140</v>
      </c>
      <c r="C13" s="18" t="s">
        <v>141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Rapportzettel</vt:lpstr>
      <vt:lpstr>Listen</vt:lpstr>
      <vt:lpstr>Rapportzettel!Druckbereich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2026-06-09T06:21:58Z</dcterms:created>
  <dcterms:modified xsi:type="dcterms:W3CDTF">2026-06-09T06:37:24Z</dcterms:modified>
  <dc:language>en-US</dc:language>
</cp:coreProperties>
</file>