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etzplan" sheetId="1" state="visible" r:id="rId3"/>
    <sheet name="Legende" sheetId="2" state="visible" r:id="rId4"/>
  </sheets>
  <definedNames>
    <definedName function="false" hidden="false" localSheetId="0" name="_xlnm.Print_Titles" vbProcedure="false">Netzplan!$1:$5</definedName>
    <definedName function="false" hidden="true" localSheetId="0" name="_xlnm._FilterDatabase" vbProcedure="false">Netzplan!$A$5:$R$40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<sst xmlns="http://schemas.openxmlformats.org/spreadsheetml/2006/main" count="107" uniqueCount="77">
  <si>
    <t xml:space="preserve">Netzplan · Projektablauf (Netzplantechnik / Kritischer Pfad)</t>
  </si>
  <si>
    <t xml:space="preserve">Projektstart</t>
  </si>
  <si>
    <t xml:space="preserve">Projektdauer (AT)</t>
  </si>
  <si>
    <t xml:space="preserve">Geplantes Projektende</t>
  </si>
  <si>
    <t xml:space="preserve">Kritische Vorgänge</t>
  </si>
  <si>
    <t xml:space="preserve">Fortschritt</t>
  </si>
  <si>
    <t xml:space="preserve">Projektstart blau = Eingabe.
Alle übrigen Kennzahlen berechnet.</t>
  </si>
  <si>
    <t xml:space="preserve">Nr.</t>
  </si>
  <si>
    <t xml:space="preserve">Vorgang</t>
  </si>
  <si>
    <t xml:space="preserve">VG 1</t>
  </si>
  <si>
    <t xml:space="preserve">VG 2</t>
  </si>
  <si>
    <t xml:space="preserve">VG 3</t>
  </si>
  <si>
    <t xml:space="preserve">Dauer (AT)</t>
  </si>
  <si>
    <t xml:space="preserve">FAZ</t>
  </si>
  <si>
    <t xml:space="preserve">FEZ</t>
  </si>
  <si>
    <t xml:space="preserve">SAZ</t>
  </si>
  <si>
    <t xml:space="preserve">SEZ</t>
  </si>
  <si>
    <t xml:space="preserve">GP</t>
  </si>
  <si>
    <t xml:space="preserve">FP</t>
  </si>
  <si>
    <t xml:space="preserve">Kritisch</t>
  </si>
  <si>
    <t xml:space="preserve">Starttermin</t>
  </si>
  <si>
    <t xml:space="preserve">Endtermin</t>
  </si>
  <si>
    <t xml:space="preserve">Status</t>
  </si>
  <si>
    <t xml:space="preserve">Verantw.</t>
  </si>
  <si>
    <t xml:space="preserve">Bemerkung</t>
  </si>
  <si>
    <t xml:space="preserve">Projekt-Kick-off</t>
  </si>
  <si>
    <t xml:space="preserve">Erledigt</t>
  </si>
  <si>
    <t xml:space="preserve">PL</t>
  </si>
  <si>
    <t xml:space="preserve">Auftaktbesprechung</t>
  </si>
  <si>
    <t xml:space="preserve">Anforderungen erheben</t>
  </si>
  <si>
    <t xml:space="preserve">BA</t>
  </si>
  <si>
    <t xml:space="preserve">Stakeholder-Interviews</t>
  </si>
  <si>
    <t xml:space="preserve">Konzept erstellen</t>
  </si>
  <si>
    <t xml:space="preserve">In Arbeit</t>
  </si>
  <si>
    <t xml:space="preserve">Design / Entwurf</t>
  </si>
  <si>
    <t xml:space="preserve">Offen</t>
  </si>
  <si>
    <t xml:space="preserve">DES</t>
  </si>
  <si>
    <t xml:space="preserve">Beschaffung</t>
  </si>
  <si>
    <t xml:space="preserve">EK</t>
  </si>
  <si>
    <t xml:space="preserve">Lieferzeit beachten</t>
  </si>
  <si>
    <t xml:space="preserve">Umsetzung Teil A</t>
  </si>
  <si>
    <t xml:space="preserve">TM 1</t>
  </si>
  <si>
    <t xml:space="preserve">Umsetzung Teil B</t>
  </si>
  <si>
    <t xml:space="preserve">TM 2</t>
  </si>
  <si>
    <t xml:space="preserve">Material erforderlich</t>
  </si>
  <si>
    <t xml:space="preserve">Integration</t>
  </si>
  <si>
    <t xml:space="preserve">Test / Qualitätssicherung</t>
  </si>
  <si>
    <t xml:space="preserve">QS</t>
  </si>
  <si>
    <t xml:space="preserve">Schulung</t>
  </si>
  <si>
    <t xml:space="preserve">parallel möglich</t>
  </si>
  <si>
    <t xml:space="preserve">Abnahme</t>
  </si>
  <si>
    <t xml:space="preserve">Kundentermin</t>
  </si>
  <si>
    <t xml:space="preserve">Projektabschluss</t>
  </si>
  <si>
    <t xml:space="preserve">Doku &amp; Review</t>
  </si>
  <si>
    <t xml:space="preserve">Eingabe (blau): Nr., Vorgang, Vorgänger 1–3 (als Vorgangs-Nr.), Dauer in Arbeitstagen, Status, Verantwortlich, Bemerkung.   Alles Übrige wird automatisch berechnet (Vorwärts-/Rückwärtsterminierung).</t>
  </si>
  <si>
    <t xml:space="preserve">FAZ/FEZ = frühester Anfang/frühestes Ende · SAZ/SEZ = spätester Anfang/spätestes Ende · GP = Gesamtpuffer · FP = freier Puffer · AT = Arbeitstage.  Amber hinterlegt = kritischer Pfad (GP = 0). Erläuterungen im Blatt »Legende«.</t>
  </si>
  <si>
    <t xml:space="preserve">Legende · Aufbau eines Vorgangsknotens</t>
  </si>
  <si>
    <t xml:space="preserve">Abkürzung</t>
  </si>
  <si>
    <t xml:space="preserve">Bedeutung</t>
  </si>
  <si>
    <t xml:space="preserve">Dauer</t>
  </si>
  <si>
    <t xml:space="preserve">Frühester Anfangszeitpunkt</t>
  </si>
  <si>
    <t xml:space="preserve">—</t>
  </si>
  <si>
    <t xml:space="preserve">Frühestes Ende (frühester Endzeitpunkt)</t>
  </si>
  <si>
    <t xml:space="preserve">Spätester Anfangszeitpunkt</t>
  </si>
  <si>
    <t xml:space="preserve">Spätestes Ende (spätester Endzeitpunkt)</t>
  </si>
  <si>
    <t xml:space="preserve">Schema des Knotens (oben: früheste Zeiten, unten: späteste Zeiten).</t>
  </si>
  <si>
    <t xml:space="preserve">Gesamtpuffer = SAZ − FAZ (Zeitreserve ohne Projektverzug)</t>
  </si>
  <si>
    <t xml:space="preserve">Freier Puffer = ohne Verzug des Nachfolgers</t>
  </si>
  <si>
    <t xml:space="preserve">So füllst du den Netzplan aus:</t>
  </si>
  <si>
    <t xml:space="preserve">AT</t>
  </si>
  <si>
    <t xml:space="preserve">Arbeitstage (Wochenenden werden übersprungen)</t>
  </si>
  <si>
    <t xml:space="preserve">1. Jeden Vorgang mit fortlaufender Nr. und Bezeichnung erfassen.</t>
  </si>
  <si>
    <t xml:space="preserve">2. Vorgänger über deren Nummer in VG 1–3 eintragen (Auswahl per Drop-down).</t>
  </si>
  <si>
    <t xml:space="preserve">3. Dauer in Arbeitstagen angeben – FAZ, FEZ, SAZ, SEZ, Puffer rechnen automatisch.</t>
  </si>
  <si>
    <t xml:space="preserve">4. Projektstart oben eingeben – Start-/Endtermine erscheinen als Datum.</t>
  </si>
  <si>
    <t xml:space="preserve">5. Kritischer Pfad (GP = 0) wird amber markiert: hier gibt es keine Zeitreserve.</t>
  </si>
  <si>
    <t xml:space="preserve">Status (Auswahlliste)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</si>
</sst>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\.mm\.yyyy"/>
    <numFmt numFmtId="166" formatCode="0"/>
    <numFmt numFmtId="167" formatCode="0%"/>
  </numFmts>
  <fonts count="1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Calibri"/>
      <family val="0"/>
      <charset val="1"/>
    </font>
    <font>
      <b val="true"/>
      <sz val="9"/>
      <color rgb="FF557078"/>
      <name val="Calibri"/>
      <family val="0"/>
      <charset val="1"/>
    </font>
    <font>
      <i val="true"/>
      <sz val="8"/>
      <color rgb="FF7A9097"/>
      <name val="Calibri"/>
      <family val="0"/>
      <charset val="1"/>
    </font>
    <font>
      <b val="true"/>
      <sz val="16"/>
      <color rgb="FF0000CC"/>
      <name val="Calibri"/>
      <family val="0"/>
      <charset val="1"/>
    </font>
    <font>
      <b val="true"/>
      <sz val="16"/>
      <color rgb="FF0F3B43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sz val="10"/>
      <color rgb="FF0000CC"/>
      <name val="Calibri"/>
      <family val="0"/>
      <charset val="1"/>
    </font>
    <font>
      <sz val="10"/>
      <color rgb="FF17262A"/>
      <name val="Calibri"/>
      <family val="0"/>
      <charset val="1"/>
    </font>
    <font>
      <i val="true"/>
      <sz val="9"/>
      <color rgb="FF7A9097"/>
      <name val="Calibri"/>
      <family val="0"/>
      <charset val="1"/>
    </font>
    <font>
      <b val="true"/>
      <sz val="16"/>
      <color rgb="FFFFFFFF"/>
      <name val="Calibri"/>
      <family val="0"/>
      <charset val="1"/>
    </font>
    <font>
      <sz val="11"/>
      <color rgb="FF0F3B43"/>
      <name val="Calibri"/>
      <family val="0"/>
      <charset val="1"/>
    </font>
    <font>
      <b val="true"/>
      <sz val="10"/>
      <color rgb="FF0F3B43"/>
      <name val="Calibri"/>
      <family val="0"/>
      <charset val="1"/>
    </font>
    <font>
      <b val="true"/>
      <sz val="11"/>
      <color rgb="FF0F3B43"/>
      <name val="Calibri"/>
      <family val="0"/>
      <charset val="1"/>
    </font>
    <font>
      <b val="true"/>
      <sz val="11"/>
      <color rgb="FFFFFFFF"/>
      <name val="Calibri"/>
      <family val="0"/>
      <charset val="1"/>
    </font>
    <font>
      <i val="true"/>
      <sz val="9"/>
      <color rgb="FF557078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0F3B43"/>
        <bgColor rgb="FF17262A"/>
      </patternFill>
    </fill>
    <fill>
      <patternFill patternType="solid">
        <fgColor rgb="FFEDF3F4"/>
        <bgColor rgb="FFECF1F2"/>
      </patternFill>
    </fill>
    <fill>
      <patternFill patternType="solid">
        <fgColor rgb="FF5E8088"/>
        <bgColor rgb="FF6B7280"/>
      </patternFill>
    </fill>
    <fill>
      <patternFill patternType="solid">
        <fgColor rgb="FF1C5560"/>
        <bgColor rgb="FF0F3B43"/>
      </patternFill>
    </fill>
    <fill>
      <patternFill patternType="solid">
        <fgColor rgb="FFFFFFFF"/>
        <bgColor rgb="FFEDF3F4"/>
      </patternFill>
    </fill>
    <fill>
      <patternFill patternType="solid">
        <fgColor rgb="FFECF1F2"/>
        <bgColor rgb="FFEDF3F4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D2DCDE"/>
      </left>
      <right style="thin">
        <color rgb="FFD2DCDE"/>
      </right>
      <top style="thin">
        <color rgb="FFD2DCDE"/>
      </top>
      <bottom/>
      <diagonal/>
    </border>
    <border diagonalUp="false" diagonalDown="false">
      <left style="thin">
        <color rgb="FFD2DCDE"/>
      </left>
      <right style="thin">
        <color rgb="FFD2DCDE"/>
      </right>
      <top/>
      <bottom style="thick">
        <color rgb="FFE08A1E"/>
      </bottom>
      <diagonal/>
    </border>
    <border diagonalUp="false" diagonalDown="false">
      <left style="thin">
        <color rgb="FFD2DCDE"/>
      </left>
      <right style="thin">
        <color rgb="FFD2DCDE"/>
      </right>
      <top style="thin">
        <color rgb="FFD2DCDE"/>
      </top>
      <bottom style="thin">
        <color rgb="FFD2DCDE"/>
      </bottom>
      <diagonal/>
    </border>
    <border diagonalUp="false" diagonalDown="false">
      <left style="medium">
        <color rgb="FF0F3B43"/>
      </left>
      <right style="medium">
        <color rgb="FF0F3B43"/>
      </right>
      <top style="medium">
        <color rgb="FF0F3B43"/>
      </top>
      <bottom style="medium">
        <color rgb="FF0F3B43"/>
      </bottom>
      <diagonal/>
    </border>
    <border diagonalUp="false" diagonalDown="false">
      <left/>
      <right style="thin">
        <color rgb="FFD2DCDE"/>
      </right>
      <top/>
      <bottom style="thin">
        <color rgb="FFD2DCDE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5" fillId="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1" shrinkToFit="false"/>
      <protection locked="true" hidden="false"/>
    </xf>
    <xf numFmtId="165" fontId="7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6" fontId="8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8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7" fontId="8" fillId="3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9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1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6" fontId="11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9" fillId="5" borderId="3" xfId="0" applyFont="true" applyBorder="true" applyAlignment="true" applyProtection="false">
      <alignment horizontal="general" vertical="center" textRotation="0" wrapText="false" indent="1" shrinkToFit="false"/>
      <protection locked="true" hidden="false"/>
    </xf>
    <xf numFmtId="164" fontId="14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6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4" fontId="11" fillId="6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4" fontId="16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7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4" fontId="11" fillId="7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  <xf numFmtId="164" fontId="10" fillId="7" borderId="3" xfId="0" applyFont="true" applyBorder="true" applyAlignment="true" applyProtection="false">
      <alignment horizontal="general" vertical="bottom" textRotation="0" wrapText="false" indent="1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ill>
        <patternFill patternType="solid">
          <fgColor rgb="FF5E8088"/>
          <bgColor rgb="FF000000"/>
        </patternFill>
      </fill>
    </dxf>
    <dxf>
      <fill>
        <patternFill patternType="solid">
          <fgColor rgb="FFECF1F2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0000CC"/>
          <bgColor rgb="FF000000"/>
        </patternFill>
      </fill>
    </dxf>
    <dxf>
      <fill>
        <patternFill patternType="solid">
          <fgColor rgb="FF1C5560"/>
          <bgColor rgb="FF000000"/>
        </patternFill>
      </fill>
    </dxf>
    <dxf>
      <fill>
        <patternFill patternType="solid">
          <fgColor rgb="FFF8E4C4"/>
          <bgColor rgb="FF000000"/>
        </patternFill>
      </fill>
    </dxf>
    <dxf>
      <fill>
        <patternFill patternType="solid">
          <fgColor rgb="FF17262A"/>
          <bgColor rgb="FF000000"/>
        </patternFill>
      </fill>
    </dxf>
    <dxf>
      <fill>
        <patternFill patternType="solid">
          <fgColor rgb="FFD8EAD7"/>
          <bgColor rgb="FF000000"/>
        </patternFill>
      </fill>
    </dxf>
    <dxf>
      <fill>
        <patternFill patternType="solid">
          <fgColor rgb="FFE5E7E8"/>
          <bgColor rgb="FF000000"/>
        </patternFill>
      </fill>
    </dxf>
    <dxf>
      <fill>
        <patternFill patternType="solid">
          <fgColor rgb="FFFCE7BE"/>
          <bgColor rgb="FF000000"/>
        </patternFill>
      </fill>
    </dxf>
    <dxf>
      <fill>
        <patternFill patternType="solid">
          <fgColor rgb="FF2E6B33"/>
          <bgColor rgb="FF000000"/>
        </patternFill>
      </fill>
    </dxf>
    <dxf>
      <fill>
        <patternFill patternType="solid">
          <fgColor rgb="FF6B7280"/>
          <bgColor rgb="FF000000"/>
        </patternFill>
      </fill>
    </dxf>
    <dxf>
      <fill>
        <patternFill patternType="solid">
          <fgColor rgb="FF8A5A00"/>
          <bgColor rgb="FF000000"/>
        </patternFill>
      </fill>
    </dxf>
    <dxf>
      <fill>
        <patternFill>
          <bgColor rgb="FFF8E4C4"/>
        </patternFill>
      </fill>
    </dxf>
    <dxf>
      <font>
        <name val="Calibri"/>
        <charset val="1"/>
        <family val="0"/>
        <b val="1"/>
        <color rgb="FF0F3B43"/>
        <sz val="10"/>
      </font>
      <fill>
        <patternFill>
          <bgColor rgb="FFF8E4C4"/>
        </patternFill>
      </fill>
    </dxf>
    <dxf>
      <font>
        <name val="Calibri"/>
        <charset val="1"/>
        <family val="0"/>
        <b val="1"/>
        <color rgb="FFA12121"/>
        <sz val="10"/>
      </font>
      <fill>
        <patternFill>
          <bgColor rgb="FFF7D4D4"/>
        </patternFill>
      </fill>
    </dxf>
    <dxf>
      <font>
        <name val="Calibri"/>
        <charset val="1"/>
        <family val="0"/>
        <color rgb="FF2E6B33"/>
        <sz val="10"/>
      </font>
      <fill>
        <patternFill>
          <bgColor rgb="FFD8EAD7"/>
        </patternFill>
      </fill>
    </dxf>
    <dxf>
      <font>
        <name val="Calibri"/>
        <charset val="1"/>
        <family val="0"/>
        <color rgb="FF8A5A00"/>
        <sz val="10"/>
      </font>
      <fill>
        <patternFill>
          <bgColor rgb="FFFCE7BE"/>
        </patternFill>
      </fill>
    </dxf>
    <dxf>
      <font>
        <name val="Calibri"/>
        <charset val="1"/>
        <family val="0"/>
        <i val="1"/>
        <color rgb="FF6B7280"/>
        <sz val="10"/>
      </font>
      <fill>
        <patternFill>
          <bgColor rgb="FFE5E7E8"/>
        </patternFill>
      </fill>
    </dxf>
  </dxfs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2E6B33"/>
      <rgbColor rgb="FF000080"/>
      <rgbColor rgb="FF8A5A00"/>
      <rgbColor rgb="FF800080"/>
      <rgbColor rgb="FF008080"/>
      <rgbColor rgb="FFF8E4C4"/>
      <rgbColor rgb="FF7A9097"/>
      <rgbColor rgb="FF9999FF"/>
      <rgbColor rgb="FF993366"/>
      <rgbColor rgb="FFEDF3F4"/>
      <rgbColor rgb="FFECF1F2"/>
      <rgbColor rgb="FF660066"/>
      <rgbColor rgb="FFFF8080"/>
      <rgbColor rgb="FF0066CC"/>
      <rgbColor rgb="FFD2DCD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5E7E8"/>
      <rgbColor rgb="FFD8EAD7"/>
      <rgbColor rgb="FFFCE7BE"/>
      <rgbColor rgb="FF99CCFF"/>
      <rgbColor rgb="FFFF99CC"/>
      <rgbColor rgb="FFCC99FF"/>
      <rgbColor rgb="FFF7D4D4"/>
      <rgbColor rgb="FF3366FF"/>
      <rgbColor rgb="FF33CCCC"/>
      <rgbColor rgb="FF99CC00"/>
      <rgbColor rgb="FFFFCC00"/>
      <rgbColor rgb="FFE08A1E"/>
      <rgbColor rgb="FFFF6600"/>
      <rgbColor rgb="FF6B7280"/>
      <rgbColor rgb="FF557078"/>
      <rgbColor rgb="FF0F3B43"/>
      <rgbColor rgb="FF5E8088"/>
      <rgbColor rgb="FF003300"/>
      <rgbColor rgb="FF333300"/>
      <rgbColor rgb="FFA12121"/>
      <rgbColor rgb="FF993366"/>
      <rgbColor rgb="FF1C5560"/>
      <rgbColor rgb="FF1726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26"/>
    <col collapsed="false" customWidth="true" hidden="false" outlineLevel="0" max="5" min="3" style="0" width="7"/>
    <col collapsed="false" customWidth="true" hidden="false" outlineLevel="0" max="6" min="6" style="0" width="10"/>
    <col collapsed="false" customWidth="true" hidden="false" outlineLevel="0" max="12" min="7" style="0" width="7"/>
    <col collapsed="false" customWidth="true" hidden="false" outlineLevel="0" max="13" min="13" style="0" width="9"/>
    <col collapsed="false" customWidth="true" hidden="false" outlineLevel="0" max="15" min="14" style="0" width="13"/>
    <col collapsed="false" customWidth="true" hidden="false" outlineLevel="0" max="16" min="16" style="0" width="12"/>
    <col collapsed="false" customWidth="true" hidden="false" outlineLevel="0" max="17" min="17" style="0" width="11"/>
    <col collapsed="false" customWidth="true" hidden="false" outlineLevel="0" max="18" min="18" style="0" width="24"/>
  </cols>
  <sheetData>
    <row r="1" customFormat="false" ht="33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5.75" hidden="false" customHeight="true" outlineLevel="0" collapsed="false">
      <c r="A2" s="2" t="s">
        <v>1</v>
      </c>
      <c r="B2" s="2"/>
      <c r="C2" s="2"/>
      <c r="D2" s="2" t="s">
        <v>2</v>
      </c>
      <c r="E2" s="2"/>
      <c r="F2" s="2"/>
      <c r="G2" s="2" t="s">
        <v>3</v>
      </c>
      <c r="H2" s="2"/>
      <c r="I2" s="2"/>
      <c r="J2" s="2" t="s">
        <v>4</v>
      </c>
      <c r="K2" s="2"/>
      <c r="L2" s="2"/>
      <c r="M2" s="2" t="s">
        <v>5</v>
      </c>
      <c r="N2" s="2"/>
      <c r="O2" s="2"/>
      <c r="P2" s="3" t="s">
        <v>6</v>
      </c>
      <c r="Q2" s="3"/>
      <c r="R2" s="3"/>
    </row>
    <row r="3" customFormat="false" ht="25.5" hidden="false" customHeight="true" outlineLevel="0" collapsed="false">
      <c r="A3" s="4" t="n">
        <v>46113</v>
      </c>
      <c r="B3" s="4"/>
      <c r="C3" s="4"/>
      <c r="D3" s="5" t="n">
        <f aca="false">MAX(H6:H40)</f>
        <v>34</v>
      </c>
      <c r="E3" s="5"/>
      <c r="F3" s="5"/>
      <c r="G3" s="6" t="n">
        <f aca="false">IF($A$3="","",WORKDAY($A$3-1,$D$3))</f>
        <v>46160</v>
      </c>
      <c r="H3" s="6"/>
      <c r="I3" s="6"/>
      <c r="J3" s="5" t="n">
        <f aca="false">COUNTIF(M6:M40,"Ja")</f>
        <v>11</v>
      </c>
      <c r="K3" s="5"/>
      <c r="L3" s="5"/>
      <c r="M3" s="7" t="n">
        <f aca="false">IFERROR(COUNTIF(P6:P40,"Erledigt")/COUNTA(A6:A40),0)</f>
        <v>0.166666666666667</v>
      </c>
      <c r="N3" s="7"/>
      <c r="O3" s="7"/>
      <c r="P3" s="3"/>
      <c r="Q3" s="3"/>
      <c r="R3" s="3"/>
    </row>
    <row r="4" customFormat="false" ht="6" hidden="false" customHeight="true" outlineLevel="0" collapsed="false"/>
    <row r="5" customFormat="false" ht="27.75" hidden="false" customHeight="true" outlineLevel="0" collapsed="false">
      <c r="A5" s="8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8" t="s">
        <v>20</v>
      </c>
      <c r="O5" s="8" t="s">
        <v>21</v>
      </c>
      <c r="P5" s="9" t="s">
        <v>22</v>
      </c>
      <c r="Q5" s="9" t="s">
        <v>23</v>
      </c>
      <c r="R5" s="9" t="s">
        <v>24</v>
      </c>
    </row>
    <row r="6" customFormat="false" ht="18" hidden="false" customHeight="true" outlineLevel="0" collapsed="false">
      <c r="A6" s="10" t="n">
        <v>1</v>
      </c>
      <c r="B6" s="11" t="s">
        <v>25</v>
      </c>
      <c r="C6" s="10"/>
      <c r="D6" s="10"/>
      <c r="E6" s="10"/>
      <c r="F6" s="10" t="n">
        <v>2</v>
      </c>
      <c r="G6" s="12" t="n">
        <f aca="false">IF($A6="","",MAX(IFERROR(VLOOKUP($C6,$A$6:$H$40,8,FALSE()),0),IFERROR(VLOOKUP($D6,$A$6:$H$40,8,FALSE()),0),IFERROR(VLOOKUP($E6,$A$6:$H$40,8,FALSE()),0)))</f>
        <v>0</v>
      </c>
      <c r="H6" s="12" t="n">
        <f aca="false">IF($A6="","",$G6+$F6)</f>
        <v>2</v>
      </c>
      <c r="I6" s="12" t="n">
        <f aca="false">IF($A6="","",$J6-$F6)</f>
        <v>0</v>
      </c>
      <c r="J6" s="12" t="n">
        <f aca="false" t="array" ref="J6:J6">IF($A6="","",IF((COUNTIF($C$6:$C$40,$A6)+COUNTIF($D$6:$D$40,$A6)+COUNTIF($E$6:$E$40,$A6))=0,$D$3,MIN(IF((($C$6:$C$40=$A6)+($D$6:$D$40=$A6)+($E$6:$E$40=$A6)),$I$6:$I$40))))</f>
        <v>2</v>
      </c>
      <c r="K6" s="12" t="n">
        <f aca="false">IF($A6="","",$I6-$G6)</f>
        <v>0</v>
      </c>
      <c r="L6" s="12" t="n">
        <f aca="false" t="array" ref="L6:L6">IF($A6="","",IF((COUNTIF($C$6:$C$40,$A6)+COUNTIF($D$6:$D$40,$A6)+COUNTIF($E$6:$E$40,$A6))=0,$D$3-$H6,MIN(IF((($C$6:$C$40=$A6)+($D$6:$D$40=$A6)+($E$6:$E$40=$A6)),$G$6:$G$40))-$H6))</f>
        <v>0</v>
      </c>
      <c r="M6" s="13" t="str">
        <f aca="false">IF($A6="","",IF($K6=0,"Ja","–"))</f>
        <v>Ja</v>
      </c>
      <c r="N6" s="14" t="n">
        <f aca="false">IF($A6="","",WORKDAY($A$3-1,$G6+1))</f>
        <v>46113</v>
      </c>
      <c r="O6" s="14" t="n">
        <f aca="false">IF($A6="","",WORKDAY($A$3-1,$H6))</f>
        <v>46114</v>
      </c>
      <c r="P6" s="15" t="s">
        <v>26</v>
      </c>
      <c r="Q6" s="15" t="s">
        <v>27</v>
      </c>
      <c r="R6" s="11" t="s">
        <v>28</v>
      </c>
    </row>
    <row r="7" customFormat="false" ht="18" hidden="false" customHeight="true" outlineLevel="0" collapsed="false">
      <c r="A7" s="16" t="n">
        <v>2</v>
      </c>
      <c r="B7" s="17" t="s">
        <v>29</v>
      </c>
      <c r="C7" s="16" t="n">
        <v>1</v>
      </c>
      <c r="D7" s="16"/>
      <c r="E7" s="16"/>
      <c r="F7" s="16" t="n">
        <v>5</v>
      </c>
      <c r="G7" s="18" t="n">
        <f aca="false">IF($A7="","",MAX(IFERROR(VLOOKUP($C7,$A$6:$H$40,8,FALSE()),0),IFERROR(VLOOKUP($D7,$A$6:$H$40,8,FALSE()),0),IFERROR(VLOOKUP($E7,$A$6:$H$40,8,FALSE()),0)))</f>
        <v>2</v>
      </c>
      <c r="H7" s="18" t="n">
        <f aca="false">IF($A7="","",$G7+$F7)</f>
        <v>7</v>
      </c>
      <c r="I7" s="18" t="n">
        <f aca="false">IF($A7="","",$J7-$F7)</f>
        <v>2</v>
      </c>
      <c r="J7" s="18" t="n">
        <f aca="false" t="array" ref="J7:J7">IF($A7="","",IF((COUNTIF($C$6:$C$40,$A7)+COUNTIF($D$6:$D$40,$A7)+COUNTIF($E$6:$E$40,$A7))=0,$D$3,MIN(IF((($C$6:$C$40=$A7)+($D$6:$D$40=$A7)+($E$6:$E$40=$A7)),$I$6:$I$40))))</f>
        <v>7</v>
      </c>
      <c r="K7" s="18" t="n">
        <f aca="false">IF($A7="","",$I7-$G7)</f>
        <v>0</v>
      </c>
      <c r="L7" s="18" t="n">
        <f aca="false" t="array" ref="L7:L7">IF($A7="","",IF((COUNTIF($C$6:$C$40,$A7)+COUNTIF($D$6:$D$40,$A7)+COUNTIF($E$6:$E$40,$A7))=0,$D$3-$H7,MIN(IF((($C$6:$C$40=$A7)+($D$6:$D$40=$A7)+($E$6:$E$40=$A7)),$G$6:$G$40))-$H7))</f>
        <v>0</v>
      </c>
      <c r="M7" s="19" t="str">
        <f aca="false">IF($A7="","",IF($K7=0,"Ja","–"))</f>
        <v>Ja</v>
      </c>
      <c r="N7" s="20" t="n">
        <f aca="false">IF($A7="","",WORKDAY($A$3-1,$G7+1))</f>
        <v>46115</v>
      </c>
      <c r="O7" s="20" t="n">
        <f aca="false">IF($A7="","",WORKDAY($A$3-1,$H7))</f>
        <v>46121</v>
      </c>
      <c r="P7" s="21" t="s">
        <v>26</v>
      </c>
      <c r="Q7" s="21" t="s">
        <v>30</v>
      </c>
      <c r="R7" s="17" t="s">
        <v>31</v>
      </c>
    </row>
    <row r="8" customFormat="false" ht="18" hidden="false" customHeight="true" outlineLevel="0" collapsed="false">
      <c r="A8" s="10" t="n">
        <v>3</v>
      </c>
      <c r="B8" s="11" t="s">
        <v>32</v>
      </c>
      <c r="C8" s="10" t="n">
        <v>2</v>
      </c>
      <c r="D8" s="10"/>
      <c r="E8" s="10"/>
      <c r="F8" s="10" t="n">
        <v>4</v>
      </c>
      <c r="G8" s="12" t="n">
        <f aca="false">IF($A8="","",MAX(IFERROR(VLOOKUP($C8,$A$6:$H$40,8,FALSE()),0),IFERROR(VLOOKUP($D8,$A$6:$H$40,8,FALSE()),0),IFERROR(VLOOKUP($E8,$A$6:$H$40,8,FALSE()),0)))</f>
        <v>7</v>
      </c>
      <c r="H8" s="12" t="n">
        <f aca="false">IF($A8="","",$G8+$F8)</f>
        <v>11</v>
      </c>
      <c r="I8" s="12" t="n">
        <f aca="false">IF($A8="","",$J8-$F8)</f>
        <v>7</v>
      </c>
      <c r="J8" s="12" t="n">
        <f aca="false" t="array" ref="J8:J8">IF($A8="","",IF((COUNTIF($C$6:$C$40,$A8)+COUNTIF($D$6:$D$40,$A8)+COUNTIF($E$6:$E$40,$A8))=0,$D$3,MIN(IF((($C$6:$C$40=$A8)+($D$6:$D$40=$A8)+($E$6:$E$40=$A8)),$I$6:$I$40))))</f>
        <v>11</v>
      </c>
      <c r="K8" s="12" t="n">
        <f aca="false">IF($A8="","",$I8-$G8)</f>
        <v>0</v>
      </c>
      <c r="L8" s="12" t="n">
        <f aca="false" t="array" ref="L8:L8">IF($A8="","",IF((COUNTIF($C$6:$C$40,$A8)+COUNTIF($D$6:$D$40,$A8)+COUNTIF($E$6:$E$40,$A8))=0,$D$3-$H8,MIN(IF((($C$6:$C$40=$A8)+($D$6:$D$40=$A8)+($E$6:$E$40=$A8)),$G$6:$G$40))-$H8))</f>
        <v>0</v>
      </c>
      <c r="M8" s="13" t="str">
        <f aca="false">IF($A8="","",IF($K8=0,"Ja","–"))</f>
        <v>Ja</v>
      </c>
      <c r="N8" s="14" t="n">
        <f aca="false">IF($A8="","",WORKDAY($A$3-1,$G8+1))</f>
        <v>46122</v>
      </c>
      <c r="O8" s="14" t="n">
        <f aca="false">IF($A8="","",WORKDAY($A$3-1,$H8))</f>
        <v>46127</v>
      </c>
      <c r="P8" s="15" t="s">
        <v>33</v>
      </c>
      <c r="Q8" s="15" t="s">
        <v>30</v>
      </c>
      <c r="R8" s="11"/>
    </row>
    <row r="9" customFormat="false" ht="18" hidden="false" customHeight="true" outlineLevel="0" collapsed="false">
      <c r="A9" s="16" t="n">
        <v>4</v>
      </c>
      <c r="B9" s="17" t="s">
        <v>34</v>
      </c>
      <c r="C9" s="16" t="n">
        <v>3</v>
      </c>
      <c r="D9" s="16"/>
      <c r="E9" s="16"/>
      <c r="F9" s="16" t="n">
        <v>6</v>
      </c>
      <c r="G9" s="18" t="n">
        <f aca="false">IF($A9="","",MAX(IFERROR(VLOOKUP($C9,$A$6:$H$40,8,FALSE()),0),IFERROR(VLOOKUP($D9,$A$6:$H$40,8,FALSE()),0),IFERROR(VLOOKUP($E9,$A$6:$H$40,8,FALSE()),0)))</f>
        <v>11</v>
      </c>
      <c r="H9" s="18" t="n">
        <f aca="false">IF($A9="","",$G9+$F9)</f>
        <v>17</v>
      </c>
      <c r="I9" s="18" t="n">
        <f aca="false">IF($A9="","",$J9-$F9)</f>
        <v>11</v>
      </c>
      <c r="J9" s="18" t="n">
        <f aca="false" t="array" ref="J9:J9">IF($A9="","",IF((COUNTIF($C$6:$C$40,$A9)+COUNTIF($D$6:$D$40,$A9)+COUNTIF($E$6:$E$40,$A9))=0,$D$3,MIN(IF((($C$6:$C$40=$A9)+($D$6:$D$40=$A9)+($E$6:$E$40=$A9)),$I$6:$I$40))))</f>
        <v>17</v>
      </c>
      <c r="K9" s="18" t="n">
        <f aca="false">IF($A9="","",$I9-$G9)</f>
        <v>0</v>
      </c>
      <c r="L9" s="18" t="n">
        <f aca="false" t="array" ref="L9:L9">IF($A9="","",IF((COUNTIF($C$6:$C$40,$A9)+COUNTIF($D$6:$D$40,$A9)+COUNTIF($E$6:$E$40,$A9))=0,$D$3-$H9,MIN(IF((($C$6:$C$40=$A9)+($D$6:$D$40=$A9)+($E$6:$E$40=$A9)),$G$6:$G$40))-$H9))</f>
        <v>0</v>
      </c>
      <c r="M9" s="19" t="str">
        <f aca="false">IF($A9="","",IF($K9=0,"Ja","–"))</f>
        <v>Ja</v>
      </c>
      <c r="N9" s="20" t="n">
        <f aca="false">IF($A9="","",WORKDAY($A$3-1,$G9+1))</f>
        <v>46128</v>
      </c>
      <c r="O9" s="20" t="n">
        <f aca="false">IF($A9="","",WORKDAY($A$3-1,$H9))</f>
        <v>46135</v>
      </c>
      <c r="P9" s="21" t="s">
        <v>35</v>
      </c>
      <c r="Q9" s="21" t="s">
        <v>36</v>
      </c>
      <c r="R9" s="17"/>
    </row>
    <row r="10" customFormat="false" ht="18" hidden="false" customHeight="true" outlineLevel="0" collapsed="false">
      <c r="A10" s="10" t="n">
        <v>5</v>
      </c>
      <c r="B10" s="11" t="s">
        <v>37</v>
      </c>
      <c r="C10" s="10" t="n">
        <v>3</v>
      </c>
      <c r="D10" s="10"/>
      <c r="E10" s="10"/>
      <c r="F10" s="10" t="n">
        <v>8</v>
      </c>
      <c r="G10" s="12" t="n">
        <f aca="false">IF($A10="","",MAX(IFERROR(VLOOKUP($C10,$A$6:$H$40,8,FALSE()),0),IFERROR(VLOOKUP($D10,$A$6:$H$40,8,FALSE()),0),IFERROR(VLOOKUP($E10,$A$6:$H$40,8,FALSE()),0)))</f>
        <v>11</v>
      </c>
      <c r="H10" s="12" t="n">
        <f aca="false">IF($A10="","",$G10+$F10)</f>
        <v>19</v>
      </c>
      <c r="I10" s="12" t="n">
        <f aca="false">IF($A10="","",$J10-$F10)</f>
        <v>11</v>
      </c>
      <c r="J10" s="12" t="n">
        <f aca="false" t="array" ref="J10:J10">IF($A10="","",IF((COUNTIF($C$6:$C$40,$A10)+COUNTIF($D$6:$D$40,$A10)+COUNTIF($E$6:$E$40,$A10))=0,$D$3,MIN(IF((($C$6:$C$40=$A10)+($D$6:$D$40=$A10)+($E$6:$E$40=$A10)),$I$6:$I$40))))</f>
        <v>19</v>
      </c>
      <c r="K10" s="12" t="n">
        <f aca="false">IF($A10="","",$I10-$G10)</f>
        <v>0</v>
      </c>
      <c r="L10" s="12" t="n">
        <f aca="false" t="array" ref="L10:L10">IF($A10="","",IF((COUNTIF($C$6:$C$40,$A10)+COUNTIF($D$6:$D$40,$A10)+COUNTIF($E$6:$E$40,$A10))=0,$D$3-$H10,MIN(IF((($C$6:$C$40=$A10)+($D$6:$D$40=$A10)+($E$6:$E$40=$A10)),$G$6:$G$40))-$H10))</f>
        <v>0</v>
      </c>
      <c r="M10" s="13" t="str">
        <f aca="false">IF($A10="","",IF($K10=0,"Ja","–"))</f>
        <v>Ja</v>
      </c>
      <c r="N10" s="14" t="n">
        <f aca="false">IF($A10="","",WORKDAY($A$3-1,$G10+1))</f>
        <v>46128</v>
      </c>
      <c r="O10" s="14" t="n">
        <f aca="false">IF($A10="","",WORKDAY($A$3-1,$H10))</f>
        <v>46139</v>
      </c>
      <c r="P10" s="15" t="s">
        <v>35</v>
      </c>
      <c r="Q10" s="15" t="s">
        <v>38</v>
      </c>
      <c r="R10" s="11" t="s">
        <v>39</v>
      </c>
    </row>
    <row r="11" customFormat="false" ht="18" hidden="false" customHeight="true" outlineLevel="0" collapsed="false">
      <c r="A11" s="16" t="n">
        <v>6</v>
      </c>
      <c r="B11" s="17" t="s">
        <v>40</v>
      </c>
      <c r="C11" s="16" t="n">
        <v>4</v>
      </c>
      <c r="D11" s="16"/>
      <c r="E11" s="16"/>
      <c r="F11" s="16" t="n">
        <v>7</v>
      </c>
      <c r="G11" s="18" t="n">
        <f aca="false">IF($A11="","",MAX(IFERROR(VLOOKUP($C11,$A$6:$H$40,8,FALSE()),0),IFERROR(VLOOKUP($D11,$A$6:$H$40,8,FALSE()),0),IFERROR(VLOOKUP($E11,$A$6:$H$40,8,FALSE()),0)))</f>
        <v>17</v>
      </c>
      <c r="H11" s="18" t="n">
        <f aca="false">IF($A11="","",$G11+$F11)</f>
        <v>24</v>
      </c>
      <c r="I11" s="18" t="n">
        <f aca="false">IF($A11="","",$J11-$F11)</f>
        <v>17</v>
      </c>
      <c r="J11" s="18" t="n">
        <f aca="false" t="array" ref="J11:J11">IF($A11="","",IF((COUNTIF($C$6:$C$40,$A11)+COUNTIF($D$6:$D$40,$A11)+COUNTIF($E$6:$E$40,$A11))=0,$D$3,MIN(IF((($C$6:$C$40=$A11)+($D$6:$D$40=$A11)+($E$6:$E$40=$A11)),$I$6:$I$40))))</f>
        <v>24</v>
      </c>
      <c r="K11" s="18" t="n">
        <f aca="false">IF($A11="","",$I11-$G11)</f>
        <v>0</v>
      </c>
      <c r="L11" s="18" t="n">
        <f aca="false" t="array" ref="L11:L11">IF($A11="","",IF((COUNTIF($C$6:$C$40,$A11)+COUNTIF($D$6:$D$40,$A11)+COUNTIF($E$6:$E$40,$A11))=0,$D$3-$H11,MIN(IF((($C$6:$C$40=$A11)+($D$6:$D$40=$A11)+($E$6:$E$40=$A11)),$G$6:$G$40))-$H11))</f>
        <v>0</v>
      </c>
      <c r="M11" s="19" t="str">
        <f aca="false">IF($A11="","",IF($K11=0,"Ja","–"))</f>
        <v>Ja</v>
      </c>
      <c r="N11" s="20" t="n">
        <f aca="false">IF($A11="","",WORKDAY($A$3-1,$G11+1))</f>
        <v>46136</v>
      </c>
      <c r="O11" s="20" t="n">
        <f aca="false">IF($A11="","",WORKDAY($A$3-1,$H11))</f>
        <v>46146</v>
      </c>
      <c r="P11" s="21" t="s">
        <v>35</v>
      </c>
      <c r="Q11" s="21" t="s">
        <v>41</v>
      </c>
      <c r="R11" s="17"/>
    </row>
    <row r="12" customFormat="false" ht="18" hidden="false" customHeight="true" outlineLevel="0" collapsed="false">
      <c r="A12" s="10" t="n">
        <v>7</v>
      </c>
      <c r="B12" s="11" t="s">
        <v>42</v>
      </c>
      <c r="C12" s="10" t="n">
        <v>4</v>
      </c>
      <c r="D12" s="10" t="n">
        <v>5</v>
      </c>
      <c r="E12" s="10"/>
      <c r="F12" s="10" t="n">
        <v>5</v>
      </c>
      <c r="G12" s="12" t="n">
        <f aca="false">IF($A12="","",MAX(IFERROR(VLOOKUP($C12,$A$6:$H$40,8,FALSE()),0),IFERROR(VLOOKUP($D12,$A$6:$H$40,8,FALSE()),0),IFERROR(VLOOKUP($E12,$A$6:$H$40,8,FALSE()),0)))</f>
        <v>19</v>
      </c>
      <c r="H12" s="12" t="n">
        <f aca="false">IF($A12="","",$G12+$F12)</f>
        <v>24</v>
      </c>
      <c r="I12" s="12" t="n">
        <f aca="false">IF($A12="","",$J12-$F12)</f>
        <v>19</v>
      </c>
      <c r="J12" s="12" t="n">
        <f aca="false" t="array" ref="J12:J12">IF($A12="","",IF((COUNTIF($C$6:$C$40,$A12)+COUNTIF($D$6:$D$40,$A12)+COUNTIF($E$6:$E$40,$A12))=0,$D$3,MIN(IF((($C$6:$C$40=$A12)+($D$6:$D$40=$A12)+($E$6:$E$40=$A12)),$I$6:$I$40))))</f>
        <v>24</v>
      </c>
      <c r="K12" s="12" t="n">
        <f aca="false">IF($A12="","",$I12-$G12)</f>
        <v>0</v>
      </c>
      <c r="L12" s="12" t="n">
        <f aca="false" t="array" ref="L12:L12">IF($A12="","",IF((COUNTIF($C$6:$C$40,$A12)+COUNTIF($D$6:$D$40,$A12)+COUNTIF($E$6:$E$40,$A12))=0,$D$3-$H12,MIN(IF((($C$6:$C$40=$A12)+($D$6:$D$40=$A12)+($E$6:$E$40=$A12)),$G$6:$G$40))-$H12))</f>
        <v>0</v>
      </c>
      <c r="M12" s="13" t="str">
        <f aca="false">IF($A12="","",IF($K12=0,"Ja","–"))</f>
        <v>Ja</v>
      </c>
      <c r="N12" s="14" t="n">
        <f aca="false">IF($A12="","",WORKDAY($A$3-1,$G12+1))</f>
        <v>46140</v>
      </c>
      <c r="O12" s="14" t="n">
        <f aca="false">IF($A12="","",WORKDAY($A$3-1,$H12))</f>
        <v>46146</v>
      </c>
      <c r="P12" s="15" t="s">
        <v>35</v>
      </c>
      <c r="Q12" s="15" t="s">
        <v>43</v>
      </c>
      <c r="R12" s="11" t="s">
        <v>44</v>
      </c>
    </row>
    <row r="13" customFormat="false" ht="18" hidden="false" customHeight="true" outlineLevel="0" collapsed="false">
      <c r="A13" s="16" t="n">
        <v>8</v>
      </c>
      <c r="B13" s="17" t="s">
        <v>45</v>
      </c>
      <c r="C13" s="16" t="n">
        <v>6</v>
      </c>
      <c r="D13" s="16" t="n">
        <v>7</v>
      </c>
      <c r="E13" s="16"/>
      <c r="F13" s="16" t="n">
        <v>3</v>
      </c>
      <c r="G13" s="18" t="n">
        <f aca="false">IF($A13="","",MAX(IFERROR(VLOOKUP($C13,$A$6:$H$40,8,FALSE()),0),IFERROR(VLOOKUP($D13,$A$6:$H$40,8,FALSE()),0),IFERROR(VLOOKUP($E13,$A$6:$H$40,8,FALSE()),0)))</f>
        <v>24</v>
      </c>
      <c r="H13" s="18" t="n">
        <f aca="false">IF($A13="","",$G13+$F13)</f>
        <v>27</v>
      </c>
      <c r="I13" s="18" t="n">
        <f aca="false">IF($A13="","",$J13-$F13)</f>
        <v>24</v>
      </c>
      <c r="J13" s="18" t="n">
        <f aca="false" t="array" ref="J13:J13">IF($A13="","",IF((COUNTIF($C$6:$C$40,$A13)+COUNTIF($D$6:$D$40,$A13)+COUNTIF($E$6:$E$40,$A13))=0,$D$3,MIN(IF((($C$6:$C$40=$A13)+($D$6:$D$40=$A13)+($E$6:$E$40=$A13)),$I$6:$I$40))))</f>
        <v>27</v>
      </c>
      <c r="K13" s="18" t="n">
        <f aca="false">IF($A13="","",$I13-$G13)</f>
        <v>0</v>
      </c>
      <c r="L13" s="18" t="n">
        <f aca="false" t="array" ref="L13:L13">IF($A13="","",IF((COUNTIF($C$6:$C$40,$A13)+COUNTIF($D$6:$D$40,$A13)+COUNTIF($E$6:$E$40,$A13))=0,$D$3-$H13,MIN(IF((($C$6:$C$40=$A13)+($D$6:$D$40=$A13)+($E$6:$E$40=$A13)),$G$6:$G$40))-$H13))</f>
        <v>0</v>
      </c>
      <c r="M13" s="19" t="str">
        <f aca="false">IF($A13="","",IF($K13=0,"Ja","–"))</f>
        <v>Ja</v>
      </c>
      <c r="N13" s="20" t="n">
        <f aca="false">IF($A13="","",WORKDAY($A$3-1,$G13+1))</f>
        <v>46147</v>
      </c>
      <c r="O13" s="20" t="n">
        <f aca="false">IF($A13="","",WORKDAY($A$3-1,$H13))</f>
        <v>46149</v>
      </c>
      <c r="P13" s="21" t="s">
        <v>35</v>
      </c>
      <c r="Q13" s="21" t="s">
        <v>41</v>
      </c>
      <c r="R13" s="17"/>
    </row>
    <row r="14" customFormat="false" ht="18" hidden="false" customHeight="true" outlineLevel="0" collapsed="false">
      <c r="A14" s="10" t="n">
        <v>9</v>
      </c>
      <c r="B14" s="11" t="s">
        <v>46</v>
      </c>
      <c r="C14" s="10" t="n">
        <v>8</v>
      </c>
      <c r="D14" s="10"/>
      <c r="E14" s="10"/>
      <c r="F14" s="10" t="n">
        <v>4</v>
      </c>
      <c r="G14" s="12" t="n">
        <f aca="false">IF($A14="","",MAX(IFERROR(VLOOKUP($C14,$A$6:$H$40,8,FALSE()),0),IFERROR(VLOOKUP($D14,$A$6:$H$40,8,FALSE()),0),IFERROR(VLOOKUP($E14,$A$6:$H$40,8,FALSE()),0)))</f>
        <v>27</v>
      </c>
      <c r="H14" s="12" t="n">
        <f aca="false">IF($A14="","",$G14+$F14)</f>
        <v>31</v>
      </c>
      <c r="I14" s="12" t="n">
        <f aca="false">IF($A14="","",$J14-$F14)</f>
        <v>27</v>
      </c>
      <c r="J14" s="12" t="n">
        <f aca="false" t="array" ref="J14:J14">IF($A14="","",IF((COUNTIF($C$6:$C$40,$A14)+COUNTIF($D$6:$D$40,$A14)+COUNTIF($E$6:$E$40,$A14))=0,$D$3,MIN(IF((($C$6:$C$40=$A14)+($D$6:$D$40=$A14)+($E$6:$E$40=$A14)),$I$6:$I$40))))</f>
        <v>31</v>
      </c>
      <c r="K14" s="12" t="n">
        <f aca="false">IF($A14="","",$I14-$G14)</f>
        <v>0</v>
      </c>
      <c r="L14" s="12" t="n">
        <f aca="false" t="array" ref="L14:L14">IF($A14="","",IF((COUNTIF($C$6:$C$40,$A14)+COUNTIF($D$6:$D$40,$A14)+COUNTIF($E$6:$E$40,$A14))=0,$D$3-$H14,MIN(IF((($C$6:$C$40=$A14)+($D$6:$D$40=$A14)+($E$6:$E$40=$A14)),$G$6:$G$40))-$H14))</f>
        <v>0</v>
      </c>
      <c r="M14" s="13" t="str">
        <f aca="false">IF($A14="","",IF($K14=0,"Ja","–"))</f>
        <v>Ja</v>
      </c>
      <c r="N14" s="14" t="n">
        <f aca="false">IF($A14="","",WORKDAY($A$3-1,$G14+1))</f>
        <v>46150</v>
      </c>
      <c r="O14" s="14" t="n">
        <f aca="false">IF($A14="","",WORKDAY($A$3-1,$H14))</f>
        <v>46155</v>
      </c>
      <c r="P14" s="15" t="s">
        <v>35</v>
      </c>
      <c r="Q14" s="15" t="s">
        <v>47</v>
      </c>
      <c r="R14" s="11"/>
    </row>
    <row r="15" customFormat="false" ht="18" hidden="false" customHeight="true" outlineLevel="0" collapsed="false">
      <c r="A15" s="16" t="n">
        <v>10</v>
      </c>
      <c r="B15" s="17" t="s">
        <v>48</v>
      </c>
      <c r="C15" s="16" t="n">
        <v>8</v>
      </c>
      <c r="D15" s="16"/>
      <c r="E15" s="16"/>
      <c r="F15" s="16" t="n">
        <v>2</v>
      </c>
      <c r="G15" s="18" t="n">
        <f aca="false">IF($A15="","",MAX(IFERROR(VLOOKUP($C15,$A$6:$H$40,8,FALSE()),0),IFERROR(VLOOKUP($D15,$A$6:$H$40,8,FALSE()),0),IFERROR(VLOOKUP($E15,$A$6:$H$40,8,FALSE()),0)))</f>
        <v>27</v>
      </c>
      <c r="H15" s="18" t="n">
        <f aca="false">IF($A15="","",$G15+$F15)</f>
        <v>29</v>
      </c>
      <c r="I15" s="18" t="n">
        <f aca="false">IF($A15="","",$J15-$F15)</f>
        <v>29</v>
      </c>
      <c r="J15" s="18" t="n">
        <f aca="false" t="array" ref="J15:J15">IF($A15="","",IF((COUNTIF($C$6:$C$40,$A15)+COUNTIF($D$6:$D$40,$A15)+COUNTIF($E$6:$E$40,$A15))=0,$D$3,MIN(IF((($C$6:$C$40=$A15)+($D$6:$D$40=$A15)+($E$6:$E$40=$A15)),$I$6:$I$40))))</f>
        <v>31</v>
      </c>
      <c r="K15" s="18" t="n">
        <f aca="false">IF($A15="","",$I15-$G15)</f>
        <v>2</v>
      </c>
      <c r="L15" s="18" t="n">
        <f aca="false" t="array" ref="L15:L15">IF($A15="","",IF((COUNTIF($C$6:$C$40,$A15)+COUNTIF($D$6:$D$40,$A15)+COUNTIF($E$6:$E$40,$A15))=0,$D$3-$H15,MIN(IF((($C$6:$C$40=$A15)+($D$6:$D$40=$A15)+($E$6:$E$40=$A15)),$G$6:$G$40))-$H15))</f>
        <v>2</v>
      </c>
      <c r="M15" s="19" t="str">
        <f aca="false">IF($A15="","",IF($K15=0,"Ja","–"))</f>
        <v>–</v>
      </c>
      <c r="N15" s="20" t="n">
        <f aca="false">IF($A15="","",WORKDAY($A$3-1,$G15+1))</f>
        <v>46150</v>
      </c>
      <c r="O15" s="20" t="n">
        <f aca="false">IF($A15="","",WORKDAY($A$3-1,$H15))</f>
        <v>46153</v>
      </c>
      <c r="P15" s="21" t="s">
        <v>35</v>
      </c>
      <c r="Q15" s="21" t="s">
        <v>27</v>
      </c>
      <c r="R15" s="17" t="s">
        <v>49</v>
      </c>
    </row>
    <row r="16" customFormat="false" ht="18" hidden="false" customHeight="true" outlineLevel="0" collapsed="false">
      <c r="A16" s="10" t="n">
        <v>11</v>
      </c>
      <c r="B16" s="11" t="s">
        <v>50</v>
      </c>
      <c r="C16" s="10" t="n">
        <v>9</v>
      </c>
      <c r="D16" s="10" t="n">
        <v>10</v>
      </c>
      <c r="E16" s="10"/>
      <c r="F16" s="10" t="n">
        <v>2</v>
      </c>
      <c r="G16" s="12" t="n">
        <f aca="false">IF($A16="","",MAX(IFERROR(VLOOKUP($C16,$A$6:$H$40,8,FALSE()),0),IFERROR(VLOOKUP($D16,$A$6:$H$40,8,FALSE()),0),IFERROR(VLOOKUP($E16,$A$6:$H$40,8,FALSE()),0)))</f>
        <v>31</v>
      </c>
      <c r="H16" s="12" t="n">
        <f aca="false">IF($A16="","",$G16+$F16)</f>
        <v>33</v>
      </c>
      <c r="I16" s="12" t="n">
        <f aca="false">IF($A16="","",$J16-$F16)</f>
        <v>31</v>
      </c>
      <c r="J16" s="12" t="n">
        <f aca="false" t="array" ref="J16:J16">IF($A16="","",IF((COUNTIF($C$6:$C$40,$A16)+COUNTIF($D$6:$D$40,$A16)+COUNTIF($E$6:$E$40,$A16))=0,$D$3,MIN(IF((($C$6:$C$40=$A16)+($D$6:$D$40=$A16)+($E$6:$E$40=$A16)),$I$6:$I$40))))</f>
        <v>33</v>
      </c>
      <c r="K16" s="12" t="n">
        <f aca="false">IF($A16="","",$I16-$G16)</f>
        <v>0</v>
      </c>
      <c r="L16" s="12" t="n">
        <f aca="false" t="array" ref="L16:L16">IF($A16="","",IF((COUNTIF($C$6:$C$40,$A16)+COUNTIF($D$6:$D$40,$A16)+COUNTIF($E$6:$E$40,$A16))=0,$D$3-$H16,MIN(IF((($C$6:$C$40=$A16)+($D$6:$D$40=$A16)+($E$6:$E$40=$A16)),$G$6:$G$40))-$H16))</f>
        <v>0</v>
      </c>
      <c r="M16" s="13" t="str">
        <f aca="false">IF($A16="","",IF($K16=0,"Ja","–"))</f>
        <v>Ja</v>
      </c>
      <c r="N16" s="14" t="n">
        <f aca="false">IF($A16="","",WORKDAY($A$3-1,$G16+1))</f>
        <v>46156</v>
      </c>
      <c r="O16" s="14" t="n">
        <f aca="false">IF($A16="","",WORKDAY($A$3-1,$H16))</f>
        <v>46157</v>
      </c>
      <c r="P16" s="15" t="s">
        <v>35</v>
      </c>
      <c r="Q16" s="15" t="s">
        <v>27</v>
      </c>
      <c r="R16" s="11" t="s">
        <v>51</v>
      </c>
    </row>
    <row r="17" customFormat="false" ht="18" hidden="false" customHeight="true" outlineLevel="0" collapsed="false">
      <c r="A17" s="16" t="n">
        <v>12</v>
      </c>
      <c r="B17" s="17" t="s">
        <v>52</v>
      </c>
      <c r="C17" s="16" t="n">
        <v>11</v>
      </c>
      <c r="D17" s="16"/>
      <c r="E17" s="16"/>
      <c r="F17" s="16" t="n">
        <v>1</v>
      </c>
      <c r="G17" s="18" t="n">
        <f aca="false">IF($A17="","",MAX(IFERROR(VLOOKUP($C17,$A$6:$H$40,8,FALSE()),0),IFERROR(VLOOKUP($D17,$A$6:$H$40,8,FALSE()),0),IFERROR(VLOOKUP($E17,$A$6:$H$40,8,FALSE()),0)))</f>
        <v>33</v>
      </c>
      <c r="H17" s="18" t="n">
        <f aca="false">IF($A17="","",$G17+$F17)</f>
        <v>34</v>
      </c>
      <c r="I17" s="18" t="n">
        <f aca="false">IF($A17="","",$J17-$F17)</f>
        <v>33</v>
      </c>
      <c r="J17" s="18" t="n">
        <f aca="false" t="array" ref="J17:J17">IF($A17="","",IF((COUNTIF($C$6:$C$40,$A17)+COUNTIF($D$6:$D$40,$A17)+COUNTIF($E$6:$E$40,$A17))=0,$D$3,MIN(IF((($C$6:$C$40=$A17)+($D$6:$D$40=$A17)+($E$6:$E$40=$A17)),$I$6:$I$40))))</f>
        <v>34</v>
      </c>
      <c r="K17" s="18" t="n">
        <f aca="false">IF($A17="","",$I17-$G17)</f>
        <v>0</v>
      </c>
      <c r="L17" s="18" t="n">
        <f aca="false" t="array" ref="L17:L17">IF($A17="","",IF((COUNTIF($C$6:$C$40,$A17)+COUNTIF($D$6:$D$40,$A17)+COUNTIF($E$6:$E$40,$A17))=0,$D$3-$H17,MIN(IF((($C$6:$C$40=$A17)+($D$6:$D$40=$A17)+($E$6:$E$40=$A17)),$G$6:$G$40))-$H17))</f>
        <v>0</v>
      </c>
      <c r="M17" s="19" t="str">
        <f aca="false">IF($A17="","",IF($K17=0,"Ja","–"))</f>
        <v>Ja</v>
      </c>
      <c r="N17" s="20" t="n">
        <f aca="false">IF($A17="","",WORKDAY($A$3-1,$G17+1))</f>
        <v>46160</v>
      </c>
      <c r="O17" s="20" t="n">
        <f aca="false">IF($A17="","",WORKDAY($A$3-1,$H17))</f>
        <v>46160</v>
      </c>
      <c r="P17" s="21" t="s">
        <v>35</v>
      </c>
      <c r="Q17" s="21" t="s">
        <v>27</v>
      </c>
      <c r="R17" s="17" t="s">
        <v>53</v>
      </c>
    </row>
    <row r="18" customFormat="false" ht="18" hidden="false" customHeight="true" outlineLevel="0" collapsed="false">
      <c r="A18" s="10"/>
      <c r="B18" s="11"/>
      <c r="C18" s="10"/>
      <c r="D18" s="10"/>
      <c r="E18" s="10"/>
      <c r="F18" s="10"/>
      <c r="G18" s="12" t="str">
        <f aca="false">IF($A18="","",MAX(IFERROR(VLOOKUP($C18,$A$6:$H$40,8,FALSE()),0),IFERROR(VLOOKUP($D18,$A$6:$H$40,8,FALSE()),0),IFERROR(VLOOKUP($E18,$A$6:$H$40,8,FALSE()),0)))</f>
        <v/>
      </c>
      <c r="H18" s="12" t="str">
        <f aca="false">IF($A18="","",$G18+$F18)</f>
        <v/>
      </c>
      <c r="I18" s="12" t="str">
        <f aca="false">IF($A18="","",$J18-$F18)</f>
        <v/>
      </c>
      <c r="J18" s="12" t="str">
        <f aca="false" t="array" ref="J18:J18">IF($A18="","",IF((COUNTIF($C$6:$C$40,$A18)+COUNTIF($D$6:$D$40,$A18)+COUNTIF($E$6:$E$40,$A18))=0,$D$3,MIN(IF((($C$6:$C$40=$A18)+($D$6:$D$40=$A18)+($E$6:$E$40=$A18)),$I$6:$I$40))))</f>
        <v/>
      </c>
      <c r="K18" s="12" t="str">
        <f aca="false">IF($A18="","",$I18-$G18)</f>
        <v/>
      </c>
      <c r="L18" s="12" t="str">
        <f aca="false" t="array" ref="L18:L18">IF($A18="","",IF((COUNTIF($C$6:$C$40,$A18)+COUNTIF($D$6:$D$40,$A18)+COUNTIF($E$6:$E$40,$A18))=0,$D$3-$H18,MIN(IF((($C$6:$C$40=$A18)+($D$6:$D$40=$A18)+($E$6:$E$40=$A18)),$G$6:$G$40))-$H18))</f>
        <v/>
      </c>
      <c r="M18" s="13" t="str">
        <f aca="false">IF($A18="","",IF($K18=0,"Ja","–"))</f>
        <v/>
      </c>
      <c r="N18" s="14" t="str">
        <f aca="false">IF($A18="","",WORKDAY($A$3-1,$G18+1))</f>
        <v/>
      </c>
      <c r="O18" s="14" t="str">
        <f aca="false">IF($A18="","",WORKDAY($A$3-1,$H18))</f>
        <v/>
      </c>
      <c r="P18" s="15"/>
      <c r="Q18" s="15"/>
      <c r="R18" s="11"/>
    </row>
    <row r="19" customFormat="false" ht="18" hidden="false" customHeight="true" outlineLevel="0" collapsed="false">
      <c r="A19" s="16"/>
      <c r="B19" s="17"/>
      <c r="C19" s="16"/>
      <c r="D19" s="16"/>
      <c r="E19" s="16"/>
      <c r="F19" s="16"/>
      <c r="G19" s="18" t="str">
        <f aca="false">IF($A19="","",MAX(IFERROR(VLOOKUP($C19,$A$6:$H$40,8,FALSE()),0),IFERROR(VLOOKUP($D19,$A$6:$H$40,8,FALSE()),0),IFERROR(VLOOKUP($E19,$A$6:$H$40,8,FALSE()),0)))</f>
        <v/>
      </c>
      <c r="H19" s="18" t="str">
        <f aca="false">IF($A19="","",$G19+$F19)</f>
        <v/>
      </c>
      <c r="I19" s="18" t="str">
        <f aca="false">IF($A19="","",$J19-$F19)</f>
        <v/>
      </c>
      <c r="J19" s="18" t="str">
        <f aca="false" t="array" ref="J19:J19">IF($A19="","",IF((COUNTIF($C$6:$C$40,$A19)+COUNTIF($D$6:$D$40,$A19)+COUNTIF($E$6:$E$40,$A19))=0,$D$3,MIN(IF((($C$6:$C$40=$A19)+($D$6:$D$40=$A19)+($E$6:$E$40=$A19)),$I$6:$I$40))))</f>
        <v/>
      </c>
      <c r="K19" s="18" t="str">
        <f aca="false">IF($A19="","",$I19-$G19)</f>
        <v/>
      </c>
      <c r="L19" s="18" t="str">
        <f aca="false" t="array" ref="L19:L19">IF($A19="","",IF((COUNTIF($C$6:$C$40,$A19)+COUNTIF($D$6:$D$40,$A19)+COUNTIF($E$6:$E$40,$A19))=0,$D$3-$H19,MIN(IF((($C$6:$C$40=$A19)+($D$6:$D$40=$A19)+($E$6:$E$40=$A19)),$G$6:$G$40))-$H19))</f>
        <v/>
      </c>
      <c r="M19" s="19" t="str">
        <f aca="false">IF($A19="","",IF($K19=0,"Ja","–"))</f>
        <v/>
      </c>
      <c r="N19" s="20" t="str">
        <f aca="false">IF($A19="","",WORKDAY($A$3-1,$G19+1))</f>
        <v/>
      </c>
      <c r="O19" s="20" t="str">
        <f aca="false">IF($A19="","",WORKDAY($A$3-1,$H19))</f>
        <v/>
      </c>
      <c r="P19" s="21"/>
      <c r="Q19" s="21"/>
      <c r="R19" s="17"/>
    </row>
    <row r="20" customFormat="false" ht="18" hidden="false" customHeight="true" outlineLevel="0" collapsed="false">
      <c r="A20" s="10"/>
      <c r="B20" s="11"/>
      <c r="C20" s="10"/>
      <c r="D20" s="10"/>
      <c r="E20" s="10"/>
      <c r="F20" s="10"/>
      <c r="G20" s="12" t="str">
        <f aca="false">IF($A20="","",MAX(IFERROR(VLOOKUP($C20,$A$6:$H$40,8,FALSE()),0),IFERROR(VLOOKUP($D20,$A$6:$H$40,8,FALSE()),0),IFERROR(VLOOKUP($E20,$A$6:$H$40,8,FALSE()),0)))</f>
        <v/>
      </c>
      <c r="H20" s="12" t="str">
        <f aca="false">IF($A20="","",$G20+$F20)</f>
        <v/>
      </c>
      <c r="I20" s="12" t="str">
        <f aca="false">IF($A20="","",$J20-$F20)</f>
        <v/>
      </c>
      <c r="J20" s="12" t="str">
        <f aca="false" t="array" ref="J20:J20">IF($A20="","",IF((COUNTIF($C$6:$C$40,$A20)+COUNTIF($D$6:$D$40,$A20)+COUNTIF($E$6:$E$40,$A20))=0,$D$3,MIN(IF((($C$6:$C$40=$A20)+($D$6:$D$40=$A20)+($E$6:$E$40=$A20)),$I$6:$I$40))))</f>
        <v/>
      </c>
      <c r="K20" s="12" t="str">
        <f aca="false">IF($A20="","",$I20-$G20)</f>
        <v/>
      </c>
      <c r="L20" s="12" t="str">
        <f aca="false" t="array" ref="L20:L20">IF($A20="","",IF((COUNTIF($C$6:$C$40,$A20)+COUNTIF($D$6:$D$40,$A20)+COUNTIF($E$6:$E$40,$A20))=0,$D$3-$H20,MIN(IF((($C$6:$C$40=$A20)+($D$6:$D$40=$A20)+($E$6:$E$40=$A20)),$G$6:$G$40))-$H20))</f>
        <v/>
      </c>
      <c r="M20" s="13" t="str">
        <f aca="false">IF($A20="","",IF($K20=0,"Ja","–"))</f>
        <v/>
      </c>
      <c r="N20" s="14" t="str">
        <f aca="false">IF($A20="","",WORKDAY($A$3-1,$G20+1))</f>
        <v/>
      </c>
      <c r="O20" s="14" t="str">
        <f aca="false">IF($A20="","",WORKDAY($A$3-1,$H20))</f>
        <v/>
      </c>
      <c r="P20" s="15"/>
      <c r="Q20" s="15"/>
      <c r="R20" s="11"/>
    </row>
    <row r="21" customFormat="false" ht="18" hidden="false" customHeight="true" outlineLevel="0" collapsed="false">
      <c r="A21" s="16"/>
      <c r="B21" s="17"/>
      <c r="C21" s="16"/>
      <c r="D21" s="16"/>
      <c r="E21" s="16"/>
      <c r="F21" s="16"/>
      <c r="G21" s="18" t="str">
        <f aca="false">IF($A21="","",MAX(IFERROR(VLOOKUP($C21,$A$6:$H$40,8,FALSE()),0),IFERROR(VLOOKUP($D21,$A$6:$H$40,8,FALSE()),0),IFERROR(VLOOKUP($E21,$A$6:$H$40,8,FALSE()),0)))</f>
        <v/>
      </c>
      <c r="H21" s="18" t="str">
        <f aca="false">IF($A21="","",$G21+$F21)</f>
        <v/>
      </c>
      <c r="I21" s="18" t="str">
        <f aca="false">IF($A21="","",$J21-$F21)</f>
        <v/>
      </c>
      <c r="J21" s="18" t="str">
        <f aca="false" t="array" ref="J21:J21">IF($A21="","",IF((COUNTIF($C$6:$C$40,$A21)+COUNTIF($D$6:$D$40,$A21)+COUNTIF($E$6:$E$40,$A21))=0,$D$3,MIN(IF((($C$6:$C$40=$A21)+($D$6:$D$40=$A21)+($E$6:$E$40=$A21)),$I$6:$I$40))))</f>
        <v/>
      </c>
      <c r="K21" s="18" t="str">
        <f aca="false">IF($A21="","",$I21-$G21)</f>
        <v/>
      </c>
      <c r="L21" s="18" t="str">
        <f aca="false" t="array" ref="L21:L21">IF($A21="","",IF((COUNTIF($C$6:$C$40,$A21)+COUNTIF($D$6:$D$40,$A21)+COUNTIF($E$6:$E$40,$A21))=0,$D$3-$H21,MIN(IF((($C$6:$C$40=$A21)+($D$6:$D$40=$A21)+($E$6:$E$40=$A21)),$G$6:$G$40))-$H21))</f>
        <v/>
      </c>
      <c r="M21" s="19" t="str">
        <f aca="false">IF($A21="","",IF($K21=0,"Ja","–"))</f>
        <v/>
      </c>
      <c r="N21" s="20" t="str">
        <f aca="false">IF($A21="","",WORKDAY($A$3-1,$G21+1))</f>
        <v/>
      </c>
      <c r="O21" s="20" t="str">
        <f aca="false">IF($A21="","",WORKDAY($A$3-1,$H21))</f>
        <v/>
      </c>
      <c r="P21" s="21"/>
      <c r="Q21" s="21"/>
      <c r="R21" s="17"/>
    </row>
    <row r="22" customFormat="false" ht="18" hidden="false" customHeight="true" outlineLevel="0" collapsed="false">
      <c r="A22" s="10"/>
      <c r="B22" s="11"/>
      <c r="C22" s="10"/>
      <c r="D22" s="10"/>
      <c r="E22" s="10"/>
      <c r="F22" s="10"/>
      <c r="G22" s="12" t="str">
        <f aca="false">IF($A22="","",MAX(IFERROR(VLOOKUP($C22,$A$6:$H$40,8,FALSE()),0),IFERROR(VLOOKUP($D22,$A$6:$H$40,8,FALSE()),0),IFERROR(VLOOKUP($E22,$A$6:$H$40,8,FALSE()),0)))</f>
        <v/>
      </c>
      <c r="H22" s="12" t="str">
        <f aca="false">IF($A22="","",$G22+$F22)</f>
        <v/>
      </c>
      <c r="I22" s="12" t="str">
        <f aca="false">IF($A22="","",$J22-$F22)</f>
        <v/>
      </c>
      <c r="J22" s="12" t="str">
        <f aca="false" t="array" ref="J22:J22">IF($A22="","",IF((COUNTIF($C$6:$C$40,$A22)+COUNTIF($D$6:$D$40,$A22)+COUNTIF($E$6:$E$40,$A22))=0,$D$3,MIN(IF((($C$6:$C$40=$A22)+($D$6:$D$40=$A22)+($E$6:$E$40=$A22)),$I$6:$I$40))))</f>
        <v/>
      </c>
      <c r="K22" s="12" t="str">
        <f aca="false">IF($A22="","",$I22-$G22)</f>
        <v/>
      </c>
      <c r="L22" s="12" t="str">
        <f aca="false" t="array" ref="L22:L22">IF($A22="","",IF((COUNTIF($C$6:$C$40,$A22)+COUNTIF($D$6:$D$40,$A22)+COUNTIF($E$6:$E$40,$A22))=0,$D$3-$H22,MIN(IF((($C$6:$C$40=$A22)+($D$6:$D$40=$A22)+($E$6:$E$40=$A22)),$G$6:$G$40))-$H22))</f>
        <v/>
      </c>
      <c r="M22" s="13" t="str">
        <f aca="false">IF($A22="","",IF($K22=0,"Ja","–"))</f>
        <v/>
      </c>
      <c r="N22" s="14" t="str">
        <f aca="false">IF($A22="","",WORKDAY($A$3-1,$G22+1))</f>
        <v/>
      </c>
      <c r="O22" s="14" t="str">
        <f aca="false">IF($A22="","",WORKDAY($A$3-1,$H22))</f>
        <v/>
      </c>
      <c r="P22" s="15"/>
      <c r="Q22" s="15"/>
      <c r="R22" s="11"/>
    </row>
    <row r="23" customFormat="false" ht="18" hidden="false" customHeight="true" outlineLevel="0" collapsed="false">
      <c r="A23" s="16"/>
      <c r="B23" s="17"/>
      <c r="C23" s="16"/>
      <c r="D23" s="16"/>
      <c r="E23" s="16"/>
      <c r="F23" s="16"/>
      <c r="G23" s="18" t="str">
        <f aca="false">IF($A23="","",MAX(IFERROR(VLOOKUP($C23,$A$6:$H$40,8,FALSE()),0),IFERROR(VLOOKUP($D23,$A$6:$H$40,8,FALSE()),0),IFERROR(VLOOKUP($E23,$A$6:$H$40,8,FALSE()),0)))</f>
        <v/>
      </c>
      <c r="H23" s="18" t="str">
        <f aca="false">IF($A23="","",$G23+$F23)</f>
        <v/>
      </c>
      <c r="I23" s="18" t="str">
        <f aca="false">IF($A23="","",$J23-$F23)</f>
        <v/>
      </c>
      <c r="J23" s="18" t="str">
        <f aca="false" t="array" ref="J23:J23">IF($A23="","",IF((COUNTIF($C$6:$C$40,$A23)+COUNTIF($D$6:$D$40,$A23)+COUNTIF($E$6:$E$40,$A23))=0,$D$3,MIN(IF((($C$6:$C$40=$A23)+($D$6:$D$40=$A23)+($E$6:$E$40=$A23)),$I$6:$I$40))))</f>
        <v/>
      </c>
      <c r="K23" s="18" t="str">
        <f aca="false">IF($A23="","",$I23-$G23)</f>
        <v/>
      </c>
      <c r="L23" s="18" t="str">
        <f aca="false" t="array" ref="L23:L23">IF($A23="","",IF((COUNTIF($C$6:$C$40,$A23)+COUNTIF($D$6:$D$40,$A23)+COUNTIF($E$6:$E$40,$A23))=0,$D$3-$H23,MIN(IF((($C$6:$C$40=$A23)+($D$6:$D$40=$A23)+($E$6:$E$40=$A23)),$G$6:$G$40))-$H23))</f>
        <v/>
      </c>
      <c r="M23" s="19" t="str">
        <f aca="false">IF($A23="","",IF($K23=0,"Ja","–"))</f>
        <v/>
      </c>
      <c r="N23" s="20" t="str">
        <f aca="false">IF($A23="","",WORKDAY($A$3-1,$G23+1))</f>
        <v/>
      </c>
      <c r="O23" s="20" t="str">
        <f aca="false">IF($A23="","",WORKDAY($A$3-1,$H23))</f>
        <v/>
      </c>
      <c r="P23" s="21"/>
      <c r="Q23" s="21"/>
      <c r="R23" s="17"/>
    </row>
    <row r="24" customFormat="false" ht="18" hidden="false" customHeight="true" outlineLevel="0" collapsed="false">
      <c r="A24" s="10"/>
      <c r="B24" s="11"/>
      <c r="C24" s="10"/>
      <c r="D24" s="10"/>
      <c r="E24" s="10"/>
      <c r="F24" s="10"/>
      <c r="G24" s="12" t="str">
        <f aca="false">IF($A24="","",MAX(IFERROR(VLOOKUP($C24,$A$6:$H$40,8,FALSE()),0),IFERROR(VLOOKUP($D24,$A$6:$H$40,8,FALSE()),0),IFERROR(VLOOKUP($E24,$A$6:$H$40,8,FALSE()),0)))</f>
        <v/>
      </c>
      <c r="H24" s="12" t="str">
        <f aca="false">IF($A24="","",$G24+$F24)</f>
        <v/>
      </c>
      <c r="I24" s="12" t="str">
        <f aca="false">IF($A24="","",$J24-$F24)</f>
        <v/>
      </c>
      <c r="J24" s="12" t="str">
        <f aca="false" t="array" ref="J24:J24">IF($A24="","",IF((COUNTIF($C$6:$C$40,$A24)+COUNTIF($D$6:$D$40,$A24)+COUNTIF($E$6:$E$40,$A24))=0,$D$3,MIN(IF((($C$6:$C$40=$A24)+($D$6:$D$40=$A24)+($E$6:$E$40=$A24)),$I$6:$I$40))))</f>
        <v/>
      </c>
      <c r="K24" s="12" t="str">
        <f aca="false">IF($A24="","",$I24-$G24)</f>
        <v/>
      </c>
      <c r="L24" s="12" t="str">
        <f aca="false" t="array" ref="L24:L24">IF($A24="","",IF((COUNTIF($C$6:$C$40,$A24)+COUNTIF($D$6:$D$40,$A24)+COUNTIF($E$6:$E$40,$A24))=0,$D$3-$H24,MIN(IF((($C$6:$C$40=$A24)+($D$6:$D$40=$A24)+($E$6:$E$40=$A24)),$G$6:$G$40))-$H24))</f>
        <v/>
      </c>
      <c r="M24" s="13" t="str">
        <f aca="false">IF($A24="","",IF($K24=0,"Ja","–"))</f>
        <v/>
      </c>
      <c r="N24" s="14" t="str">
        <f aca="false">IF($A24="","",WORKDAY($A$3-1,$G24+1))</f>
        <v/>
      </c>
      <c r="O24" s="14" t="str">
        <f aca="false">IF($A24="","",WORKDAY($A$3-1,$H24))</f>
        <v/>
      </c>
      <c r="P24" s="15"/>
      <c r="Q24" s="15"/>
      <c r="R24" s="11"/>
    </row>
    <row r="25" customFormat="false" ht="18" hidden="false" customHeight="true" outlineLevel="0" collapsed="false">
      <c r="A25" s="16"/>
      <c r="B25" s="17"/>
      <c r="C25" s="16"/>
      <c r="D25" s="16"/>
      <c r="E25" s="16"/>
      <c r="F25" s="16"/>
      <c r="G25" s="18" t="str">
        <f aca="false">IF($A25="","",MAX(IFERROR(VLOOKUP($C25,$A$6:$H$40,8,FALSE()),0),IFERROR(VLOOKUP($D25,$A$6:$H$40,8,FALSE()),0),IFERROR(VLOOKUP($E25,$A$6:$H$40,8,FALSE()),0)))</f>
        <v/>
      </c>
      <c r="H25" s="18" t="str">
        <f aca="false">IF($A25="","",$G25+$F25)</f>
        <v/>
      </c>
      <c r="I25" s="18" t="str">
        <f aca="false">IF($A25="","",$J25-$F25)</f>
        <v/>
      </c>
      <c r="J25" s="18" t="str">
        <f aca="false" t="array" ref="J25:J25">IF($A25="","",IF((COUNTIF($C$6:$C$40,$A25)+COUNTIF($D$6:$D$40,$A25)+COUNTIF($E$6:$E$40,$A25))=0,$D$3,MIN(IF((($C$6:$C$40=$A25)+($D$6:$D$40=$A25)+($E$6:$E$40=$A25)),$I$6:$I$40))))</f>
        <v/>
      </c>
      <c r="K25" s="18" t="str">
        <f aca="false">IF($A25="","",$I25-$G25)</f>
        <v/>
      </c>
      <c r="L25" s="18" t="str">
        <f aca="false" t="array" ref="L25:L25">IF($A25="","",IF((COUNTIF($C$6:$C$40,$A25)+COUNTIF($D$6:$D$40,$A25)+COUNTIF($E$6:$E$40,$A25))=0,$D$3-$H25,MIN(IF((($C$6:$C$40=$A25)+($D$6:$D$40=$A25)+($E$6:$E$40=$A25)),$G$6:$G$40))-$H25))</f>
        <v/>
      </c>
      <c r="M25" s="19" t="str">
        <f aca="false">IF($A25="","",IF($K25=0,"Ja","–"))</f>
        <v/>
      </c>
      <c r="N25" s="20" t="str">
        <f aca="false">IF($A25="","",WORKDAY($A$3-1,$G25+1))</f>
        <v/>
      </c>
      <c r="O25" s="20" t="str">
        <f aca="false">IF($A25="","",WORKDAY($A$3-1,$H25))</f>
        <v/>
      </c>
      <c r="P25" s="21"/>
      <c r="Q25" s="21"/>
      <c r="R25" s="17"/>
    </row>
    <row r="26" customFormat="false" ht="18" hidden="false" customHeight="true" outlineLevel="0" collapsed="false">
      <c r="A26" s="10"/>
      <c r="B26" s="11"/>
      <c r="C26" s="10"/>
      <c r="D26" s="10"/>
      <c r="E26" s="10"/>
      <c r="F26" s="10"/>
      <c r="G26" s="12" t="str">
        <f aca="false">IF($A26="","",MAX(IFERROR(VLOOKUP($C26,$A$6:$H$40,8,FALSE()),0),IFERROR(VLOOKUP($D26,$A$6:$H$40,8,FALSE()),0),IFERROR(VLOOKUP($E26,$A$6:$H$40,8,FALSE()),0)))</f>
        <v/>
      </c>
      <c r="H26" s="12" t="str">
        <f aca="false">IF($A26="","",$G26+$F26)</f>
        <v/>
      </c>
      <c r="I26" s="12" t="str">
        <f aca="false">IF($A26="","",$J26-$F26)</f>
        <v/>
      </c>
      <c r="J26" s="12" t="str">
        <f aca="false" t="array" ref="J26:J26">IF($A26="","",IF((COUNTIF($C$6:$C$40,$A26)+COUNTIF($D$6:$D$40,$A26)+COUNTIF($E$6:$E$40,$A26))=0,$D$3,MIN(IF((($C$6:$C$40=$A26)+($D$6:$D$40=$A26)+($E$6:$E$40=$A26)),$I$6:$I$40))))</f>
        <v/>
      </c>
      <c r="K26" s="12" t="str">
        <f aca="false">IF($A26="","",$I26-$G26)</f>
        <v/>
      </c>
      <c r="L26" s="12" t="str">
        <f aca="false" t="array" ref="L26:L26">IF($A26="","",IF((COUNTIF($C$6:$C$40,$A26)+COUNTIF($D$6:$D$40,$A26)+COUNTIF($E$6:$E$40,$A26))=0,$D$3-$H26,MIN(IF((($C$6:$C$40=$A26)+($D$6:$D$40=$A26)+($E$6:$E$40=$A26)),$G$6:$G$40))-$H26))</f>
        <v/>
      </c>
      <c r="M26" s="13" t="str">
        <f aca="false">IF($A26="","",IF($K26=0,"Ja","–"))</f>
        <v/>
      </c>
      <c r="N26" s="14" t="str">
        <f aca="false">IF($A26="","",WORKDAY($A$3-1,$G26+1))</f>
        <v/>
      </c>
      <c r="O26" s="14" t="str">
        <f aca="false">IF($A26="","",WORKDAY($A$3-1,$H26))</f>
        <v/>
      </c>
      <c r="P26" s="15"/>
      <c r="Q26" s="15"/>
      <c r="R26" s="11"/>
    </row>
    <row r="27" customFormat="false" ht="18" hidden="false" customHeight="true" outlineLevel="0" collapsed="false">
      <c r="A27" s="16"/>
      <c r="B27" s="17"/>
      <c r="C27" s="16"/>
      <c r="D27" s="16"/>
      <c r="E27" s="16"/>
      <c r="F27" s="16"/>
      <c r="G27" s="18" t="str">
        <f aca="false">IF($A27="","",MAX(IFERROR(VLOOKUP($C27,$A$6:$H$40,8,FALSE()),0),IFERROR(VLOOKUP($D27,$A$6:$H$40,8,FALSE()),0),IFERROR(VLOOKUP($E27,$A$6:$H$40,8,FALSE()),0)))</f>
        <v/>
      </c>
      <c r="H27" s="18" t="str">
        <f aca="false">IF($A27="","",$G27+$F27)</f>
        <v/>
      </c>
      <c r="I27" s="18" t="str">
        <f aca="false">IF($A27="","",$J27-$F27)</f>
        <v/>
      </c>
      <c r="J27" s="18" t="str">
        <f aca="false" t="array" ref="J27:J27">IF($A27="","",IF((COUNTIF($C$6:$C$40,$A27)+COUNTIF($D$6:$D$40,$A27)+COUNTIF($E$6:$E$40,$A27))=0,$D$3,MIN(IF((($C$6:$C$40=$A27)+($D$6:$D$40=$A27)+($E$6:$E$40=$A27)),$I$6:$I$40))))</f>
        <v/>
      </c>
      <c r="K27" s="18" t="str">
        <f aca="false">IF($A27="","",$I27-$G27)</f>
        <v/>
      </c>
      <c r="L27" s="18" t="str">
        <f aca="false" t="array" ref="L27:L27">IF($A27="","",IF((COUNTIF($C$6:$C$40,$A27)+COUNTIF($D$6:$D$40,$A27)+COUNTIF($E$6:$E$40,$A27))=0,$D$3-$H27,MIN(IF((($C$6:$C$40=$A27)+($D$6:$D$40=$A27)+($E$6:$E$40=$A27)),$G$6:$G$40))-$H27))</f>
        <v/>
      </c>
      <c r="M27" s="19" t="str">
        <f aca="false">IF($A27="","",IF($K27=0,"Ja","–"))</f>
        <v/>
      </c>
      <c r="N27" s="20" t="str">
        <f aca="false">IF($A27="","",WORKDAY($A$3-1,$G27+1))</f>
        <v/>
      </c>
      <c r="O27" s="20" t="str">
        <f aca="false">IF($A27="","",WORKDAY($A$3-1,$H27))</f>
        <v/>
      </c>
      <c r="P27" s="21"/>
      <c r="Q27" s="21"/>
      <c r="R27" s="17"/>
    </row>
    <row r="28" customFormat="false" ht="18" hidden="false" customHeight="true" outlineLevel="0" collapsed="false">
      <c r="A28" s="10"/>
      <c r="B28" s="11"/>
      <c r="C28" s="10"/>
      <c r="D28" s="10"/>
      <c r="E28" s="10"/>
      <c r="F28" s="10"/>
      <c r="G28" s="12" t="str">
        <f aca="false">IF($A28="","",MAX(IFERROR(VLOOKUP($C28,$A$6:$H$40,8,FALSE()),0),IFERROR(VLOOKUP($D28,$A$6:$H$40,8,FALSE()),0),IFERROR(VLOOKUP($E28,$A$6:$H$40,8,FALSE()),0)))</f>
        <v/>
      </c>
      <c r="H28" s="12" t="str">
        <f aca="false">IF($A28="","",$G28+$F28)</f>
        <v/>
      </c>
      <c r="I28" s="12" t="str">
        <f aca="false">IF($A28="","",$J28-$F28)</f>
        <v/>
      </c>
      <c r="J28" s="12" t="str">
        <f aca="false" t="array" ref="J28:J28">IF($A28="","",IF((COUNTIF($C$6:$C$40,$A28)+COUNTIF($D$6:$D$40,$A28)+COUNTIF($E$6:$E$40,$A28))=0,$D$3,MIN(IF((($C$6:$C$40=$A28)+($D$6:$D$40=$A28)+($E$6:$E$40=$A28)),$I$6:$I$40))))</f>
        <v/>
      </c>
      <c r="K28" s="12" t="str">
        <f aca="false">IF($A28="","",$I28-$G28)</f>
        <v/>
      </c>
      <c r="L28" s="12" t="str">
        <f aca="false" t="array" ref="L28:L28">IF($A28="","",IF((COUNTIF($C$6:$C$40,$A28)+COUNTIF($D$6:$D$40,$A28)+COUNTIF($E$6:$E$40,$A28))=0,$D$3-$H28,MIN(IF((($C$6:$C$40=$A28)+($D$6:$D$40=$A28)+($E$6:$E$40=$A28)),$G$6:$G$40))-$H28))</f>
        <v/>
      </c>
      <c r="M28" s="13" t="str">
        <f aca="false">IF($A28="","",IF($K28=0,"Ja","–"))</f>
        <v/>
      </c>
      <c r="N28" s="14" t="str">
        <f aca="false">IF($A28="","",WORKDAY($A$3-1,$G28+1))</f>
        <v/>
      </c>
      <c r="O28" s="14" t="str">
        <f aca="false">IF($A28="","",WORKDAY($A$3-1,$H28))</f>
        <v/>
      </c>
      <c r="P28" s="15"/>
      <c r="Q28" s="15"/>
      <c r="R28" s="11"/>
    </row>
    <row r="29" customFormat="false" ht="18" hidden="false" customHeight="true" outlineLevel="0" collapsed="false">
      <c r="A29" s="16"/>
      <c r="B29" s="17"/>
      <c r="C29" s="16"/>
      <c r="D29" s="16"/>
      <c r="E29" s="16"/>
      <c r="F29" s="16"/>
      <c r="G29" s="18" t="str">
        <f aca="false">IF($A29="","",MAX(IFERROR(VLOOKUP($C29,$A$6:$H$40,8,FALSE()),0),IFERROR(VLOOKUP($D29,$A$6:$H$40,8,FALSE()),0),IFERROR(VLOOKUP($E29,$A$6:$H$40,8,FALSE()),0)))</f>
        <v/>
      </c>
      <c r="H29" s="18" t="str">
        <f aca="false">IF($A29="","",$G29+$F29)</f>
        <v/>
      </c>
      <c r="I29" s="18" t="str">
        <f aca="false">IF($A29="","",$J29-$F29)</f>
        <v/>
      </c>
      <c r="J29" s="18" t="str">
        <f aca="false" t="array" ref="J29:J29">IF($A29="","",IF((COUNTIF($C$6:$C$40,$A29)+COUNTIF($D$6:$D$40,$A29)+COUNTIF($E$6:$E$40,$A29))=0,$D$3,MIN(IF((($C$6:$C$40=$A29)+($D$6:$D$40=$A29)+($E$6:$E$40=$A29)),$I$6:$I$40))))</f>
        <v/>
      </c>
      <c r="K29" s="18" t="str">
        <f aca="false">IF($A29="","",$I29-$G29)</f>
        <v/>
      </c>
      <c r="L29" s="18" t="str">
        <f aca="false" t="array" ref="L29:L29">IF($A29="","",IF((COUNTIF($C$6:$C$40,$A29)+COUNTIF($D$6:$D$40,$A29)+COUNTIF($E$6:$E$40,$A29))=0,$D$3-$H29,MIN(IF((($C$6:$C$40=$A29)+($D$6:$D$40=$A29)+($E$6:$E$40=$A29)),$G$6:$G$40))-$H29))</f>
        <v/>
      </c>
      <c r="M29" s="19" t="str">
        <f aca="false">IF($A29="","",IF($K29=0,"Ja","–"))</f>
        <v/>
      </c>
      <c r="N29" s="20" t="str">
        <f aca="false">IF($A29="","",WORKDAY($A$3-1,$G29+1))</f>
        <v/>
      </c>
      <c r="O29" s="20" t="str">
        <f aca="false">IF($A29="","",WORKDAY($A$3-1,$H29))</f>
        <v/>
      </c>
      <c r="P29" s="21"/>
      <c r="Q29" s="21"/>
      <c r="R29" s="17"/>
    </row>
    <row r="30" customFormat="false" ht="18" hidden="false" customHeight="true" outlineLevel="0" collapsed="false">
      <c r="A30" s="10"/>
      <c r="B30" s="11"/>
      <c r="C30" s="10"/>
      <c r="D30" s="10"/>
      <c r="E30" s="10"/>
      <c r="F30" s="10"/>
      <c r="G30" s="12" t="str">
        <f aca="false">IF($A30="","",MAX(IFERROR(VLOOKUP($C30,$A$6:$H$40,8,FALSE()),0),IFERROR(VLOOKUP($D30,$A$6:$H$40,8,FALSE()),0),IFERROR(VLOOKUP($E30,$A$6:$H$40,8,FALSE()),0)))</f>
        <v/>
      </c>
      <c r="H30" s="12" t="str">
        <f aca="false">IF($A30="","",$G30+$F30)</f>
        <v/>
      </c>
      <c r="I30" s="12" t="str">
        <f aca="false">IF($A30="","",$J30-$F30)</f>
        <v/>
      </c>
      <c r="J30" s="12" t="str">
        <f aca="false" t="array" ref="J30:J30">IF($A30="","",IF((COUNTIF($C$6:$C$40,$A30)+COUNTIF($D$6:$D$40,$A30)+COUNTIF($E$6:$E$40,$A30))=0,$D$3,MIN(IF((($C$6:$C$40=$A30)+($D$6:$D$40=$A30)+($E$6:$E$40=$A30)),$I$6:$I$40))))</f>
        <v/>
      </c>
      <c r="K30" s="12" t="str">
        <f aca="false">IF($A30="","",$I30-$G30)</f>
        <v/>
      </c>
      <c r="L30" s="12" t="str">
        <f aca="false" t="array" ref="L30:L30">IF($A30="","",IF((COUNTIF($C$6:$C$40,$A30)+COUNTIF($D$6:$D$40,$A30)+COUNTIF($E$6:$E$40,$A30))=0,$D$3-$H30,MIN(IF((($C$6:$C$40=$A30)+($D$6:$D$40=$A30)+($E$6:$E$40=$A30)),$G$6:$G$40))-$H30))</f>
        <v/>
      </c>
      <c r="M30" s="13" t="str">
        <f aca="false">IF($A30="","",IF($K30=0,"Ja","–"))</f>
        <v/>
      </c>
      <c r="N30" s="14" t="str">
        <f aca="false">IF($A30="","",WORKDAY($A$3-1,$G30+1))</f>
        <v/>
      </c>
      <c r="O30" s="14" t="str">
        <f aca="false">IF($A30="","",WORKDAY($A$3-1,$H30))</f>
        <v/>
      </c>
      <c r="P30" s="15"/>
      <c r="Q30" s="15"/>
      <c r="R30" s="11"/>
    </row>
    <row r="31" customFormat="false" ht="18" hidden="false" customHeight="true" outlineLevel="0" collapsed="false">
      <c r="A31" s="16"/>
      <c r="B31" s="17"/>
      <c r="C31" s="16"/>
      <c r="D31" s="16"/>
      <c r="E31" s="16"/>
      <c r="F31" s="16"/>
      <c r="G31" s="18" t="str">
        <f aca="false">IF($A31="","",MAX(IFERROR(VLOOKUP($C31,$A$6:$H$40,8,FALSE()),0),IFERROR(VLOOKUP($D31,$A$6:$H$40,8,FALSE()),0),IFERROR(VLOOKUP($E31,$A$6:$H$40,8,FALSE()),0)))</f>
        <v/>
      </c>
      <c r="H31" s="18" t="str">
        <f aca="false">IF($A31="","",$G31+$F31)</f>
        <v/>
      </c>
      <c r="I31" s="18" t="str">
        <f aca="false">IF($A31="","",$J31-$F31)</f>
        <v/>
      </c>
      <c r="J31" s="18" t="str">
        <f aca="false" t="array" ref="J31:J31">IF($A31="","",IF((COUNTIF($C$6:$C$40,$A31)+COUNTIF($D$6:$D$40,$A31)+COUNTIF($E$6:$E$40,$A31))=0,$D$3,MIN(IF((($C$6:$C$40=$A31)+($D$6:$D$40=$A31)+($E$6:$E$40=$A31)),$I$6:$I$40))))</f>
        <v/>
      </c>
      <c r="K31" s="18" t="str">
        <f aca="false">IF($A31="","",$I31-$G31)</f>
        <v/>
      </c>
      <c r="L31" s="18" t="str">
        <f aca="false" t="array" ref="L31:L31">IF($A31="","",IF((COUNTIF($C$6:$C$40,$A31)+COUNTIF($D$6:$D$40,$A31)+COUNTIF($E$6:$E$40,$A31))=0,$D$3-$H31,MIN(IF((($C$6:$C$40=$A31)+($D$6:$D$40=$A31)+($E$6:$E$40=$A31)),$G$6:$G$40))-$H31))</f>
        <v/>
      </c>
      <c r="M31" s="19" t="str">
        <f aca="false">IF($A31="","",IF($K31=0,"Ja","–"))</f>
        <v/>
      </c>
      <c r="N31" s="20" t="str">
        <f aca="false">IF($A31="","",WORKDAY($A$3-1,$G31+1))</f>
        <v/>
      </c>
      <c r="O31" s="20" t="str">
        <f aca="false">IF($A31="","",WORKDAY($A$3-1,$H31))</f>
        <v/>
      </c>
      <c r="P31" s="21"/>
      <c r="Q31" s="21"/>
      <c r="R31" s="17"/>
    </row>
    <row r="32" customFormat="false" ht="18" hidden="false" customHeight="true" outlineLevel="0" collapsed="false">
      <c r="A32" s="10"/>
      <c r="B32" s="11"/>
      <c r="C32" s="10"/>
      <c r="D32" s="10"/>
      <c r="E32" s="10"/>
      <c r="F32" s="10"/>
      <c r="G32" s="12" t="str">
        <f aca="false">IF($A32="","",MAX(IFERROR(VLOOKUP($C32,$A$6:$H$40,8,FALSE()),0),IFERROR(VLOOKUP($D32,$A$6:$H$40,8,FALSE()),0),IFERROR(VLOOKUP($E32,$A$6:$H$40,8,FALSE()),0)))</f>
        <v/>
      </c>
      <c r="H32" s="12" t="str">
        <f aca="false">IF($A32="","",$G32+$F32)</f>
        <v/>
      </c>
      <c r="I32" s="12" t="str">
        <f aca="false">IF($A32="","",$J32-$F32)</f>
        <v/>
      </c>
      <c r="J32" s="12" t="str">
        <f aca="false" t="array" ref="J32:J32">IF($A32="","",IF((COUNTIF($C$6:$C$40,$A32)+COUNTIF($D$6:$D$40,$A32)+COUNTIF($E$6:$E$40,$A32))=0,$D$3,MIN(IF((($C$6:$C$40=$A32)+($D$6:$D$40=$A32)+($E$6:$E$40=$A32)),$I$6:$I$40))))</f>
        <v/>
      </c>
      <c r="K32" s="12" t="str">
        <f aca="false">IF($A32="","",$I32-$G32)</f>
        <v/>
      </c>
      <c r="L32" s="12" t="str">
        <f aca="false" t="array" ref="L32:L32">IF($A32="","",IF((COUNTIF($C$6:$C$40,$A32)+COUNTIF($D$6:$D$40,$A32)+COUNTIF($E$6:$E$40,$A32))=0,$D$3-$H32,MIN(IF((($C$6:$C$40=$A32)+($D$6:$D$40=$A32)+($E$6:$E$40=$A32)),$G$6:$G$40))-$H32))</f>
        <v/>
      </c>
      <c r="M32" s="13" t="str">
        <f aca="false">IF($A32="","",IF($K32=0,"Ja","–"))</f>
        <v/>
      </c>
      <c r="N32" s="14" t="str">
        <f aca="false">IF($A32="","",WORKDAY($A$3-1,$G32+1))</f>
        <v/>
      </c>
      <c r="O32" s="14" t="str">
        <f aca="false">IF($A32="","",WORKDAY($A$3-1,$H32))</f>
        <v/>
      </c>
      <c r="P32" s="15"/>
      <c r="Q32" s="15"/>
      <c r="R32" s="11"/>
    </row>
    <row r="33" customFormat="false" ht="18" hidden="false" customHeight="true" outlineLevel="0" collapsed="false">
      <c r="A33" s="16"/>
      <c r="B33" s="17"/>
      <c r="C33" s="16"/>
      <c r="D33" s="16"/>
      <c r="E33" s="16"/>
      <c r="F33" s="16"/>
      <c r="G33" s="18" t="str">
        <f aca="false">IF($A33="","",MAX(IFERROR(VLOOKUP($C33,$A$6:$H$40,8,FALSE()),0),IFERROR(VLOOKUP($D33,$A$6:$H$40,8,FALSE()),0),IFERROR(VLOOKUP($E33,$A$6:$H$40,8,FALSE()),0)))</f>
        <v/>
      </c>
      <c r="H33" s="18" t="str">
        <f aca="false">IF($A33="","",$G33+$F33)</f>
        <v/>
      </c>
      <c r="I33" s="18" t="str">
        <f aca="false">IF($A33="","",$J33-$F33)</f>
        <v/>
      </c>
      <c r="J33" s="18" t="str">
        <f aca="false" t="array" ref="J33:J33">IF($A33="","",IF((COUNTIF($C$6:$C$40,$A33)+COUNTIF($D$6:$D$40,$A33)+COUNTIF($E$6:$E$40,$A33))=0,$D$3,MIN(IF((($C$6:$C$40=$A33)+($D$6:$D$40=$A33)+($E$6:$E$40=$A33)),$I$6:$I$40))))</f>
        <v/>
      </c>
      <c r="K33" s="18" t="str">
        <f aca="false">IF($A33="","",$I33-$G33)</f>
        <v/>
      </c>
      <c r="L33" s="18" t="str">
        <f aca="false" t="array" ref="L33:L33">IF($A33="","",IF((COUNTIF($C$6:$C$40,$A33)+COUNTIF($D$6:$D$40,$A33)+COUNTIF($E$6:$E$40,$A33))=0,$D$3-$H33,MIN(IF((($C$6:$C$40=$A33)+($D$6:$D$40=$A33)+($E$6:$E$40=$A33)),$G$6:$G$40))-$H33))</f>
        <v/>
      </c>
      <c r="M33" s="19" t="str">
        <f aca="false">IF($A33="","",IF($K33=0,"Ja","–"))</f>
        <v/>
      </c>
      <c r="N33" s="20" t="str">
        <f aca="false">IF($A33="","",WORKDAY($A$3-1,$G33+1))</f>
        <v/>
      </c>
      <c r="O33" s="20" t="str">
        <f aca="false">IF($A33="","",WORKDAY($A$3-1,$H33))</f>
        <v/>
      </c>
      <c r="P33" s="21"/>
      <c r="Q33" s="21"/>
      <c r="R33" s="17"/>
    </row>
    <row r="34" customFormat="false" ht="18" hidden="false" customHeight="true" outlineLevel="0" collapsed="false">
      <c r="A34" s="10"/>
      <c r="B34" s="11"/>
      <c r="C34" s="10"/>
      <c r="D34" s="10"/>
      <c r="E34" s="10"/>
      <c r="F34" s="10"/>
      <c r="G34" s="12" t="str">
        <f aca="false">IF($A34="","",MAX(IFERROR(VLOOKUP($C34,$A$6:$H$40,8,FALSE()),0),IFERROR(VLOOKUP($D34,$A$6:$H$40,8,FALSE()),0),IFERROR(VLOOKUP($E34,$A$6:$H$40,8,FALSE()),0)))</f>
        <v/>
      </c>
      <c r="H34" s="12" t="str">
        <f aca="false">IF($A34="","",$G34+$F34)</f>
        <v/>
      </c>
      <c r="I34" s="12" t="str">
        <f aca="false">IF($A34="","",$J34-$F34)</f>
        <v/>
      </c>
      <c r="J34" s="12" t="str">
        <f aca="false" t="array" ref="J34:J34">IF($A34="","",IF((COUNTIF($C$6:$C$40,$A34)+COUNTIF($D$6:$D$40,$A34)+COUNTIF($E$6:$E$40,$A34))=0,$D$3,MIN(IF((($C$6:$C$40=$A34)+($D$6:$D$40=$A34)+($E$6:$E$40=$A34)),$I$6:$I$40))))</f>
        <v/>
      </c>
      <c r="K34" s="12" t="str">
        <f aca="false">IF($A34="","",$I34-$G34)</f>
        <v/>
      </c>
      <c r="L34" s="12" t="str">
        <f aca="false" t="array" ref="L34:L34">IF($A34="","",IF((COUNTIF($C$6:$C$40,$A34)+COUNTIF($D$6:$D$40,$A34)+COUNTIF($E$6:$E$40,$A34))=0,$D$3-$H34,MIN(IF((($C$6:$C$40=$A34)+($D$6:$D$40=$A34)+($E$6:$E$40=$A34)),$G$6:$G$40))-$H34))</f>
        <v/>
      </c>
      <c r="M34" s="13" t="str">
        <f aca="false">IF($A34="","",IF($K34=0,"Ja","–"))</f>
        <v/>
      </c>
      <c r="N34" s="14" t="str">
        <f aca="false">IF($A34="","",WORKDAY($A$3-1,$G34+1))</f>
        <v/>
      </c>
      <c r="O34" s="14" t="str">
        <f aca="false">IF($A34="","",WORKDAY($A$3-1,$H34))</f>
        <v/>
      </c>
      <c r="P34" s="15"/>
      <c r="Q34" s="15"/>
      <c r="R34" s="11"/>
    </row>
    <row r="35" customFormat="false" ht="18" hidden="false" customHeight="true" outlineLevel="0" collapsed="false">
      <c r="A35" s="16"/>
      <c r="B35" s="17"/>
      <c r="C35" s="16"/>
      <c r="D35" s="16"/>
      <c r="E35" s="16"/>
      <c r="F35" s="16"/>
      <c r="G35" s="18" t="str">
        <f aca="false">IF($A35="","",MAX(IFERROR(VLOOKUP($C35,$A$6:$H$40,8,FALSE()),0),IFERROR(VLOOKUP($D35,$A$6:$H$40,8,FALSE()),0),IFERROR(VLOOKUP($E35,$A$6:$H$40,8,FALSE()),0)))</f>
        <v/>
      </c>
      <c r="H35" s="18" t="str">
        <f aca="false">IF($A35="","",$G35+$F35)</f>
        <v/>
      </c>
      <c r="I35" s="18" t="str">
        <f aca="false">IF($A35="","",$J35-$F35)</f>
        <v/>
      </c>
      <c r="J35" s="18" t="str">
        <f aca="false" t="array" ref="J35:J35">IF($A35="","",IF((COUNTIF($C$6:$C$40,$A35)+COUNTIF($D$6:$D$40,$A35)+COUNTIF($E$6:$E$40,$A35))=0,$D$3,MIN(IF((($C$6:$C$40=$A35)+($D$6:$D$40=$A35)+($E$6:$E$40=$A35)),$I$6:$I$40))))</f>
        <v/>
      </c>
      <c r="K35" s="18" t="str">
        <f aca="false">IF($A35="","",$I35-$G35)</f>
        <v/>
      </c>
      <c r="L35" s="18" t="str">
        <f aca="false" t="array" ref="L35:L35">IF($A35="","",IF((COUNTIF($C$6:$C$40,$A35)+COUNTIF($D$6:$D$40,$A35)+COUNTIF($E$6:$E$40,$A35))=0,$D$3-$H35,MIN(IF((($C$6:$C$40=$A35)+($D$6:$D$40=$A35)+($E$6:$E$40=$A35)),$G$6:$G$40))-$H35))</f>
        <v/>
      </c>
      <c r="M35" s="19" t="str">
        <f aca="false">IF($A35="","",IF($K35=0,"Ja","–"))</f>
        <v/>
      </c>
      <c r="N35" s="20" t="str">
        <f aca="false">IF($A35="","",WORKDAY($A$3-1,$G35+1))</f>
        <v/>
      </c>
      <c r="O35" s="20" t="str">
        <f aca="false">IF($A35="","",WORKDAY($A$3-1,$H35))</f>
        <v/>
      </c>
      <c r="P35" s="21"/>
      <c r="Q35" s="21"/>
      <c r="R35" s="17"/>
    </row>
    <row r="36" customFormat="false" ht="18" hidden="false" customHeight="true" outlineLevel="0" collapsed="false">
      <c r="A36" s="10"/>
      <c r="B36" s="11"/>
      <c r="C36" s="10"/>
      <c r="D36" s="10"/>
      <c r="E36" s="10"/>
      <c r="F36" s="10"/>
      <c r="G36" s="12" t="str">
        <f aca="false">IF($A36="","",MAX(IFERROR(VLOOKUP($C36,$A$6:$H$40,8,FALSE()),0),IFERROR(VLOOKUP($D36,$A$6:$H$40,8,FALSE()),0),IFERROR(VLOOKUP($E36,$A$6:$H$40,8,FALSE()),0)))</f>
        <v/>
      </c>
      <c r="H36" s="12" t="str">
        <f aca="false">IF($A36="","",$G36+$F36)</f>
        <v/>
      </c>
      <c r="I36" s="12" t="str">
        <f aca="false">IF($A36="","",$J36-$F36)</f>
        <v/>
      </c>
      <c r="J36" s="12" t="str">
        <f aca="false" t="array" ref="J36:J36">IF($A36="","",IF((COUNTIF($C$6:$C$40,$A36)+COUNTIF($D$6:$D$40,$A36)+COUNTIF($E$6:$E$40,$A36))=0,$D$3,MIN(IF((($C$6:$C$40=$A36)+($D$6:$D$40=$A36)+($E$6:$E$40=$A36)),$I$6:$I$40))))</f>
        <v/>
      </c>
      <c r="K36" s="12" t="str">
        <f aca="false">IF($A36="","",$I36-$G36)</f>
        <v/>
      </c>
      <c r="L36" s="12" t="str">
        <f aca="false" t="array" ref="L36:L36">IF($A36="","",IF((COUNTIF($C$6:$C$40,$A36)+COUNTIF($D$6:$D$40,$A36)+COUNTIF($E$6:$E$40,$A36))=0,$D$3-$H36,MIN(IF((($C$6:$C$40=$A36)+($D$6:$D$40=$A36)+($E$6:$E$40=$A36)),$G$6:$G$40))-$H36))</f>
        <v/>
      </c>
      <c r="M36" s="13" t="str">
        <f aca="false">IF($A36="","",IF($K36=0,"Ja","–"))</f>
        <v/>
      </c>
      <c r="N36" s="14" t="str">
        <f aca="false">IF($A36="","",WORKDAY($A$3-1,$G36+1))</f>
        <v/>
      </c>
      <c r="O36" s="14" t="str">
        <f aca="false">IF($A36="","",WORKDAY($A$3-1,$H36))</f>
        <v/>
      </c>
      <c r="P36" s="15"/>
      <c r="Q36" s="15"/>
      <c r="R36" s="11"/>
    </row>
    <row r="37" customFormat="false" ht="18" hidden="false" customHeight="true" outlineLevel="0" collapsed="false">
      <c r="A37" s="16"/>
      <c r="B37" s="17"/>
      <c r="C37" s="16"/>
      <c r="D37" s="16"/>
      <c r="E37" s="16"/>
      <c r="F37" s="16"/>
      <c r="G37" s="18" t="str">
        <f aca="false">IF($A37="","",MAX(IFERROR(VLOOKUP($C37,$A$6:$H$40,8,FALSE()),0),IFERROR(VLOOKUP($D37,$A$6:$H$40,8,FALSE()),0),IFERROR(VLOOKUP($E37,$A$6:$H$40,8,FALSE()),0)))</f>
        <v/>
      </c>
      <c r="H37" s="18" t="str">
        <f aca="false">IF($A37="","",$G37+$F37)</f>
        <v/>
      </c>
      <c r="I37" s="18" t="str">
        <f aca="false">IF($A37="","",$J37-$F37)</f>
        <v/>
      </c>
      <c r="J37" s="18" t="str">
        <f aca="false" t="array" ref="J37:J37">IF($A37="","",IF((COUNTIF($C$6:$C$40,$A37)+COUNTIF($D$6:$D$40,$A37)+COUNTIF($E$6:$E$40,$A37))=0,$D$3,MIN(IF((($C$6:$C$40=$A37)+($D$6:$D$40=$A37)+($E$6:$E$40=$A37)),$I$6:$I$40))))</f>
        <v/>
      </c>
      <c r="K37" s="18" t="str">
        <f aca="false">IF($A37="","",$I37-$G37)</f>
        <v/>
      </c>
      <c r="L37" s="18" t="str">
        <f aca="false" t="array" ref="L37:L37">IF($A37="","",IF((COUNTIF($C$6:$C$40,$A37)+COUNTIF($D$6:$D$40,$A37)+COUNTIF($E$6:$E$40,$A37))=0,$D$3-$H37,MIN(IF((($C$6:$C$40=$A37)+($D$6:$D$40=$A37)+($E$6:$E$40=$A37)),$G$6:$G$40))-$H37))</f>
        <v/>
      </c>
      <c r="M37" s="19" t="str">
        <f aca="false">IF($A37="","",IF($K37=0,"Ja","–"))</f>
        <v/>
      </c>
      <c r="N37" s="20" t="str">
        <f aca="false">IF($A37="","",WORKDAY($A$3-1,$G37+1))</f>
        <v/>
      </c>
      <c r="O37" s="20" t="str">
        <f aca="false">IF($A37="","",WORKDAY($A$3-1,$H37))</f>
        <v/>
      </c>
      <c r="P37" s="21"/>
      <c r="Q37" s="21"/>
      <c r="R37" s="17"/>
    </row>
    <row r="38" customFormat="false" ht="18" hidden="false" customHeight="true" outlineLevel="0" collapsed="false">
      <c r="A38" s="10"/>
      <c r="B38" s="11"/>
      <c r="C38" s="10"/>
      <c r="D38" s="10"/>
      <c r="E38" s="10"/>
      <c r="F38" s="10"/>
      <c r="G38" s="12" t="str">
        <f aca="false">IF($A38="","",MAX(IFERROR(VLOOKUP($C38,$A$6:$H$40,8,FALSE()),0),IFERROR(VLOOKUP($D38,$A$6:$H$40,8,FALSE()),0),IFERROR(VLOOKUP($E38,$A$6:$H$40,8,FALSE()),0)))</f>
        <v/>
      </c>
      <c r="H38" s="12" t="str">
        <f aca="false">IF($A38="","",$G38+$F38)</f>
        <v/>
      </c>
      <c r="I38" s="12" t="str">
        <f aca="false">IF($A38="","",$J38-$F38)</f>
        <v/>
      </c>
      <c r="J38" s="12" t="str">
        <f aca="false" t="array" ref="J38:J38">IF($A38="","",IF((COUNTIF($C$6:$C$40,$A38)+COUNTIF($D$6:$D$40,$A38)+COUNTIF($E$6:$E$40,$A38))=0,$D$3,MIN(IF((($C$6:$C$40=$A38)+($D$6:$D$40=$A38)+($E$6:$E$40=$A38)),$I$6:$I$40))))</f>
        <v/>
      </c>
      <c r="K38" s="12" t="str">
        <f aca="false">IF($A38="","",$I38-$G38)</f>
        <v/>
      </c>
      <c r="L38" s="12" t="str">
        <f aca="false" t="array" ref="L38:L38">IF($A38="","",IF((COUNTIF($C$6:$C$40,$A38)+COUNTIF($D$6:$D$40,$A38)+COUNTIF($E$6:$E$40,$A38))=0,$D$3-$H38,MIN(IF((($C$6:$C$40=$A38)+($D$6:$D$40=$A38)+($E$6:$E$40=$A38)),$G$6:$G$40))-$H38))</f>
        <v/>
      </c>
      <c r="M38" s="13" t="str">
        <f aca="false">IF($A38="","",IF($K38=0,"Ja","–"))</f>
        <v/>
      </c>
      <c r="N38" s="14" t="str">
        <f aca="false">IF($A38="","",WORKDAY($A$3-1,$G38+1))</f>
        <v/>
      </c>
      <c r="O38" s="14" t="str">
        <f aca="false">IF($A38="","",WORKDAY($A$3-1,$H38))</f>
        <v/>
      </c>
      <c r="P38" s="15"/>
      <c r="Q38" s="15"/>
      <c r="R38" s="11"/>
    </row>
    <row r="39" customFormat="false" ht="18" hidden="false" customHeight="true" outlineLevel="0" collapsed="false">
      <c r="A39" s="16"/>
      <c r="B39" s="17"/>
      <c r="C39" s="16"/>
      <c r="D39" s="16"/>
      <c r="E39" s="16"/>
      <c r="F39" s="16"/>
      <c r="G39" s="18" t="str">
        <f aca="false">IF($A39="","",MAX(IFERROR(VLOOKUP($C39,$A$6:$H$40,8,FALSE()),0),IFERROR(VLOOKUP($D39,$A$6:$H$40,8,FALSE()),0),IFERROR(VLOOKUP($E39,$A$6:$H$40,8,FALSE()),0)))</f>
        <v/>
      </c>
      <c r="H39" s="18" t="str">
        <f aca="false">IF($A39="","",$G39+$F39)</f>
        <v/>
      </c>
      <c r="I39" s="18" t="str">
        <f aca="false">IF($A39="","",$J39-$F39)</f>
        <v/>
      </c>
      <c r="J39" s="18" t="str">
        <f aca="false" t="array" ref="J39:J39">IF($A39="","",IF((COUNTIF($C$6:$C$40,$A39)+COUNTIF($D$6:$D$40,$A39)+COUNTIF($E$6:$E$40,$A39))=0,$D$3,MIN(IF((($C$6:$C$40=$A39)+($D$6:$D$40=$A39)+($E$6:$E$40=$A39)),$I$6:$I$40))))</f>
        <v/>
      </c>
      <c r="K39" s="18" t="str">
        <f aca="false">IF($A39="","",$I39-$G39)</f>
        <v/>
      </c>
      <c r="L39" s="18" t="str">
        <f aca="false" t="array" ref="L39:L39">IF($A39="","",IF((COUNTIF($C$6:$C$40,$A39)+COUNTIF($D$6:$D$40,$A39)+COUNTIF($E$6:$E$40,$A39))=0,$D$3-$H39,MIN(IF((($C$6:$C$40=$A39)+($D$6:$D$40=$A39)+($E$6:$E$40=$A39)),$G$6:$G$40))-$H39))</f>
        <v/>
      </c>
      <c r="M39" s="19" t="str">
        <f aca="false">IF($A39="","",IF($K39=0,"Ja","–"))</f>
        <v/>
      </c>
      <c r="N39" s="20" t="str">
        <f aca="false">IF($A39="","",WORKDAY($A$3-1,$G39+1))</f>
        <v/>
      </c>
      <c r="O39" s="20" t="str">
        <f aca="false">IF($A39="","",WORKDAY($A$3-1,$H39))</f>
        <v/>
      </c>
      <c r="P39" s="21"/>
      <c r="Q39" s="21"/>
      <c r="R39" s="17"/>
    </row>
    <row r="40" customFormat="false" ht="18" hidden="false" customHeight="true" outlineLevel="0" collapsed="false">
      <c r="A40" s="10"/>
      <c r="B40" s="11"/>
      <c r="C40" s="10"/>
      <c r="D40" s="10"/>
      <c r="E40" s="10"/>
      <c r="F40" s="10"/>
      <c r="G40" s="12" t="str">
        <f aca="false">IF($A40="","",MAX(IFERROR(VLOOKUP($C40,$A$6:$H$40,8,FALSE()),0),IFERROR(VLOOKUP($D40,$A$6:$H$40,8,FALSE()),0),IFERROR(VLOOKUP($E40,$A$6:$H$40,8,FALSE()),0)))</f>
        <v/>
      </c>
      <c r="H40" s="12" t="str">
        <f aca="false">IF($A40="","",$G40+$F40)</f>
        <v/>
      </c>
      <c r="I40" s="12" t="str">
        <f aca="false">IF($A40="","",$J40-$F40)</f>
        <v/>
      </c>
      <c r="J40" s="12" t="str">
        <f aca="false" t="array" ref="J40:J40">IF($A40="","",IF((COUNTIF($C$6:$C$40,$A40)+COUNTIF($D$6:$D$40,$A40)+COUNTIF($E$6:$E$40,$A40))=0,$D$3,MIN(IF((($C$6:$C$40=$A40)+($D$6:$D$40=$A40)+($E$6:$E$40=$A40)),$I$6:$I$40))))</f>
        <v/>
      </c>
      <c r="K40" s="12" t="str">
        <f aca="false">IF($A40="","",$I40-$G40)</f>
        <v/>
      </c>
      <c r="L40" s="12" t="str">
        <f aca="false" t="array" ref="L40:L40">IF($A40="","",IF((COUNTIF($C$6:$C$40,$A40)+COUNTIF($D$6:$D$40,$A40)+COUNTIF($E$6:$E$40,$A40))=0,$D$3-$H40,MIN(IF((($C$6:$C$40=$A40)+($D$6:$D$40=$A40)+($E$6:$E$40=$A40)),$G$6:$G$40))-$H40))</f>
        <v/>
      </c>
      <c r="M40" s="13" t="str">
        <f aca="false">IF($A40="","",IF($K40=0,"Ja","–"))</f>
        <v/>
      </c>
      <c r="N40" s="14" t="str">
        <f aca="false">IF($A40="","",WORKDAY($A$3-1,$G40+1))</f>
        <v/>
      </c>
      <c r="O40" s="14" t="str">
        <f aca="false">IF($A40="","",WORKDAY($A$3-1,$H40))</f>
        <v/>
      </c>
      <c r="P40" s="15"/>
      <c r="Q40" s="15"/>
      <c r="R40" s="11"/>
    </row>
    <row r="42" customFormat="false" ht="15" hidden="false" customHeight="false" outlineLevel="0" collapsed="false">
      <c r="A42" s="22" t="s">
        <v>54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customFormat="false" ht="15" hidden="false" customHeight="false" outlineLevel="0" collapsed="false">
      <c r="A43" s="22" t="s">
        <v>55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</sheetData>
  <autoFilter ref="A5:R40"/>
  <mergeCells count="14">
    <mergeCell ref="A1:R1"/>
    <mergeCell ref="A2:C2"/>
    <mergeCell ref="D2:F2"/>
    <mergeCell ref="G2:I2"/>
    <mergeCell ref="J2:L2"/>
    <mergeCell ref="M2:O2"/>
    <mergeCell ref="P2:R3"/>
    <mergeCell ref="A3:C3"/>
    <mergeCell ref="D3:F3"/>
    <mergeCell ref="G3:I3"/>
    <mergeCell ref="J3:L3"/>
    <mergeCell ref="M3:O3"/>
    <mergeCell ref="A42:R42"/>
    <mergeCell ref="A43:R43"/>
  </mergeCells>
  <conditionalFormatting sqref="B6:O40">
    <cfRule type="expression" priority="2" aboveAverage="0" equalAverage="0" bottom="0" percent="0" rank="0" text="" dxfId="13">
      <formula>$M6="Ja"</formula>
    </cfRule>
  </conditionalFormatting>
  <conditionalFormatting sqref="M6:M40">
    <cfRule type="expression" priority="3" aboveAverage="0" equalAverage="0" bottom="0" percent="0" rank="0" text="" dxfId="14">
      <formula>$M6="Ja"</formula>
    </cfRule>
  </conditionalFormatting>
  <conditionalFormatting sqref="A6:A40">
    <cfRule type="expression" priority="4" aboveAverage="0" equalAverage="0" bottom="0" percent="0" rank="0" text="" dxfId="15">
      <formula>AND($A6&lt;&gt;"",COUNTIF($A$6:$A$40,$A6)&gt;1)</formula>
    </cfRule>
  </conditionalFormatting>
  <conditionalFormatting sqref="K6:L40">
    <cfRule type="expression" priority="5" aboveAverage="0" equalAverage="0" bottom="0" percent="0" rank="0" text="" dxfId="15">
      <formula>AND($K6&lt;&gt;"",$K6&lt;0)</formula>
    </cfRule>
  </conditionalFormatting>
  <conditionalFormatting sqref="P6:P40">
    <cfRule type="expression" priority="6" aboveAverage="0" equalAverage="0" bottom="0" percent="0" rank="0" text="" dxfId="16">
      <formula>$P6="Erledigt"</formula>
    </cfRule>
    <cfRule type="expression" priority="7" aboveAverage="0" equalAverage="0" bottom="0" percent="0" rank="0" text="" dxfId="17">
      <formula>$P6="In Arbeit"</formula>
    </cfRule>
    <cfRule type="expression" priority="8" aboveAverage="0" equalAverage="0" bottom="0" percent="0" rank="0" text="" dxfId="18">
      <formula>$P6="Offen"</formula>
    </cfRule>
  </conditionalFormatting>
  <dataValidations count="6">
    <dataValidation allowBlank="true" error="Bitte eine vorhandene Vorgangs-Nr. wählen." errorStyle="stop" errorTitle="Vorgänger" operator="between" showDropDown="false" showErrorMessage="true" showInputMessage="false" sqref="C6:C40" type="list">
      <formula1>$A$6:$A$40</formula1>
      <formula2>0</formula2>
    </dataValidation>
    <dataValidation allowBlank="true" error="Bitte eine vorhandene Vorgangs-Nr. wählen." errorStyle="stop" errorTitle="Vorgänger" operator="between" showDropDown="false" showErrorMessage="true" showInputMessage="false" sqref="D6:D40" type="list">
      <formula1>$A$6:$A$40</formula1>
      <formula2>0</formula2>
    </dataValidation>
    <dataValidation allowBlank="true" error="Bitte eine vorhandene Vorgangs-Nr. wählen." errorStyle="stop" errorTitle="Vorgänger" operator="between" showDropDown="false" showErrorMessage="true" showInputMessage="false" sqref="E6:E40" type="list">
      <formula1>$A$6:$A$40</formula1>
      <formula2>0</formula2>
    </dataValidation>
    <dataValidation allowBlank="true" error="Dauer als ganze Zahl ≥ 0 (Arbeitstage)." errorStyle="stop" errorTitle="Dauer" operator="greaterThanOrEqual" showDropDown="false" showErrorMessage="true" showInputMessage="false" sqref="F6:F40" type="whole">
      <formula1>0</formula1>
      <formula2>0</formula2>
    </dataValidation>
    <dataValidation allowBlank="true" error="Bitte Status aus der Liste wählen." errorStyle="stop" errorTitle="Status" operator="between" showDropDown="false" showErrorMessage="true" showInputMessage="false" sqref="P6:P40" type="list">
      <formula1>Legende!$B$17:$B$19</formula1>
      <formula2>0</formula2>
    </dataValidation>
    <dataValidation allowBlank="true" error="Bitte ein gültiges Datum eingeben." errorStyle="stop" errorTitle="Datum" operator="greaterThanOrEqual" showDropDown="false" showErrorMessage="true" showInputMessage="false" sqref="A3" type="date">
      <formula1>DATE(2000,1,1)</formula1>
      <formula2>0</formula2>
    </dataValidation>
  </dataValidations>
  <printOptions headings="false" gridLines="false" gridLinesSet="true" horizontalCentered="false" verticalCentered="false"/>
  <pageMargins left="0.4" right="0.4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1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4" min="2" style="0" width="16"/>
    <col collapsed="false" customWidth="true" hidden="false" outlineLevel="0" max="5" min="5" style="0" width="4"/>
    <col collapsed="false" customWidth="true" hidden="false" outlineLevel="0" max="7" min="7" style="0" width="16"/>
    <col collapsed="false" customWidth="true" hidden="false" outlineLevel="0" max="8" min="8" style="0" width="34"/>
  </cols>
  <sheetData>
    <row r="1" customFormat="false" ht="30" hidden="false" customHeight="true" outlineLevel="0" collapsed="false">
      <c r="B1" s="23" t="s">
        <v>56</v>
      </c>
      <c r="C1" s="23"/>
      <c r="D1" s="23"/>
      <c r="E1" s="23"/>
      <c r="F1" s="23"/>
      <c r="G1" s="23"/>
      <c r="H1" s="23"/>
    </row>
    <row r="2" customFormat="false" ht="18" hidden="false" customHeight="true" outlineLevel="0" collapsed="false">
      <c r="G2" s="24" t="s">
        <v>57</v>
      </c>
      <c r="H2" s="24" t="s">
        <v>58</v>
      </c>
    </row>
    <row r="3" customFormat="false" ht="30" hidden="false" customHeight="true" outlineLevel="0" collapsed="false">
      <c r="B3" s="25" t="s">
        <v>13</v>
      </c>
      <c r="C3" s="25" t="s">
        <v>59</v>
      </c>
      <c r="D3" s="25" t="s">
        <v>14</v>
      </c>
      <c r="G3" s="26" t="s">
        <v>13</v>
      </c>
      <c r="H3" s="27" t="s">
        <v>60</v>
      </c>
    </row>
    <row r="4" customFormat="false" ht="30" hidden="false" customHeight="true" outlineLevel="0" collapsed="false">
      <c r="B4" s="28" t="s">
        <v>7</v>
      </c>
      <c r="C4" s="29" t="s">
        <v>8</v>
      </c>
      <c r="D4" s="28" t="s">
        <v>61</v>
      </c>
      <c r="G4" s="30" t="s">
        <v>14</v>
      </c>
      <c r="H4" s="31" t="s">
        <v>62</v>
      </c>
    </row>
    <row r="5" customFormat="false" ht="30" hidden="false" customHeight="true" outlineLevel="0" collapsed="false">
      <c r="B5" s="25" t="s">
        <v>15</v>
      </c>
      <c r="C5" s="25" t="s">
        <v>17</v>
      </c>
      <c r="D5" s="25" t="s">
        <v>16</v>
      </c>
      <c r="G5" s="26" t="s">
        <v>15</v>
      </c>
      <c r="H5" s="27" t="s">
        <v>63</v>
      </c>
    </row>
    <row r="6" customFormat="false" ht="15" hidden="false" customHeight="false" outlineLevel="0" collapsed="false">
      <c r="G6" s="30" t="s">
        <v>16</v>
      </c>
      <c r="H6" s="31" t="s">
        <v>64</v>
      </c>
    </row>
    <row r="7" customFormat="false" ht="15" hidden="false" customHeight="false" outlineLevel="0" collapsed="false">
      <c r="B7" s="32" t="s">
        <v>65</v>
      </c>
      <c r="C7" s="32"/>
      <c r="D7" s="32"/>
      <c r="G7" s="26" t="s">
        <v>17</v>
      </c>
      <c r="H7" s="27" t="s">
        <v>66</v>
      </c>
    </row>
    <row r="8" customFormat="false" ht="15" hidden="false" customHeight="false" outlineLevel="0" collapsed="false">
      <c r="G8" s="30" t="s">
        <v>18</v>
      </c>
      <c r="H8" s="31" t="s">
        <v>67</v>
      </c>
    </row>
    <row r="9" customFormat="false" ht="15" hidden="false" customHeight="false" outlineLevel="0" collapsed="false">
      <c r="B9" s="33" t="s">
        <v>68</v>
      </c>
      <c r="C9" s="33"/>
      <c r="D9" s="33"/>
      <c r="G9" s="26" t="s">
        <v>69</v>
      </c>
      <c r="H9" s="27" t="s">
        <v>70</v>
      </c>
    </row>
    <row r="10" customFormat="false" ht="15" hidden="false" customHeight="false" outlineLevel="0" collapsed="false">
      <c r="B10" s="34" t="s">
        <v>71</v>
      </c>
      <c r="C10" s="34"/>
      <c r="D10" s="34"/>
      <c r="E10" s="34"/>
      <c r="F10" s="34"/>
      <c r="G10" s="34"/>
      <c r="H10" s="34"/>
    </row>
    <row r="11" customFormat="false" ht="15" hidden="false" customHeight="false" outlineLevel="0" collapsed="false">
      <c r="B11" s="34" t="s">
        <v>72</v>
      </c>
      <c r="C11" s="34"/>
      <c r="D11" s="34"/>
      <c r="E11" s="34"/>
      <c r="F11" s="34"/>
      <c r="G11" s="34"/>
      <c r="H11" s="34"/>
    </row>
    <row r="12" customFormat="false" ht="15" hidden="false" customHeight="false" outlineLevel="0" collapsed="false">
      <c r="B12" s="35" t="s">
        <v>73</v>
      </c>
      <c r="C12" s="35"/>
      <c r="D12" s="35"/>
      <c r="E12" s="35"/>
      <c r="F12" s="35"/>
      <c r="G12" s="35"/>
      <c r="H12" s="35"/>
    </row>
    <row r="13" customFormat="false" ht="15" hidden="false" customHeight="false" outlineLevel="0" collapsed="false">
      <c r="B13" s="35" t="s">
        <v>74</v>
      </c>
      <c r="C13" s="35"/>
      <c r="D13" s="35"/>
      <c r="E13" s="35"/>
      <c r="F13" s="35"/>
      <c r="G13" s="35"/>
      <c r="H13" s="35"/>
    </row>
    <row r="14" customFormat="false" ht="15" hidden="false" customHeight="false" outlineLevel="0" collapsed="false">
      <c r="B14" s="35" t="s">
        <v>75</v>
      </c>
      <c r="C14" s="35"/>
      <c r="D14" s="35"/>
      <c r="E14" s="35"/>
      <c r="F14" s="35"/>
      <c r="G14" s="35"/>
      <c r="H14" s="35"/>
    </row>
    <row r="16" customFormat="false" ht="15" hidden="false" customHeight="false" outlineLevel="0" collapsed="false">
      <c r="B16" s="24" t="s">
        <v>76</v>
      </c>
    </row>
    <row r="17" customFormat="false" ht="15" hidden="false" customHeight="false" outlineLevel="0" collapsed="false">
      <c r="B17" s="36" t="s">
        <v>35</v>
      </c>
    </row>
    <row r="18" customFormat="false" ht="15" hidden="false" customHeight="false" outlineLevel="0" collapsed="false">
      <c r="B18" s="37" t="s">
        <v>33</v>
      </c>
    </row>
    <row r="19" customFormat="false" ht="15" hidden="false" customHeight="false" outlineLevel="0" collapsed="false">
      <c r="B19" s="36" t="s">
        <v>26</v>
      </c>
    </row>
  </sheetData>
  <mergeCells count="8">
    <mergeCell ref="B1:H1"/>
    <mergeCell ref="B7:D7"/>
    <mergeCell ref="B9:D9"/>
    <mergeCell ref="B10:H10"/>
    <mergeCell ref="B11:H11"/>
    <mergeCell ref="B12:H12"/>
    <mergeCell ref="B13:H13"/>
    <mergeCell ref="B14:H14"/>
  </mergeCells>
  <printOptions headings="false" gridLines="false" gridLinesSet="true" horizontalCentered="false" verticalCentered="false"/>
  <pageMargins left="0.4" right="0.4" top="0.5" bottom="0.5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2026-06-25T06:06:25Z</dcterms:created>
  <dc:creator/>
  <dc:description/>
  <dc:language>en-US</dc:language>
  <cp:lastModifiedBy/>
  <dcterms:modified xsi:type="dcterms:W3CDTF">2026-06-25T06:06:26Z</dcterms:modified>
  <cp:revision>0</cp:revision>
  <dc:subject/>
  <dc:title>Netzplan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