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CBBD0D20-3353-4FE0-8F6C-0AEFEB034660}" xr6:coauthVersionLast="47" xr6:coauthVersionMax="47" xr10:uidLastSave="{00000000-0000-0000-0000-000000000000}"/>
  <bookViews>
    <workbookView xWindow="-120" yWindow="-120" windowWidth="29040" windowHeight="15720" tabRatio="500" xr2:uid="{00000000-000D-0000-FFFF-FFFF00000000}"/>
  </bookViews>
  <sheets>
    <sheet name="Morphologischer Kasten" sheetId="2" r:id="rId1"/>
    <sheet name="Variantenbewertung" sheetId="3" r:id="rId2"/>
    <sheet name="Anleitung" sheetId="1"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5" i="3" l="1"/>
  <c r="F16" i="3" s="1"/>
  <c r="E15" i="3"/>
  <c r="E16" i="3" s="1"/>
  <c r="D15" i="3"/>
  <c r="D18" i="3" s="1"/>
  <c r="C13" i="3"/>
  <c r="D13" i="3" s="1"/>
  <c r="J24" i="2"/>
  <c r="B24" i="2"/>
  <c r="J23" i="2"/>
  <c r="B23" i="2"/>
  <c r="J22" i="2"/>
  <c r="B22" i="2"/>
  <c r="C19" i="2"/>
  <c r="H17" i="2"/>
  <c r="H16" i="2"/>
  <c r="H15" i="2"/>
  <c r="H14" i="2"/>
  <c r="H13" i="2"/>
  <c r="H12" i="2"/>
  <c r="H11" i="2"/>
  <c r="H10" i="2"/>
  <c r="G19" i="2" s="1"/>
  <c r="D16" i="3" l="1"/>
</calcChain>
</file>

<file path=xl/sharedStrings.xml><?xml version="1.0" encoding="utf-8"?>
<sst xmlns="http://schemas.openxmlformats.org/spreadsheetml/2006/main" count="148" uniqueCount="118">
  <si>
    <t>Morphologischer Kasten – Vorlage</t>
  </si>
  <si>
    <t>Kreativitätstechnik nach Fritz Zwicky · Vorlage mit Beispieldaten · Stand 2026</t>
  </si>
  <si>
    <t>Worum geht es?</t>
  </si>
  <si>
    <t>Der Morphologische Kasten (auch Zwicky-Box) ist eine Methode, um ein Problem in seine Bestandteile zu zerlegen und durch Kombination vorhandener Lösungselemente neue Gesamtlösungen zu entwickeln. Er eignet sich, wenn nicht völlig neuartige Lösungen gesucht werden, sondern bestehende Ansätze systematisch zu neuen Varianten verknüpft werden sollen.</t>
  </si>
  <si>
    <t>Aufbau der Matrix</t>
  </si>
  <si>
    <t>• Zeilen = Parameter / Merkmale: die wesentlichen Bestandteile der Aufgabe (z. B. Material, Antrieb, Bedienung).</t>
  </si>
  <si>
    <t>• Spalten = Ausprägungen: die möglichen Optionen je Parameter.</t>
  </si>
  <si>
    <t>• Eine Lösungsvariante entsteht, indem pro Parameter genau eine Ausprägung gewählt wird – ein „Pfad“ durch den Kasten.</t>
  </si>
  <si>
    <t>So gehen Sie vor</t>
  </si>
  <si>
    <t>1.  Tragen Sie oben Ihre Fragestellung / Problemstellung ein (gelb markiertes Feld).</t>
  </si>
  <si>
    <t>2.  Definieren Sie in Spalte B die Parameter und in den Spalten daneben deren Ausprägungen.</t>
  </si>
  <si>
    <t>3.  Stellen Sie rechts unter „Variante A/B/C“ je eine Lösung zusammen – Auswahl per Klappliste pro Zeile.</t>
  </si>
  <si>
    <t>4.  Die gewählten Felder werden automatisch farbig markiert (A = blau, B = grün, C = orange).</t>
  </si>
  <si>
    <t>5.  Bewerten und vergleichen Sie die Varianten auf dem Blatt „Variantenbewertung“.</t>
  </si>
  <si>
    <t>Funktionen dieser Vorlage</t>
  </si>
  <si>
    <t>• Klapplisten je Parameterzeile – nur tatsächlich vorhandene Ausprägungen sind auswählbar.</t>
  </si>
  <si>
    <t>• Automatische, farbige Hervorhebung der gewählten Pfade.</t>
  </si>
  <si>
    <t>• Live-Zähler „mögliche Kombinationen gesamt“ (Produkt aller Ausprägungen).</t>
  </si>
  <si>
    <t>• Automatisch zusammengesetzte Lösungsbeschreibung je Variante.</t>
  </si>
  <si>
    <t>• Gewichtete Nutzwertanalyse mit Rangfolge und Empfehlung.</t>
  </si>
  <si>
    <t>Hinweis</t>
  </si>
  <si>
    <t>Sämtliche Inhalte (Fragestellung, Parameter, Ausprägungen, Varianten, Bewertungen) sind unverbindliche Beispiele. Überschreiben Sie sie einfach mit Ihren eigenen Angaben – Formeln, Klapplisten und Farben passen sich automatisch an.</t>
  </si>
  <si>
    <t>Morphologischer Kasten</t>
  </si>
  <si>
    <t>Systematische Ideenfindung durch Kombination von Lösungselementen (Zwicky-Box)</t>
  </si>
  <si>
    <t>Projekt:</t>
  </si>
  <si>
    <t>Produktkonzept Portabler Bluetooth-Lautsprecher</t>
  </si>
  <si>
    <t>Datum:</t>
  </si>
  <si>
    <t>12.03.2026</t>
  </si>
  <si>
    <t>Version:</t>
  </si>
  <si>
    <t>1.0</t>
  </si>
  <si>
    <t>Fragestellung:</t>
  </si>
  <si>
    <t>Wie kann ein wettbewerbsfähiger portabler Lautsprecher gestaltet werden?</t>
  </si>
  <si>
    <t>Bearbeiter:</t>
  </si>
  <si>
    <t>L. Hoffmann (Produktentwicklung)</t>
  </si>
  <si>
    <t>Abteilung:</t>
  </si>
  <si>
    <t>Innovation &amp; Design</t>
  </si>
  <si>
    <t>Ausprägungen  (mögliche Optionen je Parameter)</t>
  </si>
  <si>
    <t>Lösungsvarianten  (Auswahl je Parameter)</t>
  </si>
  <si>
    <t>Nr.</t>
  </si>
  <si>
    <t>Parameter / Merkmal</t>
  </si>
  <si>
    <t>Ausprägung 1</t>
  </si>
  <si>
    <t>Ausprägung 2</t>
  </si>
  <si>
    <t>Ausprägung 3</t>
  </si>
  <si>
    <t>Ausprägung 4</t>
  </si>
  <si>
    <t>Ausprägung 5</t>
  </si>
  <si>
    <t>Anzahl</t>
  </si>
  <si>
    <t>Variante A</t>
  </si>
  <si>
    <t>Variante B</t>
  </si>
  <si>
    <t>Variante C</t>
  </si>
  <si>
    <t>Gehäusematerial</t>
  </si>
  <si>
    <t>Kunststoff (ABS)</t>
  </si>
  <si>
    <t>Aluminium</t>
  </si>
  <si>
    <t>Bambus / Holz</t>
  </si>
  <si>
    <t>Recycling-Verbundstoff</t>
  </si>
  <si>
    <t>Silikon</t>
  </si>
  <si>
    <t>Energieversorgung</t>
  </si>
  <si>
    <t>Akku (USB-C)</t>
  </si>
  <si>
    <t>Wechselbatterie</t>
  </si>
  <si>
    <t>Solar-Hybrid</t>
  </si>
  <si>
    <t>Netzbetrieb</t>
  </si>
  <si>
    <t>Induktives Laden</t>
  </si>
  <si>
    <t>Bedienkonzept</t>
  </si>
  <si>
    <t>Drucktasten</t>
  </si>
  <si>
    <t>Touchfläche</t>
  </si>
  <si>
    <t>App-Steuerung</t>
  </si>
  <si>
    <t>Sprachassistent</t>
  </si>
  <si>
    <t>Drehregler</t>
  </si>
  <si>
    <t>Formfaktor</t>
  </si>
  <si>
    <t>Zylindrisch</t>
  </si>
  <si>
    <t>Würfel</t>
  </si>
  <si>
    <t>Flach / Tafel</t>
  </si>
  <si>
    <t>Kugel</t>
  </si>
  <si>
    <t>Faltbar</t>
  </si>
  <si>
    <t>Konnektivität</t>
  </si>
  <si>
    <t>Bluetooth</t>
  </si>
  <si>
    <t>WLAN / Multiroom</t>
  </si>
  <si>
    <t>AUX-Kabel</t>
  </si>
  <si>
    <t>NFC</t>
  </si>
  <si>
    <t>UKW-Radio</t>
  </si>
  <si>
    <t>Schutzart</t>
  </si>
  <si>
    <t>Kein Schutz</t>
  </si>
  <si>
    <t>Spritzwasser (IPX4)</t>
  </si>
  <si>
    <t>Wasserdicht (IPX7)</t>
  </si>
  <si>
    <t>Schwimmfähig</t>
  </si>
  <si>
    <t>Zielgruppe</t>
  </si>
  <si>
    <t>Outdoor / Sport</t>
  </si>
  <si>
    <t>Wohnzimmer</t>
  </si>
  <si>
    <t>Reisen</t>
  </si>
  <si>
    <t>Büro</t>
  </si>
  <si>
    <t>Kinder</t>
  </si>
  <si>
    <t>Preissegment</t>
  </si>
  <si>
    <t>Einstieg (&lt;30 €)</t>
  </si>
  <si>
    <t>Mittel (30–80 €)</t>
  </si>
  <si>
    <t>Premium (80–150 €)</t>
  </si>
  <si>
    <t>Luxus (&gt;150 €)</t>
  </si>
  <si>
    <t>Anzahl Parameter:</t>
  </si>
  <si>
    <t>Mögliche Kombinationen gesamt:</t>
  </si>
  <si>
    <t>Zusammengesetzte Lösungsvarianten</t>
  </si>
  <si>
    <t>Hinweis: Variante per Klappliste in den Spalten J–L zusammenstellen. Gewählte Felder werden automatisch markiert (A = blau, B = grün, C = orange). Die Bewertung erfolgt auf dem Blatt „Variantenbewertung“.</t>
  </si>
  <si>
    <t>Variantenbewertung – Gewichtete Nutzwertanalyse</t>
  </si>
  <si>
    <t>Bewertungsskala 1 = sehr schlecht … 5 = sehr gut · Gewichtung in Summe 100 %</t>
  </si>
  <si>
    <t>Kriterium</t>
  </si>
  <si>
    <t>Gewichtung</t>
  </si>
  <si>
    <t>Kurzbezeichnung →</t>
  </si>
  <si>
    <t>Outdoor-Robust</t>
  </si>
  <si>
    <t>Smart-Home</t>
  </si>
  <si>
    <t>Eco-Reise</t>
  </si>
  <si>
    <t>Herstellkosten (niedrig = gut)</t>
  </si>
  <si>
    <t>Technische Machbarkeit</t>
  </si>
  <si>
    <t>Marktpotenzial / Kundennutzen</t>
  </si>
  <si>
    <t>Innovationsgrad</t>
  </si>
  <si>
    <t>Nachhaltigkeit</t>
  </si>
  <si>
    <t>Time-to-Market</t>
  </si>
  <si>
    <t>Summe Gewichtung</t>
  </si>
  <si>
    <t>Gewichtete Gesamtpunktzahl</t>
  </si>
  <si>
    <t>Rang</t>
  </si>
  <si>
    <t>Empfohlene Variante:</t>
  </si>
  <si>
    <t>Hinweis: Gewichtungen (blau, Summe 100 %) und Bewertungen 1–5 (blau) sind frei anpassbar. Gesamtpunktzahl, Rang und Empfehlung berechnen sich automatisch. Die Kurzbezeichnungen entsprechen den Varianten aus dem Blatt „Morphologischer Kasten“.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</si>
</sst>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18" x14ac:knownFonts="1">
    <font>
      <sz val="11"/>
      <color theme="1"/>
      <name val="Calibri"/>
      <family val="2"/>
      <charset val="1"/>
    </font>
    <font>
      <b/>
      <sz val="18"/>
      <color rgb="FFFFFFFF"/>
      <name val="Arial"/>
      <charset val="1"/>
    </font>
    <font>
      <i/>
      <sz val="10"/>
      <color rgb="FFFFFFFF"/>
      <name val="Arial"/>
      <charset val="1"/>
    </font>
    <font>
      <b/>
      <sz val="11"/>
      <color rgb="FFFFFFFF"/>
      <name val="Arial"/>
      <charset val="1"/>
    </font>
    <font>
      <sz val="10"/>
      <color rgb="FF000000"/>
      <name val="Arial"/>
      <charset val="1"/>
    </font>
    <font>
      <b/>
      <sz val="10"/>
      <color rgb="FFFFFFFF"/>
      <name val="Arial"/>
      <charset val="1"/>
    </font>
    <font>
      <b/>
      <sz val="10"/>
      <color rgb="FF000000"/>
      <name val="Arial"/>
      <charset val="1"/>
    </font>
    <font>
      <b/>
      <sz val="10"/>
      <color rgb="FF44546A"/>
      <name val="Arial"/>
      <charset val="1"/>
    </font>
    <font>
      <b/>
      <sz val="11"/>
      <color rgb="FF000000"/>
      <name val="Arial"/>
      <charset val="1"/>
    </font>
    <font>
      <b/>
      <sz val="11"/>
      <color rgb="FF1F3864"/>
      <name val="Arial"/>
      <charset val="1"/>
    </font>
    <font>
      <i/>
      <sz val="10"/>
      <color rgb="FF000000"/>
      <name val="Arial"/>
      <charset val="1"/>
    </font>
    <font>
      <i/>
      <sz val="9"/>
      <color rgb="FF595959"/>
      <name val="Arial"/>
      <charset val="1"/>
    </font>
    <font>
      <b/>
      <sz val="16"/>
      <color rgb="FFFFFFFF"/>
      <name val="Arial"/>
      <charset val="1"/>
    </font>
    <font>
      <i/>
      <sz val="9"/>
      <color rgb="FF000000"/>
      <name val="Arial"/>
      <charset val="1"/>
    </font>
    <font>
      <b/>
      <sz val="10"/>
      <color rgb="FF0000FF"/>
      <name val="Arial"/>
      <charset val="1"/>
    </font>
    <font>
      <sz val="10"/>
      <color rgb="FF0000FF"/>
      <name val="Arial"/>
      <charset val="1"/>
    </font>
    <font>
      <b/>
      <sz val="12"/>
      <color rgb="FF000000"/>
      <name val="Arial"/>
      <charset val="1"/>
    </font>
    <font>
      <b/>
      <sz val="11"/>
      <color rgb="FF006100"/>
      <name val="Arial"/>
      <charset val="1"/>
    </font>
  </fonts>
  <fills count="17">
    <fill>
      <patternFill patternType="none"/>
    </fill>
    <fill>
      <patternFill patternType="gray125"/>
    </fill>
    <fill>
      <patternFill patternType="solid">
        <fgColor rgb="FF1F3864"/>
        <bgColor rgb="FF2E5496"/>
      </patternFill>
    </fill>
    <fill>
      <patternFill patternType="solid">
        <fgColor rgb="FF2E5496"/>
        <bgColor rgb="FF44546A"/>
      </patternFill>
    </fill>
    <fill>
      <patternFill patternType="solid">
        <fgColor rgb="FF44546A"/>
        <bgColor rgb="FF595959"/>
      </patternFill>
    </fill>
    <fill>
      <patternFill patternType="solid">
        <fgColor rgb="FFFFF2CC"/>
        <bgColor rgb="FFFCE4D6"/>
      </patternFill>
    </fill>
    <fill>
      <patternFill patternType="solid">
        <fgColor rgb="FF8EAADB"/>
        <bgColor rgb="FFBFBFBF"/>
      </patternFill>
    </fill>
    <fill>
      <patternFill patternType="solid">
        <fgColor rgb="FFA9D08E"/>
        <bgColor rgb="FFC6E0B4"/>
      </patternFill>
    </fill>
    <fill>
      <patternFill patternType="solid">
        <fgColor rgb="FFF4B183"/>
        <bgColor rgb="FFFF99CC"/>
      </patternFill>
    </fill>
    <fill>
      <patternFill patternType="solid">
        <fgColor rgb="FFFFFFFF"/>
        <bgColor rgb="FFEAF0F8"/>
      </patternFill>
    </fill>
    <fill>
      <patternFill patternType="solid">
        <fgColor rgb="FFDDEBF7"/>
        <bgColor rgb="FFEAF0F8"/>
      </patternFill>
    </fill>
    <fill>
      <patternFill patternType="solid">
        <fgColor rgb="FFBDD7EE"/>
        <bgColor rgb="FFD9D9D9"/>
      </patternFill>
    </fill>
    <fill>
      <patternFill patternType="solid">
        <fgColor rgb="FFC6E0B4"/>
        <bgColor rgb="FFC6EFCE"/>
      </patternFill>
    </fill>
    <fill>
      <patternFill patternType="solid">
        <fgColor rgb="FFFCE4D6"/>
        <bgColor rgb="FFFFF2CC"/>
      </patternFill>
    </fill>
    <fill>
      <patternFill patternType="solid">
        <fgColor rgb="FFEAF0F8"/>
        <bgColor rgb="FFDDEBF7"/>
      </patternFill>
    </fill>
    <fill>
      <patternFill patternType="solid">
        <fgColor rgb="FFD9D9D9"/>
        <bgColor rgb="FFBDD7EE"/>
      </patternFill>
    </fill>
    <fill>
      <patternFill patternType="solid">
        <fgColor rgb="FFC6EFCE"/>
        <bgColor rgb="FFC6E0B4"/>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medium">
        <color rgb="FF808080"/>
      </left>
      <right style="medium">
        <color rgb="FF808080"/>
      </right>
      <top style="medium">
        <color rgb="FF808080"/>
      </top>
      <bottom style="medium">
        <color rgb="FF808080"/>
      </bottom>
      <diagonal/>
    </border>
    <border>
      <left style="thin">
        <color rgb="FFBFBFBF"/>
      </left>
      <right/>
      <top style="thin">
        <color rgb="FFBFBFBF"/>
      </top>
      <bottom style="thin">
        <color rgb="FFBFBFBF"/>
      </bottom>
      <diagonal/>
    </border>
    <border>
      <left style="medium">
        <color rgb="FF808080"/>
      </left>
      <right/>
      <top style="medium">
        <color rgb="FF808080"/>
      </top>
      <bottom style="medium">
        <color rgb="FF808080"/>
      </bottom>
      <diagonal/>
    </border>
  </borders>
  <cellStyleXfs count="1">
    <xf numFmtId="0" fontId="0" fillId="0" borderId="0"/>
  </cellStyleXfs>
  <cellXfs count="55">
    <xf numFmtId="0" fontId="0" fillId="0" borderId="0" xfId="0"/>
    <xf numFmtId="0" fontId="10" fillId="0" borderId="3" xfId="0" applyFont="1" applyBorder="1" applyAlignment="1">
      <alignment horizontal="center" vertical="center"/>
    </xf>
    <xf numFmtId="0" fontId="4" fillId="0" borderId="3" xfId="0" applyFont="1" applyBorder="1" applyAlignment="1">
      <alignment horizontal="left" vertical="center" wrapText="1"/>
    </xf>
    <xf numFmtId="0" fontId="3" fillId="3" borderId="0" xfId="0" applyFont="1" applyFill="1" applyAlignment="1">
      <alignment horizontal="left" vertical="center" indent="1"/>
    </xf>
    <xf numFmtId="0" fontId="5" fillId="4" borderId="0" xfId="0" applyFont="1" applyFill="1" applyAlignment="1">
      <alignment horizontal="left" vertical="center"/>
    </xf>
    <xf numFmtId="0" fontId="5" fillId="3" borderId="0" xfId="0" applyFont="1" applyFill="1" applyAlignment="1">
      <alignment horizontal="center" vertical="center"/>
    </xf>
    <xf numFmtId="0" fontId="4"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3" borderId="0" xfId="0" applyFont="1" applyFill="1" applyAlignment="1">
      <alignment horizontal="left" vertical="center" indent="1"/>
    </xf>
    <xf numFmtId="0" fontId="1" fillId="2" borderId="0" xfId="0" applyFont="1" applyFill="1" applyAlignment="1">
      <alignment horizontal="left" vertical="center" indent="1"/>
    </xf>
    <xf numFmtId="0" fontId="3" fillId="4" borderId="0" xfId="0" applyFont="1" applyFill="1" applyAlignment="1">
      <alignment horizontal="left" vertical="center"/>
    </xf>
    <xf numFmtId="0" fontId="4" fillId="0" borderId="0" xfId="0" applyFont="1" applyAlignment="1">
      <alignment horizontal="left" vertical="center" wrapText="1"/>
    </xf>
    <xf numFmtId="0" fontId="3" fillId="3" borderId="0" xfId="0" applyFont="1" applyFill="1" applyAlignment="1">
      <alignment horizontal="left" vertical="center"/>
    </xf>
    <xf numFmtId="0" fontId="2" fillId="3" borderId="0" xfId="0" applyFont="1" applyFill="1" applyAlignment="1">
      <alignment horizontal="left" vertical="center"/>
    </xf>
    <xf numFmtId="0" fontId="1" fillId="2" borderId="0" xfId="0" applyFont="1" applyFill="1" applyAlignment="1">
      <alignment horizontal="left" vertical="center"/>
    </xf>
    <xf numFmtId="0" fontId="5" fillId="4" borderId="0" xfId="0" applyFont="1" applyFill="1" applyAlignment="1">
      <alignment horizontal="left" vertical="center"/>
    </xf>
    <xf numFmtId="0" fontId="4" fillId="0" borderId="1" xfId="0" applyFont="1" applyBorder="1" applyAlignment="1">
      <alignment horizontal="left" vertical="center" wrapText="1"/>
    </xf>
    <xf numFmtId="0" fontId="5" fillId="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10" borderId="1" xfId="0" applyFont="1" applyFill="1" applyBorder="1" applyAlignment="1">
      <alignment horizontal="left" vertical="center" wrapText="1"/>
    </xf>
    <xf numFmtId="0" fontId="4"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4" borderId="1" xfId="0" applyFont="1" applyFill="1" applyBorder="1" applyAlignment="1">
      <alignment horizontal="center" vertical="center"/>
    </xf>
    <xf numFmtId="0" fontId="4" fillId="14" borderId="1" xfId="0" applyFont="1" applyFill="1" applyBorder="1" applyAlignment="1">
      <alignment horizontal="center" vertical="center" wrapText="1"/>
    </xf>
    <xf numFmtId="0" fontId="7" fillId="14" borderId="1" xfId="0" applyFont="1" applyFill="1" applyBorder="1" applyAlignment="1">
      <alignment horizontal="center" vertical="center"/>
    </xf>
    <xf numFmtId="0" fontId="8" fillId="0" borderId="1" xfId="0" applyFont="1" applyBorder="1" applyAlignment="1">
      <alignment horizontal="center" vertical="center"/>
    </xf>
    <xf numFmtId="3" fontId="9" fillId="5" borderId="2"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11" fillId="0" borderId="0" xfId="0" applyFont="1" applyAlignment="1">
      <alignment horizontal="right" vertical="center"/>
    </xf>
    <xf numFmtId="0" fontId="0" fillId="0" borderId="1" xfId="0" applyBorder="1"/>
    <xf numFmtId="0" fontId="13" fillId="5" borderId="1" xfId="0" applyFont="1" applyFill="1" applyBorder="1" applyAlignment="1">
      <alignment horizontal="center" vertical="center" wrapText="1"/>
    </xf>
    <xf numFmtId="0" fontId="4" fillId="9"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xf>
    <xf numFmtId="0" fontId="15" fillId="9" borderId="1" xfId="0" applyFont="1" applyFill="1" applyBorder="1" applyAlignment="1">
      <alignment horizontal="center" vertical="center"/>
    </xf>
    <xf numFmtId="0" fontId="4" fillId="14" borderId="1" xfId="0" applyFont="1" applyFill="1" applyBorder="1" applyAlignment="1">
      <alignment horizontal="left" vertical="center" wrapText="1"/>
    </xf>
    <xf numFmtId="0" fontId="15" fillId="14" borderId="1" xfId="0" applyFont="1" applyFill="1" applyBorder="1" applyAlignment="1">
      <alignment horizontal="center" vertical="center"/>
    </xf>
    <xf numFmtId="0" fontId="6" fillId="15" borderId="1" xfId="0" applyFont="1" applyFill="1" applyBorder="1" applyAlignment="1">
      <alignment horizontal="right" vertical="center"/>
    </xf>
    <xf numFmtId="164" fontId="6" fillId="15" borderId="2" xfId="0" applyNumberFormat="1" applyFont="1" applyFill="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xf numFmtId="2" fontId="16" fillId="0" borderId="2" xfId="0" applyNumberFormat="1" applyFont="1" applyBorder="1" applyAlignment="1">
      <alignment horizontal="center" vertical="center"/>
    </xf>
    <xf numFmtId="0" fontId="0" fillId="15" borderId="1" xfId="0" applyFill="1" applyBorder="1"/>
    <xf numFmtId="0" fontId="11" fillId="0" borderId="0" xfId="0" applyFont="1" applyAlignment="1">
      <alignment horizontal="left" vertical="center" wrapText="1"/>
    </xf>
    <xf numFmtId="0" fontId="12" fillId="2" borderId="0" xfId="0" applyFont="1" applyFill="1" applyAlignment="1">
      <alignment horizontal="left" vertical="center" indent="1"/>
    </xf>
    <xf numFmtId="0" fontId="13" fillId="0" borderId="3" xfId="0" applyFont="1" applyBorder="1" applyAlignment="1">
      <alignment horizontal="center" vertical="center"/>
    </xf>
    <xf numFmtId="0" fontId="3" fillId="2" borderId="3" xfId="0" applyFont="1" applyFill="1" applyBorder="1" applyAlignment="1">
      <alignment horizontal="left" vertical="center"/>
    </xf>
    <xf numFmtId="0" fontId="17" fillId="16" borderId="4" xfId="0" applyFont="1" applyFill="1" applyBorder="1" applyAlignment="1">
      <alignment horizontal="center" vertical="center"/>
    </xf>
  </cellXfs>
  <cellStyles count="1">
    <cellStyle name="Standard" xfId="0" builtinId="0"/>
  </cellStyles>
  <dxfs count="4">
    <dxf>
      <font>
        <b/>
        <sz val="12"/>
        <color rgb="FF006100"/>
        <name val="Arial"/>
        <charset val="1"/>
      </font>
      <fill>
        <patternFill>
          <bgColor rgb="FFC6EFCE"/>
        </patternFill>
      </fill>
    </dxf>
    <dxf>
      <font>
        <b/>
        <sz val="10"/>
        <color rgb="FF000000"/>
        <name val="Arial"/>
        <charset val="1"/>
      </font>
      <fill>
        <patternFill>
          <bgColor rgb="FFFCE4D6"/>
        </patternFill>
      </fill>
    </dxf>
    <dxf>
      <font>
        <b/>
        <sz val="10"/>
        <color rgb="FF000000"/>
        <name val="Arial"/>
        <charset val="1"/>
      </font>
      <fill>
        <patternFill>
          <bgColor rgb="FFC6E0B4"/>
        </patternFill>
      </fill>
    </dxf>
    <dxf>
      <font>
        <b/>
        <sz val="10"/>
        <color rgb="FF000000"/>
        <name val="Arial"/>
        <charset val="1"/>
      </font>
      <fill>
        <patternFill>
          <bgColor rgb="FFBDD7E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BFBFBF"/>
      <rgbColor rgb="FF808080"/>
      <rgbColor rgb="FF8EAADB"/>
      <rgbColor rgb="FF993366"/>
      <rgbColor rgb="FFFFF2CC"/>
      <rgbColor rgb="FFDD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EAF0F8"/>
      <rgbColor rgb="FFC6EFCE"/>
      <rgbColor rgb="FFFCE4D6"/>
      <rgbColor rgb="FFC6E0B4"/>
      <rgbColor rgb="FFFF99CC"/>
      <rgbColor rgb="FFD9D9D9"/>
      <rgbColor rgb="FFF4B183"/>
      <rgbColor rgb="FF3366FF"/>
      <rgbColor rgb="FF33CCCC"/>
      <rgbColor rgb="FF99CC00"/>
      <rgbColor rgb="FFFFCC00"/>
      <rgbColor rgb="FFFF9900"/>
      <rgbColor rgb="FFFF6600"/>
      <rgbColor rgb="FF595959"/>
      <rgbColor rgb="FFA9D08E"/>
      <rgbColor rgb="FF1F3864"/>
      <rgbColor rgb="FF339966"/>
      <rgbColor rgb="FF003300"/>
      <rgbColor rgb="FF333300"/>
      <rgbColor rgb="FF993300"/>
      <rgbColor rgb="FF993366"/>
      <rgbColor rgb="FF2E5496"/>
      <rgbColor rgb="FF44546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
  <sheetViews>
    <sheetView showGridLines="0" tabSelected="1" zoomScaleNormal="100" workbookViewId="0">
      <pane ySplit="9" topLeftCell="A10" activePane="bottomLeft" state="frozen"/>
      <selection pane="bottomLeft" activeCell="E14" sqref="E14"/>
    </sheetView>
  </sheetViews>
  <sheetFormatPr baseColWidth="10" defaultColWidth="8.7109375" defaultRowHeight="15" x14ac:dyDescent="0.25"/>
  <cols>
    <col min="1" max="1" width="5" customWidth="1"/>
    <col min="2" max="2" width="26" customWidth="1"/>
    <col min="3" max="7" width="20" customWidth="1"/>
    <col min="8" max="8" width="9" customWidth="1"/>
    <col min="9" max="9" width="2" customWidth="1"/>
    <col min="10" max="12" width="21" customWidth="1"/>
  </cols>
  <sheetData>
    <row r="1" spans="1:12" ht="30" customHeight="1" x14ac:dyDescent="0.25">
      <c r="A1" s="9" t="s">
        <v>22</v>
      </c>
      <c r="B1" s="9"/>
      <c r="C1" s="9"/>
      <c r="D1" s="9"/>
      <c r="E1" s="9"/>
      <c r="F1" s="9"/>
      <c r="G1" s="9"/>
      <c r="H1" s="9"/>
      <c r="I1" s="9"/>
      <c r="J1" s="9"/>
      <c r="K1" s="9"/>
      <c r="L1" s="9"/>
    </row>
    <row r="2" spans="1:12" x14ac:dyDescent="0.25">
      <c r="A2" s="8" t="s">
        <v>23</v>
      </c>
      <c r="B2" s="8"/>
      <c r="C2" s="8"/>
      <c r="D2" s="8"/>
      <c r="E2" s="8"/>
      <c r="F2" s="8"/>
      <c r="G2" s="8"/>
      <c r="H2" s="8"/>
      <c r="I2" s="8"/>
      <c r="J2" s="8"/>
      <c r="K2" s="8"/>
      <c r="L2" s="8"/>
    </row>
    <row r="4" spans="1:12" ht="15.75" customHeight="1" x14ac:dyDescent="0.25">
      <c r="A4" s="15" t="s">
        <v>24</v>
      </c>
      <c r="B4" s="7" t="s">
        <v>25</v>
      </c>
      <c r="C4" s="7"/>
      <c r="D4" s="7"/>
      <c r="E4" s="7"/>
      <c r="F4" s="15" t="s">
        <v>26</v>
      </c>
      <c r="G4" s="16" t="s">
        <v>27</v>
      </c>
      <c r="H4" s="15" t="s">
        <v>28</v>
      </c>
      <c r="J4" s="7" t="s">
        <v>29</v>
      </c>
      <c r="K4" s="7"/>
      <c r="L4" s="7"/>
    </row>
    <row r="5" spans="1:12" ht="25.5" customHeight="1" x14ac:dyDescent="0.25">
      <c r="A5" s="15" t="s">
        <v>30</v>
      </c>
      <c r="B5" s="6" t="s">
        <v>31</v>
      </c>
      <c r="C5" s="6"/>
      <c r="D5" s="6"/>
      <c r="E5" s="6"/>
      <c r="F5" s="6"/>
      <c r="G5" s="6"/>
      <c r="H5" s="6"/>
      <c r="I5" s="6"/>
      <c r="J5" s="6"/>
      <c r="K5" s="6"/>
      <c r="L5" s="6"/>
    </row>
    <row r="6" spans="1:12" ht="15.75" customHeight="1" x14ac:dyDescent="0.25">
      <c r="A6" s="15" t="s">
        <v>32</v>
      </c>
      <c r="B6" s="7" t="s">
        <v>33</v>
      </c>
      <c r="C6" s="7"/>
      <c r="D6" s="7"/>
      <c r="E6" s="7"/>
      <c r="F6" s="15" t="s">
        <v>34</v>
      </c>
      <c r="G6" s="7" t="s">
        <v>35</v>
      </c>
      <c r="H6" s="7"/>
      <c r="I6" s="7"/>
      <c r="J6" s="7"/>
      <c r="K6" s="7"/>
      <c r="L6" s="7"/>
    </row>
    <row r="8" spans="1:12" ht="18" customHeight="1" x14ac:dyDescent="0.25">
      <c r="C8" s="5" t="s">
        <v>36</v>
      </c>
      <c r="D8" s="5"/>
      <c r="E8" s="5"/>
      <c r="F8" s="5"/>
      <c r="G8" s="5"/>
      <c r="J8" s="5" t="s">
        <v>37</v>
      </c>
      <c r="K8" s="5"/>
      <c r="L8" s="5"/>
    </row>
    <row r="9" spans="1:12" ht="21.75" customHeight="1" x14ac:dyDescent="0.25">
      <c r="A9" s="17" t="s">
        <v>38</v>
      </c>
      <c r="B9" s="17" t="s">
        <v>39</v>
      </c>
      <c r="C9" s="17" t="s">
        <v>40</v>
      </c>
      <c r="D9" s="17" t="s">
        <v>41</v>
      </c>
      <c r="E9" s="17" t="s">
        <v>42</v>
      </c>
      <c r="F9" s="17" t="s">
        <v>43</v>
      </c>
      <c r="G9" s="17" t="s">
        <v>44</v>
      </c>
      <c r="H9" s="17" t="s">
        <v>45</v>
      </c>
      <c r="J9" s="18" t="s">
        <v>46</v>
      </c>
      <c r="K9" s="19" t="s">
        <v>47</v>
      </c>
      <c r="L9" s="20" t="s">
        <v>48</v>
      </c>
    </row>
    <row r="10" spans="1:12" ht="24" customHeight="1" x14ac:dyDescent="0.25">
      <c r="A10" s="21">
        <v>1</v>
      </c>
      <c r="B10" s="22" t="s">
        <v>49</v>
      </c>
      <c r="C10" s="23" t="s">
        <v>50</v>
      </c>
      <c r="D10" s="23" t="s">
        <v>51</v>
      </c>
      <c r="E10" s="23" t="s">
        <v>52</v>
      </c>
      <c r="F10" s="23" t="s">
        <v>53</v>
      </c>
      <c r="G10" s="23" t="s">
        <v>54</v>
      </c>
      <c r="H10" s="24">
        <f t="shared" ref="H10:H17" si="0">IF(B10="","",COUNTA(C10:G10))</f>
        <v>5</v>
      </c>
      <c r="J10" s="25" t="s">
        <v>51</v>
      </c>
      <c r="K10" s="26" t="s">
        <v>53</v>
      </c>
      <c r="L10" s="27" t="s">
        <v>52</v>
      </c>
    </row>
    <row r="11" spans="1:12" ht="24" customHeight="1" x14ac:dyDescent="0.25">
      <c r="A11" s="28">
        <v>2</v>
      </c>
      <c r="B11" s="22" t="s">
        <v>55</v>
      </c>
      <c r="C11" s="29" t="s">
        <v>56</v>
      </c>
      <c r="D11" s="29" t="s">
        <v>57</v>
      </c>
      <c r="E11" s="29" t="s">
        <v>58</v>
      </c>
      <c r="F11" s="29" t="s">
        <v>59</v>
      </c>
      <c r="G11" s="29" t="s">
        <v>60</v>
      </c>
      <c r="H11" s="30">
        <f t="shared" si="0"/>
        <v>5</v>
      </c>
      <c r="J11" s="25" t="s">
        <v>56</v>
      </c>
      <c r="K11" s="26" t="s">
        <v>59</v>
      </c>
      <c r="L11" s="27" t="s">
        <v>58</v>
      </c>
    </row>
    <row r="12" spans="1:12" ht="24" customHeight="1" x14ac:dyDescent="0.25">
      <c r="A12" s="21">
        <v>3</v>
      </c>
      <c r="B12" s="22" t="s">
        <v>61</v>
      </c>
      <c r="C12" s="23" t="s">
        <v>62</v>
      </c>
      <c r="D12" s="23" t="s">
        <v>63</v>
      </c>
      <c r="E12" s="23" t="s">
        <v>64</v>
      </c>
      <c r="F12" s="23" t="s">
        <v>65</v>
      </c>
      <c r="G12" s="23" t="s">
        <v>66</v>
      </c>
      <c r="H12" s="24">
        <f t="shared" si="0"/>
        <v>5</v>
      </c>
      <c r="J12" s="25" t="s">
        <v>62</v>
      </c>
      <c r="K12" s="26" t="s">
        <v>65</v>
      </c>
      <c r="L12" s="27" t="s">
        <v>64</v>
      </c>
    </row>
    <row r="13" spans="1:12" ht="24" customHeight="1" x14ac:dyDescent="0.25">
      <c r="A13" s="28">
        <v>4</v>
      </c>
      <c r="B13" s="22" t="s">
        <v>67</v>
      </c>
      <c r="C13" s="29" t="s">
        <v>68</v>
      </c>
      <c r="D13" s="29" t="s">
        <v>69</v>
      </c>
      <c r="E13" s="29" t="s">
        <v>70</v>
      </c>
      <c r="F13" s="29" t="s">
        <v>71</v>
      </c>
      <c r="G13" s="29" t="s">
        <v>72</v>
      </c>
      <c r="H13" s="30">
        <f t="shared" si="0"/>
        <v>5</v>
      </c>
      <c r="J13" s="25" t="s">
        <v>68</v>
      </c>
      <c r="K13" s="26" t="s">
        <v>69</v>
      </c>
      <c r="L13" s="27" t="s">
        <v>72</v>
      </c>
    </row>
    <row r="14" spans="1:12" ht="24" customHeight="1" x14ac:dyDescent="0.25">
      <c r="A14" s="21">
        <v>5</v>
      </c>
      <c r="B14" s="22" t="s">
        <v>73</v>
      </c>
      <c r="C14" s="23" t="s">
        <v>74</v>
      </c>
      <c r="D14" s="23" t="s">
        <v>75</v>
      </c>
      <c r="E14" s="23" t="s">
        <v>76</v>
      </c>
      <c r="F14" s="23" t="s">
        <v>77</v>
      </c>
      <c r="G14" s="23" t="s">
        <v>78</v>
      </c>
      <c r="H14" s="24">
        <f t="shared" si="0"/>
        <v>5</v>
      </c>
      <c r="J14" s="25" t="s">
        <v>74</v>
      </c>
      <c r="K14" s="26" t="s">
        <v>75</v>
      </c>
      <c r="L14" s="27" t="s">
        <v>77</v>
      </c>
    </row>
    <row r="15" spans="1:12" ht="24" customHeight="1" x14ac:dyDescent="0.25">
      <c r="A15" s="28">
        <v>6</v>
      </c>
      <c r="B15" s="22" t="s">
        <v>79</v>
      </c>
      <c r="C15" s="29" t="s">
        <v>80</v>
      </c>
      <c r="D15" s="29" t="s">
        <v>81</v>
      </c>
      <c r="E15" s="29" t="s">
        <v>82</v>
      </c>
      <c r="F15" s="29" t="s">
        <v>83</v>
      </c>
      <c r="G15" s="29"/>
      <c r="H15" s="30">
        <f t="shared" si="0"/>
        <v>4</v>
      </c>
      <c r="J15" s="25" t="s">
        <v>82</v>
      </c>
      <c r="K15" s="26" t="s">
        <v>81</v>
      </c>
      <c r="L15" s="27" t="s">
        <v>81</v>
      </c>
    </row>
    <row r="16" spans="1:12" ht="24" customHeight="1" x14ac:dyDescent="0.25">
      <c r="A16" s="21">
        <v>7</v>
      </c>
      <c r="B16" s="22" t="s">
        <v>84</v>
      </c>
      <c r="C16" s="23" t="s">
        <v>85</v>
      </c>
      <c r="D16" s="23" t="s">
        <v>86</v>
      </c>
      <c r="E16" s="23" t="s">
        <v>87</v>
      </c>
      <c r="F16" s="23" t="s">
        <v>88</v>
      </c>
      <c r="G16" s="23" t="s">
        <v>89</v>
      </c>
      <c r="H16" s="24">
        <f t="shared" si="0"/>
        <v>5</v>
      </c>
      <c r="J16" s="25" t="s">
        <v>85</v>
      </c>
      <c r="K16" s="26" t="s">
        <v>86</v>
      </c>
      <c r="L16" s="27" t="s">
        <v>87</v>
      </c>
    </row>
    <row r="17" spans="1:12" ht="24" customHeight="1" x14ac:dyDescent="0.25">
      <c r="A17" s="28">
        <v>8</v>
      </c>
      <c r="B17" s="22" t="s">
        <v>90</v>
      </c>
      <c r="C17" s="29" t="s">
        <v>91</v>
      </c>
      <c r="D17" s="29" t="s">
        <v>92</v>
      </c>
      <c r="E17" s="29" t="s">
        <v>93</v>
      </c>
      <c r="F17" s="29" t="s">
        <v>94</v>
      </c>
      <c r="G17" s="29"/>
      <c r="H17" s="30">
        <f t="shared" si="0"/>
        <v>4</v>
      </c>
      <c r="J17" s="25" t="s">
        <v>92</v>
      </c>
      <c r="K17" s="26" t="s">
        <v>93</v>
      </c>
      <c r="L17" s="27" t="s">
        <v>91</v>
      </c>
    </row>
    <row r="19" spans="1:12" x14ac:dyDescent="0.25">
      <c r="A19" s="4" t="s">
        <v>95</v>
      </c>
      <c r="B19" s="4"/>
      <c r="C19" s="31">
        <f>COUNTA(B10:B17)</f>
        <v>8</v>
      </c>
      <c r="D19" s="4" t="s">
        <v>96</v>
      </c>
      <c r="E19" s="4"/>
      <c r="F19" s="4"/>
      <c r="G19" s="32">
        <f>PRODUCT(H10:H17)</f>
        <v>250000</v>
      </c>
    </row>
    <row r="21" spans="1:12" ht="19.5" customHeight="1" x14ac:dyDescent="0.25">
      <c r="A21" s="3" t="s">
        <v>97</v>
      </c>
      <c r="B21" s="3"/>
      <c r="C21" s="3"/>
      <c r="D21" s="3"/>
      <c r="E21" s="3"/>
      <c r="F21" s="3"/>
      <c r="G21" s="3"/>
      <c r="H21" s="3"/>
      <c r="I21" s="3"/>
      <c r="J21" s="3"/>
      <c r="K21" s="3"/>
      <c r="L21" s="3"/>
    </row>
    <row r="22" spans="1:12" ht="27.75" customHeight="1" x14ac:dyDescent="0.25">
      <c r="A22" s="33" t="s">
        <v>46</v>
      </c>
      <c r="B22" s="2" t="str">
        <f>_xlfn.TEXTJOIN(" + ",TRUE(),J10:J17)</f>
        <v>Aluminium + Akku (USB-C) + Drucktasten + Zylindrisch + Bluetooth + Wasserdicht (IPX7) + Outdoor / Sport + Mittel (30–80 €)</v>
      </c>
      <c r="C22" s="2"/>
      <c r="D22" s="2"/>
      <c r="E22" s="2"/>
      <c r="F22" s="2"/>
      <c r="G22" s="2"/>
      <c r="H22" s="2"/>
      <c r="I22" s="2"/>
      <c r="J22" s="1" t="str">
        <f>IF(COUNTA(J10:J17)=COUNTA($B$10:$B$17),"vollständig","unvollständig ("&amp;COUNTA(J10:J17)&amp;"/"&amp;COUNTA($B$10:$B$17)&amp;")")</f>
        <v>vollständig</v>
      </c>
      <c r="K22" s="1"/>
      <c r="L22" s="1"/>
    </row>
    <row r="23" spans="1:12" ht="27.75" customHeight="1" x14ac:dyDescent="0.25">
      <c r="A23" s="34" t="s">
        <v>47</v>
      </c>
      <c r="B23" s="2" t="str">
        <f>_xlfn.TEXTJOIN(" + ",TRUE(),K10:K17)</f>
        <v>Recycling-Verbundstoff + Netzbetrieb + Sprachassistent + Würfel + WLAN / Multiroom + Spritzwasser (IPX4) + Wohnzimmer + Premium (80–150 €)</v>
      </c>
      <c r="C23" s="2"/>
      <c r="D23" s="2"/>
      <c r="E23" s="2"/>
      <c r="F23" s="2"/>
      <c r="G23" s="2"/>
      <c r="H23" s="2"/>
      <c r="I23" s="2"/>
      <c r="J23" s="1" t="str">
        <f>IF(COUNTA(K10:K17)=COUNTA($B$10:$B$17),"vollständig","unvollständig ("&amp;COUNTA(K10:K17)&amp;"/"&amp;COUNTA($B$10:$B$17)&amp;")")</f>
        <v>vollständig</v>
      </c>
      <c r="K23" s="1"/>
      <c r="L23" s="1"/>
    </row>
    <row r="24" spans="1:12" ht="27.75" customHeight="1" x14ac:dyDescent="0.25">
      <c r="A24" s="35" t="s">
        <v>48</v>
      </c>
      <c r="B24" s="2" t="str">
        <f>_xlfn.TEXTJOIN(" + ",TRUE(),L10:L17)</f>
        <v>Bambus / Holz + Solar-Hybrid + App-Steuerung + Faltbar + NFC + Spritzwasser (IPX4) + Reisen + Einstieg (&lt;30 €)</v>
      </c>
      <c r="C24" s="2"/>
      <c r="D24" s="2"/>
      <c r="E24" s="2"/>
      <c r="F24" s="2"/>
      <c r="G24" s="2"/>
      <c r="H24" s="2"/>
      <c r="I24" s="2"/>
      <c r="J24" s="1" t="str">
        <f>IF(COUNTA(L10:L17)=COUNTA($B$10:$B$17),"vollständig","unvollständig ("&amp;COUNTA(L10:L17)&amp;"/"&amp;COUNTA($B$10:$B$17)&amp;")")</f>
        <v>vollständig</v>
      </c>
      <c r="K24" s="1"/>
      <c r="L24" s="1"/>
    </row>
    <row r="26" spans="1:12" ht="25.5" customHeight="1" x14ac:dyDescent="0.25">
      <c r="A26" s="50" t="s">
        <v>98</v>
      </c>
      <c r="B26" s="50"/>
      <c r="C26" s="50"/>
      <c r="D26" s="50"/>
      <c r="E26" s="50"/>
      <c r="F26" s="50"/>
      <c r="G26" s="50"/>
      <c r="H26" s="50"/>
      <c r="I26" s="50"/>
      <c r="J26" s="50"/>
      <c r="K26" s="50"/>
      <c r="L26" s="50"/>
    </row>
  </sheetData>
  <mergeCells count="19">
    <mergeCell ref="B24:I24"/>
    <mergeCell ref="J24:L24"/>
    <mergeCell ref="A26:L26"/>
    <mergeCell ref="A21:L21"/>
    <mergeCell ref="B22:I22"/>
    <mergeCell ref="J22:L22"/>
    <mergeCell ref="B23:I23"/>
    <mergeCell ref="J23:L23"/>
    <mergeCell ref="B6:E6"/>
    <mergeCell ref="G6:L6"/>
    <mergeCell ref="C8:G8"/>
    <mergeCell ref="J8:L8"/>
    <mergeCell ref="A19:B19"/>
    <mergeCell ref="D19:F19"/>
    <mergeCell ref="A1:L1"/>
    <mergeCell ref="A2:L2"/>
    <mergeCell ref="B4:E4"/>
    <mergeCell ref="J4:L4"/>
    <mergeCell ref="B5:L5"/>
  </mergeCells>
  <conditionalFormatting sqref="C10:G17">
    <cfRule type="expression" dxfId="3" priority="2">
      <formula>AND(C10&lt;&gt;"",C10=$J10)</formula>
    </cfRule>
    <cfRule type="expression" dxfId="2" priority="3">
      <formula>AND(C10&lt;&gt;"",C10=$K10)</formula>
    </cfRule>
    <cfRule type="expression" dxfId="1" priority="4">
      <formula>AND(C10&lt;&gt;"",C10=$L10)</formula>
    </cfRule>
  </conditionalFormatting>
  <dataValidations count="8">
    <dataValidation type="list" allowBlank="1" sqref="J10:L10" xr:uid="{00000000-0002-0000-0100-000000000000}">
      <formula1>$C$10:$G$10</formula1>
      <formula2>0</formula2>
    </dataValidation>
    <dataValidation type="list" allowBlank="1" sqref="J11:L11" xr:uid="{00000000-0002-0000-0100-000001000000}">
      <formula1>$C$11:$G$11</formula1>
      <formula2>0</formula2>
    </dataValidation>
    <dataValidation type="list" allowBlank="1" sqref="J12:L12" xr:uid="{00000000-0002-0000-0100-000002000000}">
      <formula1>$C$12:$G$12</formula1>
      <formula2>0</formula2>
    </dataValidation>
    <dataValidation type="list" allowBlank="1" sqref="J13:L13" xr:uid="{00000000-0002-0000-0100-000003000000}">
      <formula1>$C$13:$G$13</formula1>
      <formula2>0</formula2>
    </dataValidation>
    <dataValidation type="list" allowBlank="1" sqref="J14:L14" xr:uid="{00000000-0002-0000-0100-000004000000}">
      <formula1>$C$14:$G$14</formula1>
      <formula2>0</formula2>
    </dataValidation>
    <dataValidation type="list" allowBlank="1" sqref="J15:L15" xr:uid="{00000000-0002-0000-0100-000005000000}">
      <formula1>$C$15:$G$15</formula1>
      <formula2>0</formula2>
    </dataValidation>
    <dataValidation type="list" allowBlank="1" sqref="J16:L16" xr:uid="{00000000-0002-0000-0100-000006000000}">
      <formula1>$C$16:$G$16</formula1>
      <formula2>0</formula2>
    </dataValidation>
    <dataValidation type="list" allowBlank="1" sqref="J17:L17" xr:uid="{00000000-0002-0000-0100-000007000000}">
      <formula1>$C$17:$G$17</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0"/>
  <sheetViews>
    <sheetView showGridLines="0" zoomScaleNormal="100" workbookViewId="0"/>
  </sheetViews>
  <sheetFormatPr baseColWidth="10" defaultColWidth="8.7109375" defaultRowHeight="15" x14ac:dyDescent="0.25"/>
  <cols>
    <col min="1" max="1" width="3" customWidth="1"/>
    <col min="2" max="2" width="30" customWidth="1"/>
    <col min="3" max="3" width="14" customWidth="1"/>
    <col min="4" max="6" width="16" customWidth="1"/>
    <col min="7" max="7" width="3" customWidth="1"/>
  </cols>
  <sheetData>
    <row r="2" spans="2:6" ht="27.75" customHeight="1" x14ac:dyDescent="0.25">
      <c r="B2" s="51" t="s">
        <v>99</v>
      </c>
      <c r="C2" s="51"/>
      <c r="D2" s="51"/>
      <c r="E2" s="51"/>
      <c r="F2" s="51"/>
    </row>
    <row r="3" spans="2:6" x14ac:dyDescent="0.25">
      <c r="B3" s="8" t="s">
        <v>100</v>
      </c>
      <c r="C3" s="8"/>
      <c r="D3" s="8"/>
      <c r="E3" s="8"/>
      <c r="F3" s="8"/>
    </row>
    <row r="5" spans="2:6" ht="21.75" customHeight="1" x14ac:dyDescent="0.25">
      <c r="B5" s="17" t="s">
        <v>101</v>
      </c>
      <c r="C5" s="17" t="s">
        <v>102</v>
      </c>
      <c r="D5" s="18" t="s">
        <v>46</v>
      </c>
      <c r="E5" s="19" t="s">
        <v>47</v>
      </c>
      <c r="F5" s="20" t="s">
        <v>48</v>
      </c>
    </row>
    <row r="6" spans="2:6" x14ac:dyDescent="0.25">
      <c r="B6" s="36" t="s">
        <v>103</v>
      </c>
      <c r="C6" s="37"/>
      <c r="D6" s="38" t="s">
        <v>104</v>
      </c>
      <c r="E6" s="38" t="s">
        <v>105</v>
      </c>
      <c r="F6" s="38" t="s">
        <v>106</v>
      </c>
    </row>
    <row r="7" spans="2:6" x14ac:dyDescent="0.25">
      <c r="B7" s="39" t="s">
        <v>107</v>
      </c>
      <c r="C7" s="40">
        <v>0.2</v>
      </c>
      <c r="D7" s="41">
        <v>3</v>
      </c>
      <c r="E7" s="41">
        <v>2</v>
      </c>
      <c r="F7" s="41">
        <v>4</v>
      </c>
    </row>
    <row r="8" spans="2:6" x14ac:dyDescent="0.25">
      <c r="B8" s="42" t="s">
        <v>108</v>
      </c>
      <c r="C8" s="40">
        <v>0.2</v>
      </c>
      <c r="D8" s="43">
        <v>5</v>
      </c>
      <c r="E8" s="43">
        <v>3</v>
      </c>
      <c r="F8" s="43">
        <v>4</v>
      </c>
    </row>
    <row r="9" spans="2:6" x14ac:dyDescent="0.25">
      <c r="B9" s="39" t="s">
        <v>109</v>
      </c>
      <c r="C9" s="40">
        <v>0.2</v>
      </c>
      <c r="D9" s="41">
        <v>4</v>
      </c>
      <c r="E9" s="41">
        <v>5</v>
      </c>
      <c r="F9" s="41">
        <v>3</v>
      </c>
    </row>
    <row r="10" spans="2:6" x14ac:dyDescent="0.25">
      <c r="B10" s="42" t="s">
        <v>110</v>
      </c>
      <c r="C10" s="40">
        <v>0.15</v>
      </c>
      <c r="D10" s="43">
        <v>3</v>
      </c>
      <c r="E10" s="43">
        <v>4</v>
      </c>
      <c r="F10" s="43">
        <v>4</v>
      </c>
    </row>
    <row r="11" spans="2:6" x14ac:dyDescent="0.25">
      <c r="B11" s="39" t="s">
        <v>111</v>
      </c>
      <c r="C11" s="40">
        <v>0.15</v>
      </c>
      <c r="D11" s="41">
        <v>3</v>
      </c>
      <c r="E11" s="41">
        <v>3</v>
      </c>
      <c r="F11" s="41">
        <v>5</v>
      </c>
    </row>
    <row r="12" spans="2:6" x14ac:dyDescent="0.25">
      <c r="B12" s="42" t="s">
        <v>112</v>
      </c>
      <c r="C12" s="40">
        <v>0.1</v>
      </c>
      <c r="D12" s="43">
        <v>5</v>
      </c>
      <c r="E12" s="43">
        <v>2</v>
      </c>
      <c r="F12" s="43">
        <v>3</v>
      </c>
    </row>
    <row r="13" spans="2:6" x14ac:dyDescent="0.25">
      <c r="B13" s="44" t="s">
        <v>113</v>
      </c>
      <c r="C13" s="45">
        <f>SUM(C7:C12)</f>
        <v>1.0000000000000002</v>
      </c>
      <c r="D13" s="52" t="str">
        <f>IF(C13=1,"✓ 100 % – korrekt","Achtung: Summe ≠ 100 %")</f>
        <v>✓ 100 % – korrekt</v>
      </c>
      <c r="E13" s="52"/>
      <c r="F13" s="52"/>
    </row>
    <row r="15" spans="2:6" ht="21.75" customHeight="1" x14ac:dyDescent="0.25">
      <c r="B15" s="46" t="s">
        <v>114</v>
      </c>
      <c r="C15" s="47"/>
      <c r="D15" s="48">
        <f>SUMPRODUCT($C$7:$C$12,D7:D12)</f>
        <v>3.8000000000000007</v>
      </c>
      <c r="E15" s="48">
        <f>SUMPRODUCT($C$7:$C$12,E7:E12)</f>
        <v>3.25</v>
      </c>
      <c r="F15" s="48">
        <f>SUMPRODUCT($C$7:$C$12,F7:F12)</f>
        <v>3.8500000000000005</v>
      </c>
    </row>
    <row r="16" spans="2:6" x14ac:dyDescent="0.25">
      <c r="B16" s="44" t="s">
        <v>115</v>
      </c>
      <c r="C16" s="49"/>
      <c r="D16" s="31">
        <f>RANK(D15,$D$15:$F$15,0)</f>
        <v>2</v>
      </c>
      <c r="E16" s="31">
        <f>RANK(E15,$D$15:$F$15,0)</f>
        <v>3</v>
      </c>
      <c r="F16" s="31">
        <f>RANK(F15,$D$15:$F$15,0)</f>
        <v>1</v>
      </c>
    </row>
    <row r="18" spans="2:6" ht="21.75" customHeight="1" x14ac:dyDescent="0.25">
      <c r="B18" s="53" t="s">
        <v>116</v>
      </c>
      <c r="C18" s="53"/>
      <c r="D18" s="54" t="str">
        <f>INDEX(D5:F5,MATCH(MAX(D15:F15),D15:F15,0))&amp;" – "&amp;INDEX(D6:F6,MATCH(MAX(D15:F15),D15:F15,0))&amp;"  ("&amp;TEXT(MAX(D15:F15),"0.00")&amp;" Punkte)"</f>
        <v>Variante C – Eco-Reise  (004 Punkte)</v>
      </c>
      <c r="E18" s="54"/>
      <c r="F18" s="54"/>
    </row>
    <row r="20" spans="2:6" ht="30" customHeight="1" x14ac:dyDescent="0.25">
      <c r="B20" s="50" t="s">
        <v>117</v>
      </c>
      <c r="C20" s="50"/>
      <c r="D20" s="50"/>
      <c r="E20" s="50"/>
      <c r="F20" s="50"/>
    </row>
  </sheetData>
  <mergeCells count="6">
    <mergeCell ref="B20:F20"/>
    <mergeCell ref="B2:F2"/>
    <mergeCell ref="B3:F3"/>
    <mergeCell ref="D13:F13"/>
    <mergeCell ref="B18:C18"/>
    <mergeCell ref="D18:F18"/>
  </mergeCells>
  <conditionalFormatting sqref="D15:F15">
    <cfRule type="expression" dxfId="0" priority="2">
      <formula>D15=MAX($D$15:$F$15)</formula>
    </cfRule>
  </conditionalFormatting>
  <dataValidations count="1">
    <dataValidation type="whole" allowBlank="1" showErrorMessage="1" errorTitle="Ungültige Bewertung" error="Bitte einen Wert von 1 bis 5 eingeben." sqref="D7:F12" xr:uid="{00000000-0002-0000-02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8"/>
  <sheetViews>
    <sheetView showGridLines="0" zoomScaleNormal="100" workbookViewId="0"/>
  </sheetViews>
  <sheetFormatPr baseColWidth="10" defaultColWidth="8.7109375" defaultRowHeight="15" x14ac:dyDescent="0.25"/>
  <cols>
    <col min="1" max="1" width="3" customWidth="1"/>
    <col min="2" max="2" width="4" customWidth="1"/>
    <col min="3" max="3" width="100" customWidth="1"/>
  </cols>
  <sheetData>
    <row r="2" spans="2:3" ht="30" customHeight="1" x14ac:dyDescent="0.25">
      <c r="B2" s="14" t="s">
        <v>0</v>
      </c>
      <c r="C2" s="14"/>
    </row>
    <row r="3" spans="2:3" ht="18" customHeight="1" x14ac:dyDescent="0.25">
      <c r="B3" s="13" t="s">
        <v>1</v>
      </c>
      <c r="C3" s="13"/>
    </row>
    <row r="5" spans="2:3" ht="21.75" customHeight="1" x14ac:dyDescent="0.25">
      <c r="B5" s="12" t="s">
        <v>2</v>
      </c>
      <c r="C5" s="12"/>
    </row>
    <row r="6" spans="2:3" ht="54" customHeight="1" x14ac:dyDescent="0.25">
      <c r="B6" s="11" t="s">
        <v>3</v>
      </c>
      <c r="C6" s="11"/>
    </row>
    <row r="8" spans="2:3" ht="21.75" customHeight="1" x14ac:dyDescent="0.25">
      <c r="B8" s="12" t="s">
        <v>4</v>
      </c>
      <c r="C8" s="12"/>
    </row>
    <row r="9" spans="2:3" ht="27.75" customHeight="1" x14ac:dyDescent="0.25">
      <c r="B9" s="11" t="s">
        <v>5</v>
      </c>
      <c r="C9" s="11"/>
    </row>
    <row r="10" spans="2:3" ht="15" customHeight="1" x14ac:dyDescent="0.25">
      <c r="B10" s="11" t="s">
        <v>6</v>
      </c>
      <c r="C10" s="11"/>
    </row>
    <row r="11" spans="2:3" ht="27.75" customHeight="1" x14ac:dyDescent="0.25">
      <c r="B11" s="11" t="s">
        <v>7</v>
      </c>
      <c r="C11" s="11"/>
    </row>
    <row r="13" spans="2:3" ht="21.75" customHeight="1" x14ac:dyDescent="0.25">
      <c r="B13" s="12" t="s">
        <v>8</v>
      </c>
      <c r="C13" s="12"/>
    </row>
    <row r="14" spans="2:3" ht="15" customHeight="1" x14ac:dyDescent="0.25">
      <c r="B14" s="11" t="s">
        <v>9</v>
      </c>
      <c r="C14" s="11"/>
    </row>
    <row r="15" spans="2:3" ht="15" customHeight="1" x14ac:dyDescent="0.25">
      <c r="B15" s="11" t="s">
        <v>10</v>
      </c>
      <c r="C15" s="11"/>
    </row>
    <row r="16" spans="2:3" ht="27.75" customHeight="1" x14ac:dyDescent="0.25">
      <c r="B16" s="11" t="s">
        <v>11</v>
      </c>
      <c r="C16" s="11"/>
    </row>
    <row r="17" spans="2:3" ht="15" customHeight="1" x14ac:dyDescent="0.25">
      <c r="B17" s="11" t="s">
        <v>12</v>
      </c>
      <c r="C17" s="11"/>
    </row>
    <row r="18" spans="2:3" ht="15" customHeight="1" x14ac:dyDescent="0.25">
      <c r="B18" s="11" t="s">
        <v>13</v>
      </c>
      <c r="C18" s="11"/>
    </row>
    <row r="20" spans="2:3" ht="21.75" customHeight="1" x14ac:dyDescent="0.25">
      <c r="B20" s="12" t="s">
        <v>14</v>
      </c>
      <c r="C20" s="12"/>
    </row>
    <row r="21" spans="2:3" ht="15" customHeight="1" x14ac:dyDescent="0.25">
      <c r="B21" s="11" t="s">
        <v>15</v>
      </c>
      <c r="C21" s="11"/>
    </row>
    <row r="22" spans="2:3" ht="15" customHeight="1" x14ac:dyDescent="0.25">
      <c r="B22" s="11" t="s">
        <v>16</v>
      </c>
      <c r="C22" s="11"/>
    </row>
    <row r="23" spans="2:3" ht="15" customHeight="1" x14ac:dyDescent="0.25">
      <c r="B23" s="11" t="s">
        <v>17</v>
      </c>
      <c r="C23" s="11"/>
    </row>
    <row r="24" spans="2:3" ht="15" customHeight="1" x14ac:dyDescent="0.25">
      <c r="B24" s="11" t="s">
        <v>18</v>
      </c>
      <c r="C24" s="11"/>
    </row>
    <row r="25" spans="2:3" ht="15" customHeight="1" x14ac:dyDescent="0.25">
      <c r="B25" s="11" t="s">
        <v>19</v>
      </c>
      <c r="C25" s="11"/>
    </row>
    <row r="27" spans="2:3" ht="21.75" customHeight="1" x14ac:dyDescent="0.25">
      <c r="B27" s="10" t="s">
        <v>20</v>
      </c>
      <c r="C27" s="10"/>
    </row>
    <row r="28" spans="2:3" ht="40.5" customHeight="1" x14ac:dyDescent="0.25">
      <c r="B28" s="11" t="s">
        <v>21</v>
      </c>
      <c r="C28" s="11"/>
    </row>
  </sheetData>
  <mergeCells count="22">
    <mergeCell ref="B27:C27"/>
    <mergeCell ref="B28:C28"/>
    <mergeCell ref="B21:C21"/>
    <mergeCell ref="B22:C22"/>
    <mergeCell ref="B23:C23"/>
    <mergeCell ref="B24:C24"/>
    <mergeCell ref="B25:C25"/>
    <mergeCell ref="B15:C15"/>
    <mergeCell ref="B16:C16"/>
    <mergeCell ref="B17:C17"/>
    <mergeCell ref="B18:C18"/>
    <mergeCell ref="B20:C20"/>
    <mergeCell ref="B9:C9"/>
    <mergeCell ref="B10:C10"/>
    <mergeCell ref="B11:C11"/>
    <mergeCell ref="B13:C13"/>
    <mergeCell ref="B14:C14"/>
    <mergeCell ref="B2:C2"/>
    <mergeCell ref="B3:C3"/>
    <mergeCell ref="B5:C5"/>
    <mergeCell ref="B6:C6"/>
    <mergeCell ref="B8:C8"/>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Morphologischer Kasten</vt:lpstr>
      <vt:lpstr>Variantenbewertung</vt:lpstr>
      <vt:lpstr>Anleitung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2026-06-15T05:37:54Z</dcterms:created>
  <dcterms:modified xsi:type="dcterms:W3CDTF">2026-06-15T06:37:53Z</dcterms:modified>
  <dc:language>en-US</dc:language>
</cp:coreProperties>
</file>