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Generador\"/>
    </mc:Choice>
  </mc:AlternateContent>
  <xr:revisionPtr revIDLastSave="0" documentId="13_ncr:1_{8708CC0C-4373-4FC1-B417-B98DAE1ABF5F}" xr6:coauthVersionLast="47" xr6:coauthVersionMax="47" xr10:uidLastSave="{00000000-0000-0000-0000-000000000000}"/>
  <bookViews>
    <workbookView xWindow="690" yWindow="690" windowWidth="25500" windowHeight="13500" xr2:uid="{00000000-000D-0000-FFFF-FFFF00000000}"/>
  </bookViews>
  <sheets>
    <sheet name="Übersicht" sheetId="1" r:id="rId1"/>
    <sheet name="Mitglieder" sheetId="2" r:id="rId2"/>
    <sheet name="Einstellunge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06" i="2" l="1"/>
  <c r="P206" i="2"/>
  <c r="E206" i="2"/>
  <c r="R205" i="2"/>
  <c r="P205" i="2"/>
  <c r="E205" i="2"/>
  <c r="R204" i="2"/>
  <c r="P204" i="2"/>
  <c r="E204" i="2"/>
  <c r="R203" i="2"/>
  <c r="P203" i="2"/>
  <c r="E203" i="2"/>
  <c r="R202" i="2"/>
  <c r="P202" i="2"/>
  <c r="E202" i="2"/>
  <c r="R201" i="2"/>
  <c r="P201" i="2"/>
  <c r="E201" i="2"/>
  <c r="R200" i="2"/>
  <c r="P200" i="2"/>
  <c r="E200" i="2"/>
  <c r="R199" i="2"/>
  <c r="P199" i="2"/>
  <c r="E199" i="2"/>
  <c r="R198" i="2"/>
  <c r="P198" i="2"/>
  <c r="E198" i="2"/>
  <c r="R197" i="2"/>
  <c r="P197" i="2"/>
  <c r="E197" i="2"/>
  <c r="R196" i="2"/>
  <c r="P196" i="2"/>
  <c r="E196" i="2"/>
  <c r="R195" i="2"/>
  <c r="P195" i="2"/>
  <c r="E195" i="2"/>
  <c r="R194" i="2"/>
  <c r="P194" i="2"/>
  <c r="E194" i="2"/>
  <c r="R193" i="2"/>
  <c r="P193" i="2"/>
  <c r="E193" i="2"/>
  <c r="R192" i="2"/>
  <c r="P192" i="2"/>
  <c r="E192" i="2"/>
  <c r="R191" i="2"/>
  <c r="P191" i="2"/>
  <c r="E191" i="2"/>
  <c r="R190" i="2"/>
  <c r="P190" i="2"/>
  <c r="E190" i="2"/>
  <c r="R189" i="2"/>
  <c r="P189" i="2"/>
  <c r="E189" i="2"/>
  <c r="R188" i="2"/>
  <c r="P188" i="2"/>
  <c r="E188" i="2"/>
  <c r="R187" i="2"/>
  <c r="P187" i="2"/>
  <c r="E187" i="2"/>
  <c r="R186" i="2"/>
  <c r="P186" i="2"/>
  <c r="E186" i="2"/>
  <c r="R185" i="2"/>
  <c r="P185" i="2"/>
  <c r="E185" i="2"/>
  <c r="R184" i="2"/>
  <c r="P184" i="2"/>
  <c r="E184" i="2"/>
  <c r="R183" i="2"/>
  <c r="P183" i="2"/>
  <c r="E183" i="2"/>
  <c r="R182" i="2"/>
  <c r="P182" i="2"/>
  <c r="E182" i="2"/>
  <c r="R181" i="2"/>
  <c r="P181" i="2"/>
  <c r="E181" i="2"/>
  <c r="R180" i="2"/>
  <c r="P180" i="2"/>
  <c r="E180" i="2"/>
  <c r="R179" i="2"/>
  <c r="P179" i="2"/>
  <c r="E179" i="2"/>
  <c r="R178" i="2"/>
  <c r="P178" i="2"/>
  <c r="E178" i="2"/>
  <c r="R177" i="2"/>
  <c r="P177" i="2"/>
  <c r="E177" i="2"/>
  <c r="R176" i="2"/>
  <c r="P176" i="2"/>
  <c r="E176" i="2"/>
  <c r="R175" i="2"/>
  <c r="P175" i="2"/>
  <c r="E175" i="2"/>
  <c r="R174" i="2"/>
  <c r="P174" i="2"/>
  <c r="E174" i="2"/>
  <c r="R173" i="2"/>
  <c r="P173" i="2"/>
  <c r="E173" i="2"/>
  <c r="R172" i="2"/>
  <c r="P172" i="2"/>
  <c r="E172" i="2"/>
  <c r="R171" i="2"/>
  <c r="P171" i="2"/>
  <c r="E171" i="2"/>
  <c r="R170" i="2"/>
  <c r="P170" i="2"/>
  <c r="E170" i="2"/>
  <c r="R169" i="2"/>
  <c r="P169" i="2"/>
  <c r="E169" i="2"/>
  <c r="R168" i="2"/>
  <c r="P168" i="2"/>
  <c r="E168" i="2"/>
  <c r="R167" i="2"/>
  <c r="P167" i="2"/>
  <c r="E167" i="2"/>
  <c r="R166" i="2"/>
  <c r="P166" i="2"/>
  <c r="E166" i="2"/>
  <c r="R165" i="2"/>
  <c r="P165" i="2"/>
  <c r="E165" i="2"/>
  <c r="R164" i="2"/>
  <c r="P164" i="2"/>
  <c r="E164" i="2"/>
  <c r="R163" i="2"/>
  <c r="P163" i="2"/>
  <c r="E163" i="2"/>
  <c r="R162" i="2"/>
  <c r="P162" i="2"/>
  <c r="E162" i="2"/>
  <c r="R161" i="2"/>
  <c r="P161" i="2"/>
  <c r="E161" i="2"/>
  <c r="R160" i="2"/>
  <c r="P160" i="2"/>
  <c r="E160" i="2"/>
  <c r="R159" i="2"/>
  <c r="P159" i="2"/>
  <c r="E159" i="2"/>
  <c r="R158" i="2"/>
  <c r="P158" i="2"/>
  <c r="E158" i="2"/>
  <c r="R157" i="2"/>
  <c r="P157" i="2"/>
  <c r="E157" i="2"/>
  <c r="R156" i="2"/>
  <c r="P156" i="2"/>
  <c r="E156" i="2"/>
  <c r="R155" i="2"/>
  <c r="P155" i="2"/>
  <c r="E155" i="2"/>
  <c r="R154" i="2"/>
  <c r="P154" i="2"/>
  <c r="E154" i="2"/>
  <c r="R153" i="2"/>
  <c r="P153" i="2"/>
  <c r="E153" i="2"/>
  <c r="R152" i="2"/>
  <c r="P152" i="2"/>
  <c r="E152" i="2"/>
  <c r="R151" i="2"/>
  <c r="P151" i="2"/>
  <c r="E151" i="2"/>
  <c r="R150" i="2"/>
  <c r="P150" i="2"/>
  <c r="E150" i="2"/>
  <c r="R149" i="2"/>
  <c r="P149" i="2"/>
  <c r="E149" i="2"/>
  <c r="R148" i="2"/>
  <c r="P148" i="2"/>
  <c r="E148" i="2"/>
  <c r="R147" i="2"/>
  <c r="P147" i="2"/>
  <c r="E147" i="2"/>
  <c r="R146" i="2"/>
  <c r="P146" i="2"/>
  <c r="E146" i="2"/>
  <c r="R145" i="2"/>
  <c r="P145" i="2"/>
  <c r="E145" i="2"/>
  <c r="R144" i="2"/>
  <c r="P144" i="2"/>
  <c r="E144" i="2"/>
  <c r="R143" i="2"/>
  <c r="P143" i="2"/>
  <c r="E143" i="2"/>
  <c r="R142" i="2"/>
  <c r="P142" i="2"/>
  <c r="E142" i="2"/>
  <c r="R141" i="2"/>
  <c r="P141" i="2"/>
  <c r="E141" i="2"/>
  <c r="R140" i="2"/>
  <c r="P140" i="2"/>
  <c r="E140" i="2"/>
  <c r="R139" i="2"/>
  <c r="P139" i="2"/>
  <c r="E139" i="2"/>
  <c r="R138" i="2"/>
  <c r="P138" i="2"/>
  <c r="E138" i="2"/>
  <c r="R137" i="2"/>
  <c r="P137" i="2"/>
  <c r="E137" i="2"/>
  <c r="R136" i="2"/>
  <c r="P136" i="2"/>
  <c r="E136" i="2"/>
  <c r="R135" i="2"/>
  <c r="P135" i="2"/>
  <c r="E135" i="2"/>
  <c r="R134" i="2"/>
  <c r="P134" i="2"/>
  <c r="E134" i="2"/>
  <c r="R133" i="2"/>
  <c r="P133" i="2"/>
  <c r="E133" i="2"/>
  <c r="R132" i="2"/>
  <c r="P132" i="2"/>
  <c r="E132" i="2"/>
  <c r="R131" i="2"/>
  <c r="P131" i="2"/>
  <c r="E131" i="2"/>
  <c r="R130" i="2"/>
  <c r="P130" i="2"/>
  <c r="E130" i="2"/>
  <c r="R129" i="2"/>
  <c r="P129" i="2"/>
  <c r="E129" i="2"/>
  <c r="R128" i="2"/>
  <c r="P128" i="2"/>
  <c r="E128" i="2"/>
  <c r="R127" i="2"/>
  <c r="P127" i="2"/>
  <c r="E127" i="2"/>
  <c r="R126" i="2"/>
  <c r="P126" i="2"/>
  <c r="E126" i="2"/>
  <c r="R125" i="2"/>
  <c r="P125" i="2"/>
  <c r="E125" i="2"/>
  <c r="R124" i="2"/>
  <c r="P124" i="2"/>
  <c r="E124" i="2"/>
  <c r="R123" i="2"/>
  <c r="P123" i="2"/>
  <c r="E123" i="2"/>
  <c r="R122" i="2"/>
  <c r="P122" i="2"/>
  <c r="E122" i="2"/>
  <c r="R121" i="2"/>
  <c r="P121" i="2"/>
  <c r="E121" i="2"/>
  <c r="R120" i="2"/>
  <c r="P120" i="2"/>
  <c r="E120" i="2"/>
  <c r="R119" i="2"/>
  <c r="P119" i="2"/>
  <c r="E119" i="2"/>
  <c r="R118" i="2"/>
  <c r="P118" i="2"/>
  <c r="E118" i="2"/>
  <c r="R117" i="2"/>
  <c r="P117" i="2"/>
  <c r="E117" i="2"/>
  <c r="R116" i="2"/>
  <c r="P116" i="2"/>
  <c r="E116" i="2"/>
  <c r="R115" i="2"/>
  <c r="P115" i="2"/>
  <c r="E115" i="2"/>
  <c r="R114" i="2"/>
  <c r="P114" i="2"/>
  <c r="E114" i="2"/>
  <c r="R113" i="2"/>
  <c r="P113" i="2"/>
  <c r="E113" i="2"/>
  <c r="R112" i="2"/>
  <c r="P112" i="2"/>
  <c r="E112" i="2"/>
  <c r="R111" i="2"/>
  <c r="P111" i="2"/>
  <c r="E111" i="2"/>
  <c r="R110" i="2"/>
  <c r="P110" i="2"/>
  <c r="E110" i="2"/>
  <c r="R109" i="2"/>
  <c r="P109" i="2"/>
  <c r="E109" i="2"/>
  <c r="R108" i="2"/>
  <c r="P108" i="2"/>
  <c r="E108" i="2"/>
  <c r="R107" i="2"/>
  <c r="P107" i="2"/>
  <c r="E107" i="2"/>
  <c r="R106" i="2"/>
  <c r="P106" i="2"/>
  <c r="E106" i="2"/>
  <c r="R105" i="2"/>
  <c r="P105" i="2"/>
  <c r="E105" i="2"/>
  <c r="R104" i="2"/>
  <c r="P104" i="2"/>
  <c r="E104" i="2"/>
  <c r="R103" i="2"/>
  <c r="P103" i="2"/>
  <c r="E103" i="2"/>
  <c r="R102" i="2"/>
  <c r="P102" i="2"/>
  <c r="E102" i="2"/>
  <c r="R101" i="2"/>
  <c r="P101" i="2"/>
  <c r="E101" i="2"/>
  <c r="R100" i="2"/>
  <c r="P100" i="2"/>
  <c r="E100" i="2"/>
  <c r="R99" i="2"/>
  <c r="P99" i="2"/>
  <c r="E99" i="2"/>
  <c r="R98" i="2"/>
  <c r="P98" i="2"/>
  <c r="E98" i="2"/>
  <c r="R97" i="2"/>
  <c r="P97" i="2"/>
  <c r="E97" i="2"/>
  <c r="R96" i="2"/>
  <c r="P96" i="2"/>
  <c r="E96" i="2"/>
  <c r="R95" i="2"/>
  <c r="P95" i="2"/>
  <c r="E95" i="2"/>
  <c r="R94" i="2"/>
  <c r="P94" i="2"/>
  <c r="E94" i="2"/>
  <c r="R93" i="2"/>
  <c r="P93" i="2"/>
  <c r="E93" i="2"/>
  <c r="R92" i="2"/>
  <c r="P92" i="2"/>
  <c r="E92" i="2"/>
  <c r="R91" i="2"/>
  <c r="P91" i="2"/>
  <c r="E91" i="2"/>
  <c r="R90" i="2"/>
  <c r="P90" i="2"/>
  <c r="E90" i="2"/>
  <c r="R89" i="2"/>
  <c r="P89" i="2"/>
  <c r="E89" i="2"/>
  <c r="R88" i="2"/>
  <c r="P88" i="2"/>
  <c r="E88" i="2"/>
  <c r="R87" i="2"/>
  <c r="P87" i="2"/>
  <c r="E87" i="2"/>
  <c r="R86" i="2"/>
  <c r="P86" i="2"/>
  <c r="E86" i="2"/>
  <c r="R85" i="2"/>
  <c r="P85" i="2"/>
  <c r="E85" i="2"/>
  <c r="R84" i="2"/>
  <c r="P84" i="2"/>
  <c r="E84" i="2"/>
  <c r="R83" i="2"/>
  <c r="P83" i="2"/>
  <c r="E83" i="2"/>
  <c r="R82" i="2"/>
  <c r="P82" i="2"/>
  <c r="E82" i="2"/>
  <c r="R81" i="2"/>
  <c r="P81" i="2"/>
  <c r="E81" i="2"/>
  <c r="R80" i="2"/>
  <c r="P80" i="2"/>
  <c r="E80" i="2"/>
  <c r="R79" i="2"/>
  <c r="P79" i="2"/>
  <c r="E79" i="2"/>
  <c r="R78" i="2"/>
  <c r="P78" i="2"/>
  <c r="E78" i="2"/>
  <c r="R77" i="2"/>
  <c r="P77" i="2"/>
  <c r="E77" i="2"/>
  <c r="R76" i="2"/>
  <c r="P76" i="2"/>
  <c r="E76" i="2"/>
  <c r="R75" i="2"/>
  <c r="P75" i="2"/>
  <c r="E75" i="2"/>
  <c r="R74" i="2"/>
  <c r="P74" i="2"/>
  <c r="E74" i="2"/>
  <c r="R73" i="2"/>
  <c r="P73" i="2"/>
  <c r="E73" i="2"/>
  <c r="R72" i="2"/>
  <c r="P72" i="2"/>
  <c r="E72" i="2"/>
  <c r="R71" i="2"/>
  <c r="P71" i="2"/>
  <c r="E71" i="2"/>
  <c r="R70" i="2"/>
  <c r="P70" i="2"/>
  <c r="E70" i="2"/>
  <c r="R69" i="2"/>
  <c r="P69" i="2"/>
  <c r="E69" i="2"/>
  <c r="R68" i="2"/>
  <c r="P68" i="2"/>
  <c r="E68" i="2"/>
  <c r="R67" i="2"/>
  <c r="P67" i="2"/>
  <c r="E67" i="2"/>
  <c r="R66" i="2"/>
  <c r="P66" i="2"/>
  <c r="E66" i="2"/>
  <c r="R65" i="2"/>
  <c r="P65" i="2"/>
  <c r="E65" i="2"/>
  <c r="R64" i="2"/>
  <c r="P64" i="2"/>
  <c r="E64" i="2"/>
  <c r="R63" i="2"/>
  <c r="P63" i="2"/>
  <c r="E63" i="2"/>
  <c r="R62" i="2"/>
  <c r="P62" i="2"/>
  <c r="E62" i="2"/>
  <c r="R61" i="2"/>
  <c r="P61" i="2"/>
  <c r="E61" i="2"/>
  <c r="R60" i="2"/>
  <c r="P60" i="2"/>
  <c r="E60" i="2"/>
  <c r="R59" i="2"/>
  <c r="P59" i="2"/>
  <c r="E59" i="2"/>
  <c r="R58" i="2"/>
  <c r="P58" i="2"/>
  <c r="E58" i="2"/>
  <c r="R57" i="2"/>
  <c r="P57" i="2"/>
  <c r="E57" i="2"/>
  <c r="R56" i="2"/>
  <c r="P56" i="2"/>
  <c r="E56" i="2"/>
  <c r="R55" i="2"/>
  <c r="P55" i="2"/>
  <c r="E55" i="2"/>
  <c r="R54" i="2"/>
  <c r="P54" i="2"/>
  <c r="E54" i="2"/>
  <c r="R53" i="2"/>
  <c r="P53" i="2"/>
  <c r="E53" i="2"/>
  <c r="R52" i="2"/>
  <c r="P52" i="2"/>
  <c r="E52" i="2"/>
  <c r="R51" i="2"/>
  <c r="P51" i="2"/>
  <c r="E51" i="2"/>
  <c r="R50" i="2"/>
  <c r="P50" i="2"/>
  <c r="E50" i="2"/>
  <c r="R49" i="2"/>
  <c r="P49" i="2"/>
  <c r="E49" i="2"/>
  <c r="R48" i="2"/>
  <c r="P48" i="2"/>
  <c r="E48" i="2"/>
  <c r="R47" i="2"/>
  <c r="P47" i="2"/>
  <c r="E47" i="2"/>
  <c r="R46" i="2"/>
  <c r="P46" i="2"/>
  <c r="E46" i="2"/>
  <c r="R45" i="2"/>
  <c r="P45" i="2"/>
  <c r="E45" i="2"/>
  <c r="R44" i="2"/>
  <c r="P44" i="2"/>
  <c r="E44" i="2"/>
  <c r="R43" i="2"/>
  <c r="P43" i="2"/>
  <c r="E43" i="2"/>
  <c r="R42" i="2"/>
  <c r="P42" i="2"/>
  <c r="E42" i="2"/>
  <c r="R41" i="2"/>
  <c r="P41" i="2"/>
  <c r="E41" i="2"/>
  <c r="R40" i="2"/>
  <c r="P40" i="2"/>
  <c r="E40" i="2"/>
  <c r="R39" i="2"/>
  <c r="P39" i="2"/>
  <c r="E39" i="2"/>
  <c r="R38" i="2"/>
  <c r="P38" i="2"/>
  <c r="E38" i="2"/>
  <c r="R37" i="2"/>
  <c r="P37" i="2"/>
  <c r="E37" i="2"/>
  <c r="R36" i="2"/>
  <c r="P36" i="2"/>
  <c r="E36" i="2"/>
  <c r="R35" i="2"/>
  <c r="P35" i="2"/>
  <c r="E35" i="2"/>
  <c r="R34" i="2"/>
  <c r="P34" i="2"/>
  <c r="E34" i="2"/>
  <c r="R33" i="2"/>
  <c r="P33" i="2"/>
  <c r="E33" i="2"/>
  <c r="R32" i="2"/>
  <c r="P32" i="2"/>
  <c r="E32" i="2"/>
  <c r="R31" i="2"/>
  <c r="P31" i="2"/>
  <c r="E31" i="2"/>
  <c r="R30" i="2"/>
  <c r="P30" i="2"/>
  <c r="E30" i="2"/>
  <c r="R29" i="2"/>
  <c r="P29" i="2"/>
  <c r="E29" i="2"/>
  <c r="R28" i="2"/>
  <c r="P28" i="2"/>
  <c r="E28" i="2"/>
  <c r="R27" i="2"/>
  <c r="P27" i="2"/>
  <c r="E27" i="2"/>
  <c r="R26" i="2"/>
  <c r="P26" i="2"/>
  <c r="E26" i="2"/>
  <c r="R25" i="2"/>
  <c r="P25" i="2"/>
  <c r="E25" i="2"/>
  <c r="R24" i="2"/>
  <c r="P24" i="2"/>
  <c r="E24" i="2"/>
  <c r="R23" i="2"/>
  <c r="P23" i="2"/>
  <c r="E23" i="2"/>
  <c r="R22" i="2"/>
  <c r="P22" i="2"/>
  <c r="E22" i="2"/>
  <c r="R21" i="2"/>
  <c r="P21" i="2"/>
  <c r="E21" i="2"/>
  <c r="R20" i="2"/>
  <c r="P20" i="2"/>
  <c r="E20" i="2"/>
  <c r="R19" i="2"/>
  <c r="P19" i="2"/>
  <c r="E19" i="2"/>
  <c r="P18" i="2"/>
  <c r="E18" i="2"/>
  <c r="P17" i="2"/>
  <c r="E17" i="2"/>
  <c r="P16" i="2"/>
  <c r="E16" i="2"/>
  <c r="P15" i="2"/>
  <c r="E15" i="2"/>
  <c r="P14" i="2"/>
  <c r="E14" i="2"/>
  <c r="P13" i="2"/>
  <c r="E13" i="2"/>
  <c r="P12" i="2"/>
  <c r="E12" i="2"/>
  <c r="P11" i="2"/>
  <c r="E11" i="2"/>
  <c r="P10" i="2"/>
  <c r="E10" i="2"/>
  <c r="P9" i="2"/>
  <c r="E9" i="2"/>
  <c r="P8" i="2"/>
  <c r="E8" i="2"/>
  <c r="P7" i="2"/>
  <c r="E7" i="2"/>
  <c r="J14" i="1" s="1"/>
  <c r="B24" i="1"/>
  <c r="H23" i="1"/>
  <c r="B23" i="1"/>
  <c r="H22" i="1"/>
  <c r="B22" i="1"/>
  <c r="H21" i="1"/>
  <c r="B21" i="1"/>
  <c r="H20" i="1"/>
  <c r="B20" i="1"/>
  <c r="G14" i="1"/>
  <c r="D14" i="1"/>
  <c r="A14" i="1"/>
  <c r="J9" i="1"/>
  <c r="G9" i="1"/>
  <c r="D9" i="1"/>
  <c r="A9" i="1"/>
</calcChain>
</file>

<file path=xl/sharedStrings.xml><?xml version="1.0" encoding="utf-8"?>
<sst xmlns="http://schemas.openxmlformats.org/spreadsheetml/2006/main" count="267" uniqueCount="170">
  <si>
    <t>Musterverein Grünblick e. V.  |  Stand: 25.06.2026</t>
  </si>
  <si>
    <t>Das Dashboard fasst die Mitglieder- und Beitragsdaten automatisch zusammen. Neue Einträge werden ausschließlich in der Tabelle „Mitglieder“ vorgenommen.</t>
  </si>
  <si>
    <t>Gesamtmitglieder</t>
  </si>
  <si>
    <t>Aktive Mitglieder</t>
  </si>
  <si>
    <t>Neue Mitglieder 2026</t>
  </si>
  <si>
    <t>Offene / überfällige Beiträge</t>
  </si>
  <si>
    <t>Erwartete Beiträge</t>
  </si>
  <si>
    <t>Eingegangene Beiträge</t>
  </si>
  <si>
    <t>Offener Betrag</t>
  </si>
  <si>
    <t>Durchschnittsalter</t>
  </si>
  <si>
    <t>Mitglieder nach Mitgliedsart</t>
  </si>
  <si>
    <t>Zahlungsstatus 2026</t>
  </si>
  <si>
    <t>Mitgliedsart</t>
  </si>
  <si>
    <t>Anzahl</t>
  </si>
  <si>
    <t>Status</t>
  </si>
  <si>
    <t>Aktiv</t>
  </si>
  <si>
    <t>Bezahlt</t>
  </si>
  <si>
    <t>Passiv</t>
  </si>
  <si>
    <t>Offen</t>
  </si>
  <si>
    <t>Jugend</t>
  </si>
  <si>
    <t>Überfällig</t>
  </si>
  <si>
    <t>Familie</t>
  </si>
  <si>
    <t>Befreit</t>
  </si>
  <si>
    <t>Ehrenmitglied</t>
  </si>
  <si>
    <t>Mitgliederliste Verein 2026</t>
  </si>
  <si>
    <t>Fiktive Beispieldaten: Ersetzen oder löschen Sie die vorhandenen Einträge. Gelb markierte Spalten werden manuell gepflegt; Alter und Jahresbeitrag werden automatisch berechnet.</t>
  </si>
  <si>
    <t>Stammdaten</t>
  </si>
  <si>
    <t>Kontakt</t>
  </si>
  <si>
    <t>Mitgliedschaft</t>
  </si>
  <si>
    <t>Beitrag &amp; Datenschutz</t>
  </si>
  <si>
    <t>Notizen</t>
  </si>
  <si>
    <t>Mitglieds-Nr.</t>
  </si>
  <si>
    <t>Vorname</t>
  </si>
  <si>
    <t>Nachname</t>
  </si>
  <si>
    <t>Geburtsdatum</t>
  </si>
  <si>
    <t>Alter</t>
  </si>
  <si>
    <t>Straße</t>
  </si>
  <si>
    <t>PLZ</t>
  </si>
  <si>
    <t>Ort</t>
  </si>
  <si>
    <t>E-Mail</t>
  </si>
  <si>
    <t>Telefon</t>
  </si>
  <si>
    <t>Eintrittsdatum</t>
  </si>
  <si>
    <t>Austrittsdatum</t>
  </si>
  <si>
    <t>Funktion</t>
  </si>
  <si>
    <t>Jahresbeitrag</t>
  </si>
  <si>
    <t>Fällig am</t>
  </si>
  <si>
    <t>Zahlung am</t>
  </si>
  <si>
    <t>Datenschutz</t>
  </si>
  <si>
    <t>MV-26001</t>
  </si>
  <si>
    <t>Lena</t>
  </si>
  <si>
    <t>Bergmann</t>
  </si>
  <si>
    <t>Lindenweg 14</t>
  </si>
  <si>
    <t>26122</t>
  </si>
  <si>
    <t>Oldenburg</t>
  </si>
  <si>
    <t>lena.bergmann@example.de</t>
  </si>
  <si>
    <t>+49 441 555 0181</t>
  </si>
  <si>
    <t>Vorstand</t>
  </si>
  <si>
    <t>Ja</t>
  </si>
  <si>
    <t>Ansprechpartnerin Veranstaltungen</t>
  </si>
  <si>
    <t>MV-26002</t>
  </si>
  <si>
    <t>Jonas</t>
  </si>
  <si>
    <t>Feld</t>
  </si>
  <si>
    <t>Am Stadtpark 8</t>
  </si>
  <si>
    <t>26121</t>
  </si>
  <si>
    <t>jonas.feld@example.de</t>
  </si>
  <si>
    <t>+49 441 555 0182</t>
  </si>
  <si>
    <t>Kassenwart/in</t>
  </si>
  <si>
    <t>MV-26003</t>
  </si>
  <si>
    <t>Mira</t>
  </si>
  <si>
    <t>Neumann</t>
  </si>
  <si>
    <t>Birkenstraße 22</t>
  </si>
  <si>
    <t>26123</t>
  </si>
  <si>
    <t>mira.neumann@example.de</t>
  </si>
  <si>
    <t>+49 441 555 0183</t>
  </si>
  <si>
    <t>Mitglied</t>
  </si>
  <si>
    <t>Einverständnis der Erziehungsberechtigten liegt vor</t>
  </si>
  <si>
    <t>MV-26004</t>
  </si>
  <si>
    <t>Tobias</t>
  </si>
  <si>
    <t>Kramer</t>
  </si>
  <si>
    <t>Hafenallee 5</t>
  </si>
  <si>
    <t>26135</t>
  </si>
  <si>
    <t>tobias.kramer@example.de</t>
  </si>
  <si>
    <t>+49 441 555 0184</t>
  </si>
  <si>
    <t>Ausstehend</t>
  </si>
  <si>
    <t>Datenschutzerklärung erneut zusenden</t>
  </si>
  <si>
    <t>MV-26005</t>
  </si>
  <si>
    <t>Sophie</t>
  </si>
  <si>
    <t>Martens</t>
  </si>
  <si>
    <t>Damm 19</t>
  </si>
  <si>
    <t>sophie.martens@example.de</t>
  </si>
  <si>
    <t>+49 441 555 0185</t>
  </si>
  <si>
    <t>Trainer/in</t>
  </si>
  <si>
    <t>Neumitglied 2026</t>
  </si>
  <si>
    <t>MV-26006</t>
  </si>
  <si>
    <t>Henrik</t>
  </si>
  <si>
    <t>Voss</t>
  </si>
  <si>
    <t>Wiesenweg 31</t>
  </si>
  <si>
    <t>26129</t>
  </si>
  <si>
    <t>henrik.voss@example.de</t>
  </si>
  <si>
    <t>+49 441 555 0186</t>
  </si>
  <si>
    <t>Beisitzer/in</t>
  </si>
  <si>
    <t>Ehrenmitglied seit 2024</t>
  </si>
  <si>
    <t>MV-26007</t>
  </si>
  <si>
    <t>Amelie</t>
  </si>
  <si>
    <t>Roth</t>
  </si>
  <si>
    <t>Nelkenstraße 4</t>
  </si>
  <si>
    <t>26127</t>
  </si>
  <si>
    <t>amelie.roth@example.de</t>
  </si>
  <si>
    <t>+49 441 555 0187</t>
  </si>
  <si>
    <t>Familienbeitrag</t>
  </si>
  <si>
    <t>MV-26008</t>
  </si>
  <si>
    <t>Karim</t>
  </si>
  <si>
    <t>Yilmaz</t>
  </si>
  <si>
    <t>Donnerschweer Straße 70</t>
  </si>
  <si>
    <t>karim.yilmaz@example.de</t>
  </si>
  <si>
    <t>+49 441 555 0188</t>
  </si>
  <si>
    <t>Schriftführer/in</t>
  </si>
  <si>
    <t>MV-26009</t>
  </si>
  <si>
    <t>Nora</t>
  </si>
  <si>
    <t>Albrecht</t>
  </si>
  <si>
    <t>Alexanderstraße 105</t>
  </si>
  <si>
    <t>nora.albrecht@example.de</t>
  </si>
  <si>
    <t>+49 441 555 0189</t>
  </si>
  <si>
    <t>MV-26010</t>
  </si>
  <si>
    <t>Felix</t>
  </si>
  <si>
    <t>Brandt</t>
  </si>
  <si>
    <t>Nadorster Straße 44</t>
  </si>
  <si>
    <t>felix.brandt@example.de</t>
  </si>
  <si>
    <t>+49 441 555 0190</t>
  </si>
  <si>
    <t>Gekündigt</t>
  </si>
  <si>
    <t>Austritt zum 30.06.2026</t>
  </si>
  <si>
    <t>MV-26011</t>
  </si>
  <si>
    <t>Eva</t>
  </si>
  <si>
    <t>Schulte</t>
  </si>
  <si>
    <t>Bloherfelder Straße 86</t>
  </si>
  <si>
    <t>eva.schulte@example.de</t>
  </si>
  <si>
    <t>+49 441 555 0191</t>
  </si>
  <si>
    <t>Inaktiv</t>
  </si>
  <si>
    <t>Historischer Datensatz</t>
  </si>
  <si>
    <t>MV-26012</t>
  </si>
  <si>
    <t>Leon</t>
  </si>
  <si>
    <t>Peters</t>
  </si>
  <si>
    <t>Cloppenburger Straße 128</t>
  </si>
  <si>
    <t>26133</t>
  </si>
  <si>
    <t>leon.peters@example.de</t>
  </si>
  <si>
    <t>+49 441 555 0192</t>
  </si>
  <si>
    <t>Unterjähriger Eintritt</t>
  </si>
  <si>
    <t>Einstellungen der Mitgliederliste</t>
  </si>
  <si>
    <t>Vereinsdaten</t>
  </si>
  <si>
    <t>Auswahllisten</t>
  </si>
  <si>
    <t>Vereinsname</t>
  </si>
  <si>
    <t>Musterverein Grünblick e. V.</t>
  </si>
  <si>
    <t>Zahlungsstatus</t>
  </si>
  <si>
    <t>Verwaltungsjahr</t>
  </si>
  <si>
    <t>Währung</t>
  </si>
  <si>
    <t>EUR</t>
  </si>
  <si>
    <t>Nein</t>
  </si>
  <si>
    <t>Regulärer Fälligkeitstermin</t>
  </si>
  <si>
    <t>Hinweis</t>
  </si>
  <si>
    <t>Gelbe Zellen können angepasst werden.</t>
  </si>
  <si>
    <t>Mitgliedsarten und Jahresbeiträge</t>
  </si>
  <si>
    <t>Beschreibung</t>
  </si>
  <si>
    <t>Reguläre aktive Mitgliedschaft</t>
  </si>
  <si>
    <t>Kurzanleitung</t>
  </si>
  <si>
    <t>Unterstützende Mitgliedschaft</t>
  </si>
  <si>
    <t>1. Vereinsdaten und Beitragssätze links anpassen.
2. Mitglieder in der gleichnamigen Tabelle ergänzen.
3. Mitgliedsart, Status und Zahlungsstatus über die Dropdown-Felder wählen.
4. Das Dashboard aktualisiert sich automatisch.
Datenschutz: Die Datei enthält personenbezogene Daten. Speichern Sie sie geschützt und beschränken Sie den Zugriff auf berechtigte Personen.</t>
  </si>
  <si>
    <t>Mitglieder bis einschließlich 17 Jahre</t>
  </si>
  <si>
    <t>Familienmitgliedschaft</t>
  </si>
  <si>
    <t>Vom Beitrag befreit</t>
  </si>
  <si>
    <t>Mitgliederübersicht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</si>
</sst>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#,##0.00\ [$€-407]"/>
    <numFmt numFmtId="166" formatCode="0.0"/>
  </numFmts>
  <fonts count="19" x14ac:knownFonts="1">
    <font>
      <sz val="11"/>
      <name val="Carlito"/>
    </font>
    <font>
      <b/>
      <sz val="20"/>
      <color rgb="FFFFFFFF"/>
      <name val="Carlito"/>
    </font>
    <font>
      <b/>
      <sz val="11"/>
      <color rgb="FFFFFFFF"/>
      <name val="Carlito"/>
    </font>
    <font>
      <b/>
      <sz val="11"/>
      <color rgb="FF17324D"/>
      <name val="Carlito"/>
    </font>
    <font>
      <sz val="11"/>
      <color rgb="FF44515C"/>
      <name val="Carlito"/>
    </font>
    <font>
      <b/>
      <sz val="10"/>
      <color rgb="FFFFFFFF"/>
      <name val="Carlito"/>
    </font>
    <font>
      <sz val="10"/>
      <color rgb="FF44515C"/>
      <name val="Carlito"/>
    </font>
    <font>
      <i/>
      <sz val="11"/>
      <color rgb="FF44515C"/>
      <name val="Carlito"/>
    </font>
    <font>
      <b/>
      <sz val="10"/>
      <color rgb="FF17324D"/>
      <name val="Carlito"/>
    </font>
    <font>
      <b/>
      <sz val="18"/>
      <color rgb="FF17324D"/>
      <name val="Carlito"/>
    </font>
    <font>
      <b/>
      <sz val="10"/>
      <color rgb="FF2E7D5B"/>
      <name val="Carlito"/>
    </font>
    <font>
      <b/>
      <sz val="18"/>
      <color rgb="FF2E7D5B"/>
      <name val="Carlito"/>
    </font>
    <font>
      <b/>
      <sz val="10"/>
      <color rgb="FF8A691F"/>
      <name val="Carlito"/>
    </font>
    <font>
      <b/>
      <sz val="18"/>
      <color rgb="FF8A691F"/>
      <name val="Carlito"/>
    </font>
    <font>
      <b/>
      <sz val="10"/>
      <color rgb="FFC84646"/>
      <name val="Carlito"/>
    </font>
    <font>
      <b/>
      <sz val="18"/>
      <color rgb="FFC84646"/>
      <name val="Carlito"/>
    </font>
    <font>
      <b/>
      <sz val="10"/>
      <color rgb="FFD47A2A"/>
      <name val="Carlito"/>
    </font>
    <font>
      <b/>
      <sz val="18"/>
      <color rgb="FFD47A2A"/>
      <name val="Carlito"/>
    </font>
    <font>
      <sz val="11"/>
      <name val="Carlito"/>
    </font>
  </fonts>
  <fills count="12">
    <fill>
      <patternFill patternType="none"/>
    </fill>
    <fill>
      <patternFill patternType="gray125"/>
    </fill>
    <fill>
      <patternFill patternType="solid">
        <fgColor rgb="FF17324D"/>
      </patternFill>
    </fill>
    <fill>
      <patternFill patternType="solid">
        <fgColor rgb="FF1F7A70"/>
      </patternFill>
    </fill>
    <fill>
      <patternFill patternType="solid">
        <fgColor rgb="FFEAF1F7"/>
      </patternFill>
    </fill>
    <fill>
      <patternFill patternType="solid">
        <fgColor rgb="FFF7EFD9"/>
      </patternFill>
    </fill>
    <fill>
      <patternFill patternType="solid">
        <fgColor rgb="FFFFFFFF"/>
      </patternFill>
    </fill>
    <fill>
      <patternFill patternType="solid">
        <fgColor rgb="FFF3F5F7"/>
      </patternFill>
    </fill>
    <fill>
      <patternFill patternType="solid">
        <fgColor rgb="FFFBFCFD"/>
      </patternFill>
    </fill>
    <fill>
      <patternFill patternType="solid">
        <fgColor rgb="FFE4F3EA"/>
      </patternFill>
    </fill>
    <fill>
      <patternFill patternType="solid">
        <fgColor rgb="FFFCE4E4"/>
      </patternFill>
    </fill>
    <fill>
      <patternFill patternType="solid">
        <fgColor rgb="FFFCECDD"/>
      </patternFill>
    </fill>
  </fills>
  <borders count="53">
    <border>
      <left/>
      <right/>
      <top/>
      <bottom/>
      <diagonal/>
    </border>
    <border>
      <left/>
      <right/>
      <top/>
      <bottom style="thin">
        <color rgb="FFD5DCE3"/>
      </bottom>
      <diagonal/>
    </border>
    <border>
      <left style="thin">
        <color rgb="FFFFFFFF"/>
      </left>
      <right/>
      <top style="thin">
        <color rgb="FF17324D"/>
      </top>
      <bottom style="thin">
        <color rgb="FF17324D"/>
      </bottom>
      <diagonal/>
    </border>
    <border>
      <left/>
      <right/>
      <top style="thin">
        <color rgb="FF17324D"/>
      </top>
      <bottom style="thin">
        <color rgb="FF17324D"/>
      </bottom>
      <diagonal/>
    </border>
    <border>
      <left/>
      <right style="thin">
        <color rgb="FFFFFFFF"/>
      </right>
      <top style="thin">
        <color rgb="FF17324D"/>
      </top>
      <bottom style="thin">
        <color rgb="FF17324D"/>
      </bottom>
      <diagonal/>
    </border>
    <border>
      <left style="thin">
        <color rgb="FFD5DCE3"/>
      </left>
      <right/>
      <top/>
      <bottom/>
      <diagonal/>
    </border>
    <border>
      <left/>
      <right style="thin">
        <color rgb="FFD5DCE3"/>
      </right>
      <top/>
      <bottom/>
      <diagonal/>
    </border>
    <border>
      <left style="thin">
        <color rgb="FFD5DCE3"/>
      </left>
      <right/>
      <top/>
      <bottom style="thin">
        <color rgb="FFD5DCE3"/>
      </bottom>
      <diagonal/>
    </border>
    <border>
      <left/>
      <right style="thin">
        <color rgb="FFD5DCE3"/>
      </right>
      <top/>
      <bottom style="thin">
        <color rgb="FFD5DCE3"/>
      </bottom>
      <diagonal/>
    </border>
    <border>
      <left style="thin">
        <color rgb="FFD5DCE3"/>
      </left>
      <right/>
      <top style="thin">
        <color rgb="FFD5DCE3"/>
      </top>
      <bottom/>
      <diagonal/>
    </border>
    <border>
      <left/>
      <right/>
      <top style="thin">
        <color rgb="FFD5DCE3"/>
      </top>
      <bottom/>
      <diagonal/>
    </border>
    <border>
      <left/>
      <right style="thin">
        <color rgb="FFD5DCE3"/>
      </right>
      <top style="thin">
        <color rgb="FFD5DCE3"/>
      </top>
      <bottom/>
      <diagonal/>
    </border>
    <border>
      <left/>
      <right/>
      <top/>
      <bottom style="thin">
        <color rgb="FFE3E7EA"/>
      </bottom>
      <diagonal/>
    </border>
    <border>
      <left style="thin">
        <color rgb="FF17324D"/>
      </left>
      <right/>
      <top style="thin">
        <color rgb="FF17324D"/>
      </top>
      <bottom/>
      <diagonal/>
    </border>
    <border>
      <left/>
      <right/>
      <top style="thin">
        <color rgb="FF17324D"/>
      </top>
      <bottom/>
      <diagonal/>
    </border>
    <border>
      <left/>
      <right style="thin">
        <color rgb="FF17324D"/>
      </right>
      <top style="thin">
        <color rgb="FF17324D"/>
      </top>
      <bottom/>
      <diagonal/>
    </border>
    <border>
      <left style="thin">
        <color rgb="FF17324D"/>
      </left>
      <right/>
      <top/>
      <bottom/>
      <diagonal/>
    </border>
    <border>
      <left/>
      <right style="thin">
        <color rgb="FF17324D"/>
      </right>
      <top/>
      <bottom/>
      <diagonal/>
    </border>
    <border>
      <left style="thin">
        <color rgb="FF17324D"/>
      </left>
      <right/>
      <top/>
      <bottom style="thin">
        <color rgb="FF17324D"/>
      </bottom>
      <diagonal/>
    </border>
    <border>
      <left/>
      <right/>
      <top/>
      <bottom style="thin">
        <color rgb="FF17324D"/>
      </bottom>
      <diagonal/>
    </border>
    <border>
      <left/>
      <right style="thin">
        <color rgb="FF17324D"/>
      </right>
      <top/>
      <bottom style="thin">
        <color rgb="FF17324D"/>
      </bottom>
      <diagonal/>
    </border>
    <border>
      <left style="thin">
        <color rgb="FF2E7D5B"/>
      </left>
      <right/>
      <top style="thin">
        <color rgb="FF2E7D5B"/>
      </top>
      <bottom/>
      <diagonal/>
    </border>
    <border>
      <left/>
      <right/>
      <top style="thin">
        <color rgb="FF2E7D5B"/>
      </top>
      <bottom/>
      <diagonal/>
    </border>
    <border>
      <left/>
      <right style="thin">
        <color rgb="FF2E7D5B"/>
      </right>
      <top style="thin">
        <color rgb="FF2E7D5B"/>
      </top>
      <bottom/>
      <diagonal/>
    </border>
    <border>
      <left style="thin">
        <color rgb="FF2E7D5B"/>
      </left>
      <right/>
      <top/>
      <bottom/>
      <diagonal/>
    </border>
    <border>
      <left/>
      <right style="thin">
        <color rgb="FF2E7D5B"/>
      </right>
      <top/>
      <bottom/>
      <diagonal/>
    </border>
    <border>
      <left style="thin">
        <color rgb="FF2E7D5B"/>
      </left>
      <right/>
      <top/>
      <bottom style="thin">
        <color rgb="FF2E7D5B"/>
      </bottom>
      <diagonal/>
    </border>
    <border>
      <left/>
      <right/>
      <top/>
      <bottom style="thin">
        <color rgb="FF2E7D5B"/>
      </bottom>
      <diagonal/>
    </border>
    <border>
      <left/>
      <right style="thin">
        <color rgb="FF2E7D5B"/>
      </right>
      <top/>
      <bottom style="thin">
        <color rgb="FF2E7D5B"/>
      </bottom>
      <diagonal/>
    </border>
    <border>
      <left style="thin">
        <color rgb="FF8A691F"/>
      </left>
      <right/>
      <top style="thin">
        <color rgb="FF8A691F"/>
      </top>
      <bottom/>
      <diagonal/>
    </border>
    <border>
      <left/>
      <right/>
      <top style="thin">
        <color rgb="FF8A691F"/>
      </top>
      <bottom/>
      <diagonal/>
    </border>
    <border>
      <left/>
      <right style="thin">
        <color rgb="FF8A691F"/>
      </right>
      <top style="thin">
        <color rgb="FF8A691F"/>
      </top>
      <bottom/>
      <diagonal/>
    </border>
    <border>
      <left style="thin">
        <color rgb="FF8A691F"/>
      </left>
      <right/>
      <top/>
      <bottom/>
      <diagonal/>
    </border>
    <border>
      <left/>
      <right style="thin">
        <color rgb="FF8A691F"/>
      </right>
      <top/>
      <bottom/>
      <diagonal/>
    </border>
    <border>
      <left style="thin">
        <color rgb="FF8A691F"/>
      </left>
      <right/>
      <top/>
      <bottom style="thin">
        <color rgb="FF8A691F"/>
      </bottom>
      <diagonal/>
    </border>
    <border>
      <left/>
      <right/>
      <top/>
      <bottom style="thin">
        <color rgb="FF8A691F"/>
      </bottom>
      <diagonal/>
    </border>
    <border>
      <left/>
      <right style="thin">
        <color rgb="FF8A691F"/>
      </right>
      <top/>
      <bottom style="thin">
        <color rgb="FF8A691F"/>
      </bottom>
      <diagonal/>
    </border>
    <border>
      <left style="thin">
        <color rgb="FFC84646"/>
      </left>
      <right/>
      <top style="thin">
        <color rgb="FFC84646"/>
      </top>
      <bottom/>
      <diagonal/>
    </border>
    <border>
      <left/>
      <right/>
      <top style="thin">
        <color rgb="FFC84646"/>
      </top>
      <bottom/>
      <diagonal/>
    </border>
    <border>
      <left/>
      <right style="thin">
        <color rgb="FFC84646"/>
      </right>
      <top style="thin">
        <color rgb="FFC84646"/>
      </top>
      <bottom/>
      <diagonal/>
    </border>
    <border>
      <left style="thin">
        <color rgb="FFC84646"/>
      </left>
      <right/>
      <top/>
      <bottom/>
      <diagonal/>
    </border>
    <border>
      <left/>
      <right style="thin">
        <color rgb="FFC84646"/>
      </right>
      <top/>
      <bottom/>
      <diagonal/>
    </border>
    <border>
      <left style="thin">
        <color rgb="FFC84646"/>
      </left>
      <right/>
      <top/>
      <bottom style="thin">
        <color rgb="FFC84646"/>
      </bottom>
      <diagonal/>
    </border>
    <border>
      <left/>
      <right/>
      <top/>
      <bottom style="thin">
        <color rgb="FFC84646"/>
      </bottom>
      <diagonal/>
    </border>
    <border>
      <left/>
      <right style="thin">
        <color rgb="FFC84646"/>
      </right>
      <top/>
      <bottom style="thin">
        <color rgb="FFC84646"/>
      </bottom>
      <diagonal/>
    </border>
    <border>
      <left style="thin">
        <color rgb="FFD47A2A"/>
      </left>
      <right/>
      <top style="thin">
        <color rgb="FFD47A2A"/>
      </top>
      <bottom/>
      <diagonal/>
    </border>
    <border>
      <left/>
      <right/>
      <top style="thin">
        <color rgb="FFD47A2A"/>
      </top>
      <bottom/>
      <diagonal/>
    </border>
    <border>
      <left/>
      <right style="thin">
        <color rgb="FFD47A2A"/>
      </right>
      <top style="thin">
        <color rgb="FFD47A2A"/>
      </top>
      <bottom/>
      <diagonal/>
    </border>
    <border>
      <left style="thin">
        <color rgb="FFD47A2A"/>
      </left>
      <right/>
      <top/>
      <bottom/>
      <diagonal/>
    </border>
    <border>
      <left/>
      <right style="thin">
        <color rgb="FFD47A2A"/>
      </right>
      <top/>
      <bottom/>
      <diagonal/>
    </border>
    <border>
      <left style="thin">
        <color rgb="FFD47A2A"/>
      </left>
      <right/>
      <top/>
      <bottom style="thin">
        <color rgb="FFD47A2A"/>
      </bottom>
      <diagonal/>
    </border>
    <border>
      <left/>
      <right/>
      <top/>
      <bottom style="thin">
        <color rgb="FFD47A2A"/>
      </bottom>
      <diagonal/>
    </border>
    <border>
      <left/>
      <right style="thin">
        <color rgb="FFD47A2A"/>
      </right>
      <top/>
      <bottom style="thin">
        <color rgb="FFD47A2A"/>
      </bottom>
      <diagonal/>
    </border>
  </borders>
  <cellStyleXfs count="2">
    <xf numFmtId="0" fontId="0" fillId="0" borderId="0"/>
    <xf numFmtId="0" fontId="18" fillId="0" borderId="0"/>
  </cellStyleXfs>
  <cellXfs count="128">
    <xf numFmtId="0" fontId="0" fillId="0" borderId="0" xfId="0"/>
    <xf numFmtId="0" fontId="5" fillId="2" borderId="2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2" fillId="3" borderId="0" xfId="1" applyFont="1" applyFill="1" applyAlignment="1">
      <alignment horizontal="center" vertical="center"/>
    </xf>
    <xf numFmtId="0" fontId="6" fillId="4" borderId="0" xfId="1" applyFont="1" applyFill="1" applyAlignment="1">
      <alignment vertical="center"/>
    </xf>
    <xf numFmtId="0" fontId="6" fillId="4" borderId="12" xfId="1" applyFont="1" applyFill="1" applyBorder="1" applyAlignment="1">
      <alignment vertical="center"/>
    </xf>
    <xf numFmtId="0" fontId="6" fillId="8" borderId="0" xfId="1" applyFont="1" applyFill="1" applyAlignment="1">
      <alignment vertical="center"/>
    </xf>
    <xf numFmtId="0" fontId="6" fillId="8" borderId="12" xfId="1" applyFont="1" applyFill="1" applyBorder="1" applyAlignment="1">
      <alignment vertical="center"/>
    </xf>
    <xf numFmtId="0" fontId="6" fillId="5" borderId="0" xfId="1" applyFont="1" applyFill="1" applyAlignment="1">
      <alignment vertical="center"/>
    </xf>
    <xf numFmtId="164" fontId="6" fillId="5" borderId="0" xfId="1" applyNumberFormat="1" applyFont="1" applyFill="1" applyAlignment="1">
      <alignment vertical="center"/>
    </xf>
    <xf numFmtId="0" fontId="6" fillId="5" borderId="12" xfId="1" applyFont="1" applyFill="1" applyBorder="1" applyAlignment="1">
      <alignment vertical="center"/>
    </xf>
    <xf numFmtId="164" fontId="6" fillId="5" borderId="12" xfId="1" applyNumberFormat="1" applyFont="1" applyFill="1" applyBorder="1" applyAlignment="1">
      <alignment vertical="center"/>
    </xf>
    <xf numFmtId="49" fontId="6" fillId="5" borderId="0" xfId="1" applyNumberFormat="1" applyFont="1" applyFill="1" applyAlignment="1">
      <alignment vertical="center"/>
    </xf>
    <xf numFmtId="49" fontId="6" fillId="5" borderId="12" xfId="1" applyNumberFormat="1" applyFont="1" applyFill="1" applyBorder="1" applyAlignment="1">
      <alignment vertical="center"/>
    </xf>
    <xf numFmtId="165" fontId="6" fillId="4" borderId="0" xfId="1" applyNumberFormat="1" applyFont="1" applyFill="1" applyAlignment="1">
      <alignment vertical="center"/>
    </xf>
    <xf numFmtId="165" fontId="6" fillId="4" borderId="12" xfId="1" applyNumberFormat="1" applyFont="1" applyFill="1" applyBorder="1" applyAlignment="1">
      <alignment vertical="center"/>
    </xf>
    <xf numFmtId="164" fontId="6" fillId="4" borderId="0" xfId="1" applyNumberFormat="1" applyFont="1" applyFill="1" applyAlignment="1">
      <alignment vertical="center"/>
    </xf>
    <xf numFmtId="164" fontId="6" fillId="4" borderId="12" xfId="1" applyNumberFormat="1" applyFont="1" applyFill="1" applyBorder="1" applyAlignment="1">
      <alignment vertical="center"/>
    </xf>
    <xf numFmtId="0" fontId="3" fillId="4" borderId="0" xfId="1" applyFont="1" applyFill="1" applyAlignment="1">
      <alignment vertical="center"/>
    </xf>
    <xf numFmtId="0" fontId="0" fillId="0" borderId="0" xfId="1" applyFont="1" applyAlignment="1">
      <alignment vertical="center"/>
    </xf>
    <xf numFmtId="0" fontId="0" fillId="6" borderId="0" xfId="1" applyFont="1" applyFill="1" applyAlignment="1">
      <alignment vertical="center"/>
    </xf>
    <xf numFmtId="0" fontId="0" fillId="6" borderId="1" xfId="1" applyFont="1" applyFill="1" applyBorder="1" applyAlignment="1">
      <alignment vertical="center"/>
    </xf>
    <xf numFmtId="0" fontId="4" fillId="5" borderId="0" xfId="1" applyFont="1" applyFill="1" applyAlignment="1">
      <alignment vertical="center" wrapText="1"/>
    </xf>
    <xf numFmtId="0" fontId="4" fillId="6" borderId="0" xfId="1" applyFont="1" applyFill="1" applyAlignment="1">
      <alignment vertical="center"/>
    </xf>
    <xf numFmtId="164" fontId="4" fillId="5" borderId="0" xfId="1" applyNumberFormat="1" applyFont="1" applyFill="1" applyAlignment="1">
      <alignment vertical="center" wrapText="1"/>
    </xf>
    <xf numFmtId="0" fontId="3" fillId="4" borderId="1" xfId="1" applyFont="1" applyFill="1" applyBorder="1" applyAlignment="1">
      <alignment vertical="center"/>
    </xf>
    <xf numFmtId="0" fontId="4" fillId="5" borderId="1" xfId="1" applyFont="1" applyFill="1" applyBorder="1" applyAlignment="1">
      <alignment vertical="center" wrapText="1"/>
    </xf>
    <xf numFmtId="0" fontId="4" fillId="6" borderId="1" xfId="1" applyFont="1" applyFill="1" applyBorder="1" applyAlignment="1">
      <alignment vertical="center"/>
    </xf>
    <xf numFmtId="0" fontId="4" fillId="6" borderId="5" xfId="1" applyFont="1" applyFill="1" applyBorder="1" applyAlignment="1">
      <alignment vertical="center"/>
    </xf>
    <xf numFmtId="165" fontId="4" fillId="6" borderId="0" xfId="1" applyNumberFormat="1" applyFont="1" applyFill="1" applyAlignment="1">
      <alignment vertical="center"/>
    </xf>
    <xf numFmtId="0" fontId="4" fillId="6" borderId="6" xfId="1" applyFont="1" applyFill="1" applyBorder="1" applyAlignment="1">
      <alignment vertical="center"/>
    </xf>
    <xf numFmtId="0" fontId="4" fillId="6" borderId="7" xfId="1" applyFont="1" applyFill="1" applyBorder="1" applyAlignment="1">
      <alignment vertical="center"/>
    </xf>
    <xf numFmtId="165" fontId="4" fillId="6" borderId="1" xfId="1" applyNumberFormat="1" applyFont="1" applyFill="1" applyBorder="1" applyAlignment="1">
      <alignment vertical="center"/>
    </xf>
    <xf numFmtId="0" fontId="4" fillId="6" borderId="8" xfId="1" applyFont="1" applyFill="1" applyBorder="1" applyAlignment="1">
      <alignment vertical="center"/>
    </xf>
    <xf numFmtId="0" fontId="1" fillId="2" borderId="0" xfId="1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0" fontId="7" fillId="7" borderId="0" xfId="1" applyFont="1" applyFill="1" applyAlignment="1">
      <alignment vertical="center" wrapText="1"/>
    </xf>
    <xf numFmtId="0" fontId="8" fillId="4" borderId="13" xfId="1" applyFont="1" applyFill="1" applyBorder="1" applyAlignment="1">
      <alignment horizontal="center" vertical="center" wrapText="1"/>
    </xf>
    <xf numFmtId="0" fontId="8" fillId="4" borderId="14" xfId="1" applyFont="1" applyFill="1" applyBorder="1" applyAlignment="1">
      <alignment horizontal="center" vertical="center" wrapText="1"/>
    </xf>
    <xf numFmtId="0" fontId="8" fillId="4" borderId="15" xfId="1" applyFont="1" applyFill="1" applyBorder="1" applyAlignment="1">
      <alignment horizontal="center" vertical="center" wrapText="1"/>
    </xf>
    <xf numFmtId="0" fontId="8" fillId="4" borderId="16" xfId="1" applyFont="1" applyFill="1" applyBorder="1" applyAlignment="1">
      <alignment horizontal="center" vertical="center" wrapText="1"/>
    </xf>
    <xf numFmtId="0" fontId="8" fillId="4" borderId="0" xfId="1" applyFont="1" applyFill="1" applyAlignment="1">
      <alignment horizontal="center" vertical="center" wrapText="1"/>
    </xf>
    <xf numFmtId="0" fontId="8" fillId="4" borderId="17" xfId="1" applyFont="1" applyFill="1" applyBorder="1" applyAlignment="1">
      <alignment horizontal="center" vertical="center" wrapText="1"/>
    </xf>
    <xf numFmtId="0" fontId="9" fillId="4" borderId="16" xfId="1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9" fillId="4" borderId="17" xfId="1" applyFont="1" applyFill="1" applyBorder="1" applyAlignment="1">
      <alignment horizontal="center" vertical="center"/>
    </xf>
    <xf numFmtId="0" fontId="9" fillId="4" borderId="18" xfId="1" applyFont="1" applyFill="1" applyBorder="1" applyAlignment="1">
      <alignment horizontal="center" vertical="center"/>
    </xf>
    <xf numFmtId="0" fontId="9" fillId="4" borderId="19" xfId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center" vertical="center"/>
    </xf>
    <xf numFmtId="0" fontId="10" fillId="9" borderId="21" xfId="1" applyFont="1" applyFill="1" applyBorder="1" applyAlignment="1">
      <alignment horizontal="center" vertical="center" wrapText="1"/>
    </xf>
    <xf numFmtId="0" fontId="10" fillId="9" borderId="22" xfId="1" applyFont="1" applyFill="1" applyBorder="1" applyAlignment="1">
      <alignment horizontal="center" vertical="center" wrapText="1"/>
    </xf>
    <xf numFmtId="0" fontId="10" fillId="9" borderId="23" xfId="1" applyFont="1" applyFill="1" applyBorder="1" applyAlignment="1">
      <alignment horizontal="center" vertical="center" wrapText="1"/>
    </xf>
    <xf numFmtId="0" fontId="10" fillId="9" borderId="24" xfId="1" applyFont="1" applyFill="1" applyBorder="1" applyAlignment="1">
      <alignment horizontal="center" vertical="center" wrapText="1"/>
    </xf>
    <xf numFmtId="0" fontId="10" fillId="9" borderId="0" xfId="1" applyFont="1" applyFill="1" applyAlignment="1">
      <alignment horizontal="center" vertical="center" wrapText="1"/>
    </xf>
    <xf numFmtId="0" fontId="10" fillId="9" borderId="25" xfId="1" applyFont="1" applyFill="1" applyBorder="1" applyAlignment="1">
      <alignment horizontal="center" vertical="center" wrapText="1"/>
    </xf>
    <xf numFmtId="0" fontId="11" fillId="9" borderId="24" xfId="1" applyFont="1" applyFill="1" applyBorder="1" applyAlignment="1">
      <alignment horizontal="center" vertical="center"/>
    </xf>
    <xf numFmtId="0" fontId="11" fillId="9" borderId="0" xfId="1" applyFont="1" applyFill="1" applyAlignment="1">
      <alignment horizontal="center" vertical="center"/>
    </xf>
    <xf numFmtId="0" fontId="11" fillId="9" borderId="25" xfId="1" applyFont="1" applyFill="1" applyBorder="1" applyAlignment="1">
      <alignment horizontal="center" vertical="center"/>
    </xf>
    <xf numFmtId="0" fontId="11" fillId="9" borderId="26" xfId="1" applyFont="1" applyFill="1" applyBorder="1" applyAlignment="1">
      <alignment horizontal="center" vertical="center"/>
    </xf>
    <xf numFmtId="0" fontId="11" fillId="9" borderId="27" xfId="1" applyFont="1" applyFill="1" applyBorder="1" applyAlignment="1">
      <alignment horizontal="center" vertical="center"/>
    </xf>
    <xf numFmtId="0" fontId="11" fillId="9" borderId="28" xfId="1" applyFont="1" applyFill="1" applyBorder="1" applyAlignment="1">
      <alignment horizontal="center" vertical="center"/>
    </xf>
    <xf numFmtId="0" fontId="12" fillId="5" borderId="29" xfId="1" applyFont="1" applyFill="1" applyBorder="1" applyAlignment="1">
      <alignment horizontal="center" vertical="center" wrapText="1"/>
    </xf>
    <xf numFmtId="0" fontId="12" fillId="5" borderId="30" xfId="1" applyFont="1" applyFill="1" applyBorder="1" applyAlignment="1">
      <alignment horizontal="center" vertical="center" wrapText="1"/>
    </xf>
    <xf numFmtId="0" fontId="12" fillId="5" borderId="31" xfId="1" applyFont="1" applyFill="1" applyBorder="1" applyAlignment="1">
      <alignment horizontal="center" vertical="center" wrapText="1"/>
    </xf>
    <xf numFmtId="0" fontId="12" fillId="5" borderId="32" xfId="1" applyFont="1" applyFill="1" applyBorder="1" applyAlignment="1">
      <alignment horizontal="center" vertical="center" wrapText="1"/>
    </xf>
    <xf numFmtId="0" fontId="12" fillId="5" borderId="0" xfId="1" applyFont="1" applyFill="1" applyAlignment="1">
      <alignment horizontal="center" vertical="center" wrapText="1"/>
    </xf>
    <xf numFmtId="0" fontId="12" fillId="5" borderId="33" xfId="1" applyFont="1" applyFill="1" applyBorder="1" applyAlignment="1">
      <alignment horizontal="center" vertical="center" wrapText="1"/>
    </xf>
    <xf numFmtId="0" fontId="13" fillId="5" borderId="32" xfId="1" applyFont="1" applyFill="1" applyBorder="1" applyAlignment="1">
      <alignment horizontal="center" vertical="center"/>
    </xf>
    <xf numFmtId="0" fontId="13" fillId="5" borderId="0" xfId="1" applyFont="1" applyFill="1" applyAlignment="1">
      <alignment horizontal="center" vertical="center"/>
    </xf>
    <xf numFmtId="0" fontId="13" fillId="5" borderId="33" xfId="1" applyFont="1" applyFill="1" applyBorder="1" applyAlignment="1">
      <alignment horizontal="center" vertical="center"/>
    </xf>
    <xf numFmtId="0" fontId="13" fillId="5" borderId="34" xfId="1" applyFont="1" applyFill="1" applyBorder="1" applyAlignment="1">
      <alignment horizontal="center" vertical="center"/>
    </xf>
    <xf numFmtId="0" fontId="13" fillId="5" borderId="35" xfId="1" applyFont="1" applyFill="1" applyBorder="1" applyAlignment="1">
      <alignment horizontal="center" vertical="center"/>
    </xf>
    <xf numFmtId="0" fontId="13" fillId="5" borderId="36" xfId="1" applyFont="1" applyFill="1" applyBorder="1" applyAlignment="1">
      <alignment horizontal="center" vertical="center"/>
    </xf>
    <xf numFmtId="0" fontId="14" fillId="10" borderId="37" xfId="1" applyFont="1" applyFill="1" applyBorder="1" applyAlignment="1">
      <alignment horizontal="center" vertical="center" wrapText="1"/>
    </xf>
    <xf numFmtId="0" fontId="14" fillId="10" borderId="38" xfId="1" applyFont="1" applyFill="1" applyBorder="1" applyAlignment="1">
      <alignment horizontal="center" vertical="center" wrapText="1"/>
    </xf>
    <xf numFmtId="0" fontId="14" fillId="10" borderId="39" xfId="1" applyFont="1" applyFill="1" applyBorder="1" applyAlignment="1">
      <alignment horizontal="center" vertical="center" wrapText="1"/>
    </xf>
    <xf numFmtId="0" fontId="14" fillId="10" borderId="40" xfId="1" applyFont="1" applyFill="1" applyBorder="1" applyAlignment="1">
      <alignment horizontal="center" vertical="center" wrapText="1"/>
    </xf>
    <xf numFmtId="0" fontId="14" fillId="10" borderId="0" xfId="1" applyFont="1" applyFill="1" applyAlignment="1">
      <alignment horizontal="center" vertical="center" wrapText="1"/>
    </xf>
    <xf numFmtId="0" fontId="14" fillId="10" borderId="41" xfId="1" applyFont="1" applyFill="1" applyBorder="1" applyAlignment="1">
      <alignment horizontal="center" vertical="center" wrapText="1"/>
    </xf>
    <xf numFmtId="0" fontId="15" fillId="10" borderId="40" xfId="1" applyFont="1" applyFill="1" applyBorder="1" applyAlignment="1">
      <alignment horizontal="center" vertical="center"/>
    </xf>
    <xf numFmtId="0" fontId="15" fillId="10" borderId="0" xfId="1" applyFont="1" applyFill="1" applyAlignment="1">
      <alignment horizontal="center" vertical="center"/>
    </xf>
    <xf numFmtId="0" fontId="15" fillId="10" borderId="41" xfId="1" applyFont="1" applyFill="1" applyBorder="1" applyAlignment="1">
      <alignment horizontal="center" vertical="center"/>
    </xf>
    <xf numFmtId="0" fontId="15" fillId="10" borderId="42" xfId="1" applyFont="1" applyFill="1" applyBorder="1" applyAlignment="1">
      <alignment horizontal="center" vertical="center"/>
    </xf>
    <xf numFmtId="0" fontId="15" fillId="10" borderId="43" xfId="1" applyFont="1" applyFill="1" applyBorder="1" applyAlignment="1">
      <alignment horizontal="center" vertical="center"/>
    </xf>
    <xf numFmtId="0" fontId="15" fillId="10" borderId="44" xfId="1" applyFont="1" applyFill="1" applyBorder="1" applyAlignment="1">
      <alignment horizontal="center" vertical="center"/>
    </xf>
    <xf numFmtId="165" fontId="9" fillId="4" borderId="16" xfId="1" applyNumberFormat="1" applyFont="1" applyFill="1" applyBorder="1" applyAlignment="1">
      <alignment horizontal="center" vertical="center"/>
    </xf>
    <xf numFmtId="165" fontId="9" fillId="4" borderId="0" xfId="1" applyNumberFormat="1" applyFont="1" applyFill="1" applyAlignment="1">
      <alignment horizontal="center" vertical="center"/>
    </xf>
    <xf numFmtId="165" fontId="9" fillId="4" borderId="17" xfId="1" applyNumberFormat="1" applyFont="1" applyFill="1" applyBorder="1" applyAlignment="1">
      <alignment horizontal="center" vertical="center"/>
    </xf>
    <xf numFmtId="165" fontId="9" fillId="4" borderId="18" xfId="1" applyNumberFormat="1" applyFont="1" applyFill="1" applyBorder="1" applyAlignment="1">
      <alignment horizontal="center" vertical="center"/>
    </xf>
    <xf numFmtId="165" fontId="9" fillId="4" borderId="19" xfId="1" applyNumberFormat="1" applyFont="1" applyFill="1" applyBorder="1" applyAlignment="1">
      <alignment horizontal="center" vertical="center"/>
    </xf>
    <xf numFmtId="165" fontId="9" fillId="4" borderId="20" xfId="1" applyNumberFormat="1" applyFont="1" applyFill="1" applyBorder="1" applyAlignment="1">
      <alignment horizontal="center" vertical="center"/>
    </xf>
    <xf numFmtId="165" fontId="11" fillId="9" borderId="24" xfId="1" applyNumberFormat="1" applyFont="1" applyFill="1" applyBorder="1" applyAlignment="1">
      <alignment horizontal="center" vertical="center"/>
    </xf>
    <xf numFmtId="165" fontId="11" fillId="9" borderId="0" xfId="1" applyNumberFormat="1" applyFont="1" applyFill="1" applyAlignment="1">
      <alignment horizontal="center" vertical="center"/>
    </xf>
    <xf numFmtId="165" fontId="11" fillId="9" borderId="25" xfId="1" applyNumberFormat="1" applyFont="1" applyFill="1" applyBorder="1" applyAlignment="1">
      <alignment horizontal="center" vertical="center"/>
    </xf>
    <xf numFmtId="165" fontId="11" fillId="9" borderId="26" xfId="1" applyNumberFormat="1" applyFont="1" applyFill="1" applyBorder="1" applyAlignment="1">
      <alignment horizontal="center" vertical="center"/>
    </xf>
    <xf numFmtId="165" fontId="11" fillId="9" borderId="27" xfId="1" applyNumberFormat="1" applyFont="1" applyFill="1" applyBorder="1" applyAlignment="1">
      <alignment horizontal="center" vertical="center"/>
    </xf>
    <xf numFmtId="165" fontId="11" fillId="9" borderId="28" xfId="1" applyNumberFormat="1" applyFont="1" applyFill="1" applyBorder="1" applyAlignment="1">
      <alignment horizontal="center" vertical="center"/>
    </xf>
    <xf numFmtId="0" fontId="16" fillId="11" borderId="45" xfId="1" applyFont="1" applyFill="1" applyBorder="1" applyAlignment="1">
      <alignment horizontal="center" vertical="center" wrapText="1"/>
    </xf>
    <xf numFmtId="0" fontId="16" fillId="11" borderId="46" xfId="1" applyFont="1" applyFill="1" applyBorder="1" applyAlignment="1">
      <alignment horizontal="center" vertical="center" wrapText="1"/>
    </xf>
    <xf numFmtId="0" fontId="16" fillId="11" borderId="47" xfId="1" applyFont="1" applyFill="1" applyBorder="1" applyAlignment="1">
      <alignment horizontal="center" vertical="center" wrapText="1"/>
    </xf>
    <xf numFmtId="0" fontId="16" fillId="11" borderId="48" xfId="1" applyFont="1" applyFill="1" applyBorder="1" applyAlignment="1">
      <alignment horizontal="center" vertical="center" wrapText="1"/>
    </xf>
    <xf numFmtId="0" fontId="16" fillId="11" borderId="0" xfId="1" applyFont="1" applyFill="1" applyAlignment="1">
      <alignment horizontal="center" vertical="center" wrapText="1"/>
    </xf>
    <xf numFmtId="0" fontId="16" fillId="11" borderId="49" xfId="1" applyFont="1" applyFill="1" applyBorder="1" applyAlignment="1">
      <alignment horizontal="center" vertical="center" wrapText="1"/>
    </xf>
    <xf numFmtId="165" fontId="17" fillId="11" borderId="48" xfId="1" applyNumberFormat="1" applyFont="1" applyFill="1" applyBorder="1" applyAlignment="1">
      <alignment horizontal="center" vertical="center"/>
    </xf>
    <xf numFmtId="165" fontId="17" fillId="11" borderId="0" xfId="1" applyNumberFormat="1" applyFont="1" applyFill="1" applyAlignment="1">
      <alignment horizontal="center" vertical="center"/>
    </xf>
    <xf numFmtId="165" fontId="17" fillId="11" borderId="49" xfId="1" applyNumberFormat="1" applyFont="1" applyFill="1" applyBorder="1" applyAlignment="1">
      <alignment horizontal="center" vertical="center"/>
    </xf>
    <xf numFmtId="165" fontId="17" fillId="11" borderId="50" xfId="1" applyNumberFormat="1" applyFont="1" applyFill="1" applyBorder="1" applyAlignment="1">
      <alignment horizontal="center" vertical="center"/>
    </xf>
    <xf numFmtId="165" fontId="17" fillId="11" borderId="51" xfId="1" applyNumberFormat="1" applyFont="1" applyFill="1" applyBorder="1" applyAlignment="1">
      <alignment horizontal="center" vertical="center"/>
    </xf>
    <xf numFmtId="165" fontId="17" fillId="11" borderId="52" xfId="1" applyNumberFormat="1" applyFont="1" applyFill="1" applyBorder="1" applyAlignment="1">
      <alignment horizontal="center" vertical="center"/>
    </xf>
    <xf numFmtId="166" fontId="13" fillId="5" borderId="32" xfId="1" applyNumberFormat="1" applyFont="1" applyFill="1" applyBorder="1" applyAlignment="1">
      <alignment horizontal="center" vertical="center"/>
    </xf>
    <xf numFmtId="166" fontId="13" fillId="5" borderId="0" xfId="1" applyNumberFormat="1" applyFont="1" applyFill="1" applyAlignment="1">
      <alignment horizontal="center" vertical="center"/>
    </xf>
    <xf numFmtId="166" fontId="13" fillId="5" borderId="33" xfId="1" applyNumberFormat="1" applyFont="1" applyFill="1" applyBorder="1" applyAlignment="1">
      <alignment horizontal="center" vertical="center"/>
    </xf>
    <xf numFmtId="166" fontId="13" fillId="5" borderId="34" xfId="1" applyNumberFormat="1" applyFont="1" applyFill="1" applyBorder="1" applyAlignment="1">
      <alignment horizontal="center" vertical="center"/>
    </xf>
    <xf numFmtId="166" fontId="13" fillId="5" borderId="35" xfId="1" applyNumberFormat="1" applyFont="1" applyFill="1" applyBorder="1" applyAlignment="1">
      <alignment horizontal="center" vertical="center"/>
    </xf>
    <xf numFmtId="166" fontId="13" fillId="5" borderId="36" xfId="1" applyNumberFormat="1" applyFont="1" applyFill="1" applyBorder="1" applyAlignment="1">
      <alignment horizontal="center" vertical="center"/>
    </xf>
    <xf numFmtId="0" fontId="2" fillId="3" borderId="0" xfId="1" applyFont="1" applyFill="1" applyAlignment="1">
      <alignment horizontal="left" vertical="center"/>
    </xf>
    <xf numFmtId="0" fontId="7" fillId="5" borderId="0" xfId="1" applyFont="1" applyFill="1" applyAlignment="1">
      <alignment vertical="center" wrapText="1"/>
    </xf>
    <xf numFmtId="0" fontId="2" fillId="3" borderId="0" xfId="1" applyFont="1" applyFill="1" applyAlignment="1">
      <alignment horizontal="center" vertical="center"/>
    </xf>
    <xf numFmtId="0" fontId="6" fillId="7" borderId="9" xfId="1" applyFont="1" applyFill="1" applyBorder="1" applyAlignment="1">
      <alignment vertical="center" wrapText="1"/>
    </xf>
    <xf numFmtId="0" fontId="6" fillId="7" borderId="10" xfId="1" applyFont="1" applyFill="1" applyBorder="1" applyAlignment="1">
      <alignment vertical="center" wrapText="1"/>
    </xf>
    <xf numFmtId="0" fontId="6" fillId="7" borderId="11" xfId="1" applyFont="1" applyFill="1" applyBorder="1" applyAlignment="1">
      <alignment vertical="center" wrapText="1"/>
    </xf>
    <xf numFmtId="0" fontId="6" fillId="7" borderId="5" xfId="1" applyFont="1" applyFill="1" applyBorder="1" applyAlignment="1">
      <alignment vertical="center" wrapText="1"/>
    </xf>
    <xf numFmtId="0" fontId="6" fillId="7" borderId="0" xfId="1" applyFont="1" applyFill="1" applyAlignment="1">
      <alignment vertical="center" wrapText="1"/>
    </xf>
    <xf numFmtId="0" fontId="6" fillId="7" borderId="6" xfId="1" applyFont="1" applyFill="1" applyBorder="1" applyAlignment="1">
      <alignment vertical="center" wrapText="1"/>
    </xf>
    <xf numFmtId="0" fontId="6" fillId="7" borderId="7" xfId="1" applyFont="1" applyFill="1" applyBorder="1" applyAlignment="1">
      <alignment vertical="center" wrapText="1"/>
    </xf>
    <xf numFmtId="0" fontId="6" fillId="7" borderId="1" xfId="1" applyFont="1" applyFill="1" applyBorder="1" applyAlignment="1">
      <alignment vertical="center" wrapText="1"/>
    </xf>
    <xf numFmtId="0" fontId="6" fillId="7" borderId="8" xfId="1" applyFont="1" applyFill="1" applyBorder="1" applyAlignment="1">
      <alignment vertical="center" wrapText="1"/>
    </xf>
  </cellXfs>
  <cellStyles count="2">
    <cellStyle name="Normal" xfId="1" xr:uid="{00000000-0005-0000-0000-000000000000}"/>
    <cellStyle name="Standard" xfId="0" builtinId="0"/>
  </cellStyles>
  <dxfs count="6">
    <dxf>
      <font>
        <b/>
        <color rgb="FFC84646"/>
      </font>
      <fill>
        <patternFill patternType="solid">
          <bgColor rgb="FFFCE4E4"/>
        </patternFill>
      </fill>
    </dxf>
    <dxf>
      <font>
        <b/>
        <color rgb="FFC84646"/>
      </font>
      <fill>
        <patternFill patternType="solid">
          <bgColor rgb="FFFCE4E4"/>
        </patternFill>
      </fill>
    </dxf>
    <dxf>
      <font>
        <b/>
        <color rgb="FF8A691F"/>
      </font>
      <fill>
        <patternFill patternType="solid">
          <bgColor rgb="FFF7EFD9"/>
        </patternFill>
      </fill>
    </dxf>
    <dxf>
      <font>
        <b/>
        <color rgb="FF2E7D5B"/>
      </font>
      <fill>
        <patternFill patternType="solid">
          <bgColor rgb="FFE4F3EA"/>
        </patternFill>
      </fill>
    </dxf>
    <dxf>
      <font>
        <b/>
        <color rgb="FFD47A2A"/>
      </font>
      <fill>
        <patternFill patternType="solid">
          <bgColor rgb="FFFCECDD"/>
        </patternFill>
      </fill>
    </dxf>
    <dxf>
      <font>
        <color rgb="FF6B737B"/>
      </font>
      <fill>
        <patternFill patternType="solid">
          <bgColor rgb="FFE8EAE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/>
          <a:lstStyle/>
          <a:p>
            <a:r>
              <a:rPr lang="de-DE"/>
              <a:t>Aktive Mitglieder nach Art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Anzahl</c:v>
          </c:tx>
          <c:invertIfNegative val="1"/>
          <c:cat>
            <c:strRef>
              <c:f>Übersicht!$A$20:$A$24</c:f>
              <c:strCache>
                <c:ptCount val="5"/>
                <c:pt idx="0">
                  <c:v>Aktiv</c:v>
                </c:pt>
                <c:pt idx="1">
                  <c:v>Passiv</c:v>
                </c:pt>
                <c:pt idx="2">
                  <c:v>Jugend</c:v>
                </c:pt>
                <c:pt idx="3">
                  <c:v>Familie</c:v>
                </c:pt>
                <c:pt idx="4">
                  <c:v>Ehrenmitglied</c:v>
                </c:pt>
              </c:strCache>
            </c:strRef>
          </c:cat>
          <c:val>
            <c:numRef>
              <c:f>Übersicht!$B$20:$B$24</c:f>
              <c:numCache>
                <c:formatCode>General</c:formatCode>
                <c:ptCount val="5"/>
                <c:pt idx="0">
                  <c:v>5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16-4AB5-B06D-1F283E044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plotVisOnly val="1"/>
    <c:dispBlanksAs val="zero"/>
    <c:showDLblsOverMax val="1"/>
  </c:chart>
  <c:spPr>
    <a:solidFill>
      <a:schemeClr val="bg1">
        <a:lumMod val="95000"/>
      </a:schemeClr>
    </a:solidFill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/>
          <a:lstStyle/>
          <a:p>
            <a:r>
              <a:rPr lang="de-DE"/>
              <a:t>Beitragsstatus 2026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v>Anzahl</c:v>
          </c:tx>
          <c:cat>
            <c:strRef>
              <c:f>Übersicht!$G$20:$G$23</c:f>
              <c:strCache>
                <c:ptCount val="4"/>
                <c:pt idx="0">
                  <c:v>Bezahlt</c:v>
                </c:pt>
                <c:pt idx="1">
                  <c:v>Offen</c:v>
                </c:pt>
                <c:pt idx="2">
                  <c:v>Überfällig</c:v>
                </c:pt>
                <c:pt idx="3">
                  <c:v>Befreit</c:v>
                </c:pt>
              </c:strCache>
            </c:strRef>
          </c:cat>
          <c:val>
            <c:numRef>
              <c:f>Übersicht!$H$20:$H$23</c:f>
              <c:numCache>
                <c:formatCode>General</c:formatCode>
                <c:ptCount val="4"/>
                <c:pt idx="0">
                  <c:v>6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1F-427C-89AF-FB8BDF45F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0"/>
      </c:doughnutChart>
    </c:plotArea>
    <c:legend>
      <c:legendPos val="b"/>
      <c:overlay val="0"/>
    </c:legend>
    <c:plotVisOnly val="1"/>
    <c:dispBlanksAs val="zero"/>
    <c:showDLblsOverMax val="1"/>
  </c:chart>
  <c:spPr>
    <a:solidFill>
      <a:schemeClr val="bg1">
        <a:lumMod val="95000"/>
      </a:schemeClr>
    </a:solidFill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0</xdr:rowOff>
    </xdr:from>
    <xdr:to>
      <xdr:col>6</xdr:col>
      <xdr:colOff>0</xdr:colOff>
      <xdr:row>42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25</xdr:row>
      <xdr:rowOff>0</xdr:rowOff>
    </xdr:from>
    <xdr:to>
      <xdr:col>12</xdr:col>
      <xdr:colOff>0</xdr:colOff>
      <xdr:row>42</xdr:row>
      <xdr:rowOff>0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MitgliederTabelle" displayName="MitgliederTabelle" ref="A6:U206">
  <tableColumns count="21">
    <tableColumn id="1" xr3:uid="{00000000-0010-0000-0000-000001000000}" name="Mitglieds-Nr."/>
    <tableColumn id="2" xr3:uid="{00000000-0010-0000-0000-000002000000}" name="Vorname"/>
    <tableColumn id="3" xr3:uid="{00000000-0010-0000-0000-000003000000}" name="Nachname"/>
    <tableColumn id="4" xr3:uid="{00000000-0010-0000-0000-000004000000}" name="Geburtsdatum"/>
    <tableColumn id="5" xr3:uid="{00000000-0010-0000-0000-000005000000}" name="Alter"/>
    <tableColumn id="6" xr3:uid="{00000000-0010-0000-0000-000006000000}" name="Straße"/>
    <tableColumn id="7" xr3:uid="{00000000-0010-0000-0000-000007000000}" name="PLZ"/>
    <tableColumn id="8" xr3:uid="{00000000-0010-0000-0000-000008000000}" name="Ort"/>
    <tableColumn id="9" xr3:uid="{00000000-0010-0000-0000-000009000000}" name="E-Mail"/>
    <tableColumn id="10" xr3:uid="{00000000-0010-0000-0000-00000A000000}" name="Telefon"/>
    <tableColumn id="11" xr3:uid="{00000000-0010-0000-0000-00000B000000}" name="Eintrittsdatum"/>
    <tableColumn id="12" xr3:uid="{00000000-0010-0000-0000-00000C000000}" name="Austrittsdatum"/>
    <tableColumn id="13" xr3:uid="{00000000-0010-0000-0000-00000D000000}" name="Mitgliedsart"/>
    <tableColumn id="14" xr3:uid="{00000000-0010-0000-0000-00000E000000}" name="Status"/>
    <tableColumn id="15" xr3:uid="{00000000-0010-0000-0000-00000F000000}" name="Funktion"/>
    <tableColumn id="16" xr3:uid="{00000000-0010-0000-0000-000010000000}" name="Jahresbeitrag"/>
    <tableColumn id="17" xr3:uid="{00000000-0010-0000-0000-000011000000}" name="Zahlungsstatus 2026"/>
    <tableColumn id="18" xr3:uid="{00000000-0010-0000-0000-000012000000}" name="Fällig am"/>
    <tableColumn id="19" xr3:uid="{00000000-0010-0000-0000-000013000000}" name="Zahlung am"/>
    <tableColumn id="20" xr3:uid="{00000000-0010-0000-0000-000014000000}" name="Datenschutz"/>
    <tableColumn id="21" xr3:uid="{00000000-0010-0000-0000-000015000000}" name="Notize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50"/>
  <sheetViews>
    <sheetView tabSelected="1" workbookViewId="0">
      <selection activeCell="M69" sqref="M69"/>
    </sheetView>
  </sheetViews>
  <sheetFormatPr baseColWidth="10" defaultColWidth="9" defaultRowHeight="15" x14ac:dyDescent="0.25"/>
  <cols>
    <col min="1" max="12" width="13" customWidth="1"/>
  </cols>
  <sheetData>
    <row r="1" spans="1:21" ht="30" customHeight="1" x14ac:dyDescent="0.25">
      <c r="A1" s="35" t="s">
        <v>169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20"/>
      <c r="N1" s="20"/>
      <c r="O1" s="20"/>
      <c r="P1" s="20"/>
      <c r="Q1" s="20"/>
      <c r="R1" s="20"/>
      <c r="S1" s="20"/>
      <c r="T1" s="20"/>
      <c r="U1" s="20"/>
    </row>
    <row r="2" spans="1:21" ht="30" customHeight="1" x14ac:dyDescent="0.25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20"/>
      <c r="N2" s="20"/>
      <c r="O2" s="20"/>
      <c r="P2" s="20"/>
      <c r="Q2" s="20"/>
      <c r="R2" s="20"/>
      <c r="S2" s="20"/>
      <c r="T2" s="20"/>
      <c r="U2" s="20"/>
    </row>
    <row r="3" spans="1:21" ht="24" customHeight="1" x14ac:dyDescent="0.25">
      <c r="A3" s="36" t="s">
        <v>0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20"/>
      <c r="N3" s="20"/>
      <c r="O3" s="20"/>
      <c r="P3" s="20"/>
      <c r="Q3" s="20"/>
      <c r="R3" s="20"/>
      <c r="S3" s="20"/>
      <c r="T3" s="20"/>
      <c r="U3" s="20"/>
    </row>
    <row r="4" spans="1:2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</row>
    <row r="5" spans="1:21" ht="27.95" customHeight="1" x14ac:dyDescent="0.25">
      <c r="A5" s="37" t="s">
        <v>1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20"/>
      <c r="N5" s="20"/>
      <c r="O5" s="20"/>
      <c r="P5" s="20"/>
      <c r="Q5" s="20"/>
      <c r="R5" s="20"/>
      <c r="S5" s="20"/>
      <c r="T5" s="20"/>
      <c r="U5" s="20"/>
    </row>
    <row r="6" spans="1:2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</row>
    <row r="7" spans="1:21" x14ac:dyDescent="0.25">
      <c r="A7" s="38" t="s">
        <v>2</v>
      </c>
      <c r="B7" s="39"/>
      <c r="C7" s="40"/>
      <c r="D7" s="50" t="s">
        <v>3</v>
      </c>
      <c r="E7" s="51"/>
      <c r="F7" s="52"/>
      <c r="G7" s="62" t="s">
        <v>4</v>
      </c>
      <c r="H7" s="63"/>
      <c r="I7" s="64"/>
      <c r="J7" s="74" t="s">
        <v>5</v>
      </c>
      <c r="K7" s="75"/>
      <c r="L7" s="76"/>
      <c r="M7" s="20"/>
      <c r="N7" s="20"/>
      <c r="O7" s="20"/>
      <c r="P7" s="20"/>
      <c r="Q7" s="20"/>
      <c r="R7" s="20"/>
      <c r="S7" s="20"/>
      <c r="T7" s="20"/>
      <c r="U7" s="20"/>
    </row>
    <row r="8" spans="1:21" x14ac:dyDescent="0.25">
      <c r="A8" s="41"/>
      <c r="B8" s="42"/>
      <c r="C8" s="43"/>
      <c r="D8" s="53"/>
      <c r="E8" s="54"/>
      <c r="F8" s="55"/>
      <c r="G8" s="65"/>
      <c r="H8" s="66"/>
      <c r="I8" s="67"/>
      <c r="J8" s="77"/>
      <c r="K8" s="78"/>
      <c r="L8" s="79"/>
      <c r="M8" s="20"/>
      <c r="N8" s="20"/>
      <c r="O8" s="20"/>
      <c r="P8" s="20"/>
      <c r="Q8" s="20"/>
      <c r="R8" s="20"/>
      <c r="S8" s="20"/>
      <c r="T8" s="20"/>
      <c r="U8" s="20"/>
    </row>
    <row r="9" spans="1:21" x14ac:dyDescent="0.25">
      <c r="A9" s="44">
        <f>COUNTIF(Mitglieder!$A$7:$A$206,"&lt;&gt;")</f>
        <v>12</v>
      </c>
      <c r="B9" s="45"/>
      <c r="C9" s="46"/>
      <c r="D9" s="56">
        <f>COUNTIF(Mitglieder!$N$7:$N$206,"Aktiv")</f>
        <v>10</v>
      </c>
      <c r="E9" s="57"/>
      <c r="F9" s="58"/>
      <c r="G9" s="68">
        <f>COUNTIFS(Mitglieder!$K$7:$K$206,"&gt;="&amp;DATE(2026,1,1),Mitglieder!$K$7:$K$206,"&lt;="&amp;DATE(2026,12,31))</f>
        <v>3</v>
      </c>
      <c r="H9" s="69"/>
      <c r="I9" s="70"/>
      <c r="J9" s="80">
        <f>COUNTIF(Mitglieder!$Q$7:$Q$206,"Offen")+COUNTIF(Mitglieder!$Q$7:$Q$206,"Überfällig")</f>
        <v>4</v>
      </c>
      <c r="K9" s="81"/>
      <c r="L9" s="82"/>
      <c r="M9" s="20"/>
      <c r="N9" s="20"/>
      <c r="O9" s="20"/>
      <c r="P9" s="20"/>
      <c r="Q9" s="20"/>
      <c r="R9" s="20"/>
      <c r="S9" s="20"/>
      <c r="T9" s="20"/>
      <c r="U9" s="20"/>
    </row>
    <row r="10" spans="1:21" x14ac:dyDescent="0.25">
      <c r="A10" s="47"/>
      <c r="B10" s="48"/>
      <c r="C10" s="49"/>
      <c r="D10" s="59"/>
      <c r="E10" s="60"/>
      <c r="F10" s="61"/>
      <c r="G10" s="71"/>
      <c r="H10" s="72"/>
      <c r="I10" s="73"/>
      <c r="J10" s="83"/>
      <c r="K10" s="84"/>
      <c r="L10" s="85"/>
      <c r="M10" s="20"/>
      <c r="N10" s="20"/>
      <c r="O10" s="20"/>
      <c r="P10" s="20"/>
      <c r="Q10" s="20"/>
      <c r="R10" s="20"/>
      <c r="S10" s="20"/>
      <c r="T10" s="20"/>
      <c r="U10" s="20"/>
    </row>
    <row r="11" spans="1:21" x14ac:dyDescent="0.2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</row>
    <row r="12" spans="1:21" x14ac:dyDescent="0.25">
      <c r="A12" s="38" t="s">
        <v>6</v>
      </c>
      <c r="B12" s="39"/>
      <c r="C12" s="40"/>
      <c r="D12" s="50" t="s">
        <v>7</v>
      </c>
      <c r="E12" s="51"/>
      <c r="F12" s="52"/>
      <c r="G12" s="98" t="s">
        <v>8</v>
      </c>
      <c r="H12" s="99"/>
      <c r="I12" s="100"/>
      <c r="J12" s="62" t="s">
        <v>9</v>
      </c>
      <c r="K12" s="63"/>
      <c r="L12" s="64"/>
      <c r="M12" s="20"/>
      <c r="N12" s="20"/>
      <c r="O12" s="20"/>
      <c r="P12" s="20"/>
      <c r="Q12" s="20"/>
      <c r="R12" s="20"/>
      <c r="S12" s="20"/>
      <c r="T12" s="20"/>
      <c r="U12" s="20"/>
    </row>
    <row r="13" spans="1:21" x14ac:dyDescent="0.25">
      <c r="A13" s="41"/>
      <c r="B13" s="42"/>
      <c r="C13" s="43"/>
      <c r="D13" s="53"/>
      <c r="E13" s="54"/>
      <c r="F13" s="55"/>
      <c r="G13" s="101"/>
      <c r="H13" s="102"/>
      <c r="I13" s="103"/>
      <c r="J13" s="65"/>
      <c r="K13" s="66"/>
      <c r="L13" s="67"/>
      <c r="M13" s="20"/>
      <c r="N13" s="20"/>
      <c r="O13" s="20"/>
      <c r="P13" s="20"/>
      <c r="Q13" s="20"/>
      <c r="R13" s="20"/>
      <c r="S13" s="20"/>
      <c r="T13" s="20"/>
      <c r="U13" s="20"/>
    </row>
    <row r="14" spans="1:21" x14ac:dyDescent="0.25">
      <c r="A14" s="86">
        <f>SUMIFS(Mitglieder!$P$7:$P$206,Mitglieder!$N$7:$N$206,"Aktiv")</f>
        <v>936</v>
      </c>
      <c r="B14" s="87"/>
      <c r="C14" s="88"/>
      <c r="D14" s="92">
        <f>SUMIFS(Mitglieder!$P$7:$P$206,Mitglieder!$Q$7:$Q$206,"Bezahlt",Mitglieder!$N$7:$N$206,"Aktiv")</f>
        <v>588</v>
      </c>
      <c r="E14" s="93"/>
      <c r="F14" s="94"/>
      <c r="G14" s="104">
        <f>SUMIFS(Mitglieder!$P$7:$P$206,Mitglieder!$Q$7:$Q$206,"Offen")+SUMIFS(Mitglieder!$P$7:$P$206,Mitglieder!$Q$7:$Q$206,"Überfällig")</f>
        <v>348</v>
      </c>
      <c r="H14" s="105"/>
      <c r="I14" s="106"/>
      <c r="J14" s="110">
        <f>IFERROR(ROUND(AVERAGEIF(Mitglieder!$E$7:$E$206,"&gt;0"),1),0)</f>
        <v>36.799999999999997</v>
      </c>
      <c r="K14" s="111"/>
      <c r="L14" s="112"/>
      <c r="M14" s="20"/>
      <c r="N14" s="20"/>
      <c r="O14" s="20"/>
      <c r="P14" s="20"/>
      <c r="Q14" s="20"/>
      <c r="R14" s="20"/>
      <c r="S14" s="20"/>
      <c r="T14" s="20"/>
      <c r="U14" s="20"/>
    </row>
    <row r="15" spans="1:21" x14ac:dyDescent="0.25">
      <c r="A15" s="89"/>
      <c r="B15" s="90"/>
      <c r="C15" s="91"/>
      <c r="D15" s="95"/>
      <c r="E15" s="96"/>
      <c r="F15" s="97"/>
      <c r="G15" s="107"/>
      <c r="H15" s="108"/>
      <c r="I15" s="109"/>
      <c r="J15" s="113"/>
      <c r="K15" s="114"/>
      <c r="L15" s="115"/>
      <c r="M15" s="20"/>
      <c r="N15" s="20"/>
      <c r="O15" s="20"/>
      <c r="P15" s="20"/>
      <c r="Q15" s="20"/>
      <c r="R15" s="20"/>
      <c r="S15" s="20"/>
      <c r="T15" s="20"/>
      <c r="U15" s="20"/>
    </row>
    <row r="16" spans="1:21" x14ac:dyDescent="0.25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</row>
    <row r="17" spans="1:21" x14ac:dyDescent="0.25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</row>
    <row r="18" spans="1:21" x14ac:dyDescent="0.25">
      <c r="A18" s="116" t="s">
        <v>10</v>
      </c>
      <c r="B18" s="116"/>
      <c r="C18" s="116"/>
      <c r="D18" s="116"/>
      <c r="E18" s="20"/>
      <c r="F18" s="20"/>
      <c r="G18" s="116" t="s">
        <v>11</v>
      </c>
      <c r="H18" s="116"/>
      <c r="I18" s="116"/>
      <c r="J18" s="116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</row>
    <row r="19" spans="1:21" x14ac:dyDescent="0.25">
      <c r="A19" s="1" t="s">
        <v>12</v>
      </c>
      <c r="B19" s="3" t="s">
        <v>13</v>
      </c>
      <c r="C19" s="20"/>
      <c r="D19" s="20"/>
      <c r="E19" s="20"/>
      <c r="F19" s="20"/>
      <c r="G19" s="1" t="s">
        <v>14</v>
      </c>
      <c r="H19" s="3" t="s">
        <v>13</v>
      </c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</row>
    <row r="20" spans="1:21" x14ac:dyDescent="0.25">
      <c r="A20" s="21" t="s">
        <v>15</v>
      </c>
      <c r="B20" s="21">
        <f>COUNTIFS(Mitglieder!$M$7:$M$206,A20,Mitglieder!$N$7:$N$206,"Aktiv")</f>
        <v>5</v>
      </c>
      <c r="C20" s="20"/>
      <c r="D20" s="20"/>
      <c r="E20" s="20"/>
      <c r="F20" s="20"/>
      <c r="G20" s="21" t="s">
        <v>16</v>
      </c>
      <c r="H20" s="21">
        <f>COUNTIF(Mitglieder!$Q$7:$Q$206,G20)</f>
        <v>6</v>
      </c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</row>
    <row r="21" spans="1:21" x14ac:dyDescent="0.25">
      <c r="A21" s="21" t="s">
        <v>17</v>
      </c>
      <c r="B21" s="21">
        <f>COUNTIFS(Mitglieder!$M$7:$M$206,A21,Mitglieder!$N$7:$N$206,"Aktiv")</f>
        <v>1</v>
      </c>
      <c r="C21" s="20"/>
      <c r="D21" s="20"/>
      <c r="E21" s="20"/>
      <c r="F21" s="20"/>
      <c r="G21" s="21" t="s">
        <v>18</v>
      </c>
      <c r="H21" s="21">
        <f>COUNTIF(Mitglieder!$Q$7:$Q$206,G21)</f>
        <v>3</v>
      </c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</row>
    <row r="22" spans="1:21" x14ac:dyDescent="0.25">
      <c r="A22" s="21" t="s">
        <v>19</v>
      </c>
      <c r="B22" s="21">
        <f>COUNTIFS(Mitglieder!$M$7:$M$206,A22,Mitglieder!$N$7:$N$206,"Aktiv")</f>
        <v>2</v>
      </c>
      <c r="C22" s="20"/>
      <c r="D22" s="20"/>
      <c r="E22" s="20"/>
      <c r="F22" s="20"/>
      <c r="G22" s="21" t="s">
        <v>20</v>
      </c>
      <c r="H22" s="21">
        <f>COUNTIF(Mitglieder!$Q$7:$Q$206,G22)</f>
        <v>1</v>
      </c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</row>
    <row r="23" spans="1:21" x14ac:dyDescent="0.25">
      <c r="A23" s="21" t="s">
        <v>21</v>
      </c>
      <c r="B23" s="21">
        <f>COUNTIFS(Mitglieder!$M$7:$M$206,A23,Mitglieder!$N$7:$N$206,"Aktiv")</f>
        <v>1</v>
      </c>
      <c r="C23" s="20"/>
      <c r="D23" s="20"/>
      <c r="E23" s="20"/>
      <c r="F23" s="20"/>
      <c r="G23" s="22" t="s">
        <v>22</v>
      </c>
      <c r="H23" s="22">
        <f>COUNTIF(Mitglieder!$Q$7:$Q$206,G23)</f>
        <v>2</v>
      </c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</row>
    <row r="24" spans="1:21" x14ac:dyDescent="0.25">
      <c r="A24" s="22" t="s">
        <v>23</v>
      </c>
      <c r="B24" s="22">
        <f>COUNTIFS(Mitglieder!$M$7:$M$206,A24,Mitglieder!$N$7:$N$206,"Aktiv")</f>
        <v>1</v>
      </c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</row>
    <row r="25" spans="1:21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</row>
    <row r="26" spans="1:21" x14ac:dyDescent="0.25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</row>
    <row r="27" spans="1:21" x14ac:dyDescent="0.25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</row>
    <row r="28" spans="1:21" x14ac:dyDescent="0.25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</row>
    <row r="29" spans="1:21" x14ac:dyDescent="0.25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</row>
    <row r="30" spans="1:21" x14ac:dyDescent="0.25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1" x14ac:dyDescent="0.2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1" x14ac:dyDescent="0.25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 x14ac:dyDescent="0.25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</row>
    <row r="34" spans="1:21" x14ac:dyDescent="0.2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</row>
    <row r="35" spans="1:21" x14ac:dyDescent="0.2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</row>
    <row r="36" spans="1:21" x14ac:dyDescent="0.2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</row>
    <row r="37" spans="1:2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</row>
    <row r="38" spans="1:21" x14ac:dyDescent="0.25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</row>
    <row r="39" spans="1:21" x14ac:dyDescent="0.2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 x14ac:dyDescent="0.2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 x14ac:dyDescent="0.2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 x14ac:dyDescent="0.25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 x14ac:dyDescent="0.25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 x14ac:dyDescent="0.2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 x14ac:dyDescent="0.2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 x14ac:dyDescent="0.25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  <row r="51" spans="1:21" x14ac:dyDescent="0.25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</row>
    <row r="52" spans="1:21" x14ac:dyDescent="0.2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</row>
    <row r="53" spans="1:21" x14ac:dyDescent="0.2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</row>
    <row r="54" spans="1:21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</row>
    <row r="55" spans="1:21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</row>
    <row r="56" spans="1:21" x14ac:dyDescent="0.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</row>
    <row r="57" spans="1:21" x14ac:dyDescent="0.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</row>
    <row r="58" spans="1:21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</row>
    <row r="59" spans="1:21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</row>
    <row r="60" spans="1:21" x14ac:dyDescent="0.2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</row>
    <row r="61" spans="1:21" x14ac:dyDescent="0.2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</row>
    <row r="62" spans="1:21" x14ac:dyDescent="0.25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</row>
    <row r="63" spans="1:21" x14ac:dyDescent="0.25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</row>
    <row r="64" spans="1:21" x14ac:dyDescent="0.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</row>
    <row r="65" spans="1:21" x14ac:dyDescent="0.2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</row>
    <row r="66" spans="1:2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</row>
    <row r="67" spans="1:2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</row>
    <row r="68" spans="1:2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</row>
    <row r="69" spans="1:2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</row>
    <row r="70" spans="1:2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</row>
    <row r="71" spans="1:2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</row>
    <row r="72" spans="1:2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</row>
    <row r="73" spans="1:2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</row>
    <row r="74" spans="1:2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</row>
    <row r="75" spans="1:2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</row>
    <row r="76" spans="1:2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</row>
    <row r="77" spans="1:2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</row>
    <row r="78" spans="1:2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</row>
    <row r="79" spans="1:2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</row>
    <row r="80" spans="1:2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</row>
    <row r="81" spans="1:2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</row>
    <row r="82" spans="1:2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</row>
    <row r="83" spans="1:2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</row>
    <row r="84" spans="1:2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</row>
    <row r="85" spans="1:2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</row>
    <row r="86" spans="1:2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</row>
    <row r="87" spans="1:2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</row>
    <row r="88" spans="1:2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</row>
    <row r="89" spans="1:2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</row>
    <row r="90" spans="1:2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</row>
    <row r="91" spans="1:2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</row>
    <row r="92" spans="1:2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</row>
    <row r="93" spans="1:2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</row>
    <row r="94" spans="1:2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</row>
    <row r="95" spans="1:2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</row>
    <row r="96" spans="1:2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</row>
    <row r="97" spans="1:2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</row>
    <row r="98" spans="1:2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</row>
    <row r="99" spans="1:2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</row>
    <row r="100" spans="1:2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</row>
    <row r="101" spans="1:2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</row>
    <row r="102" spans="1:2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</row>
    <row r="103" spans="1:2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</row>
    <row r="104" spans="1:2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</row>
    <row r="105" spans="1:2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</row>
    <row r="106" spans="1:2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</row>
    <row r="107" spans="1:2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</row>
    <row r="108" spans="1:2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</row>
    <row r="109" spans="1:2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</row>
    <row r="110" spans="1:2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</row>
    <row r="111" spans="1:2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</row>
    <row r="112" spans="1:2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</row>
    <row r="113" spans="1:2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</row>
    <row r="114" spans="1:2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</row>
    <row r="115" spans="1:2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</row>
    <row r="116" spans="1:2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</row>
    <row r="117" spans="1:2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</row>
    <row r="118" spans="1:2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</row>
    <row r="119" spans="1:2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</row>
    <row r="120" spans="1:2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</row>
    <row r="121" spans="1:2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</row>
    <row r="122" spans="1:2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</row>
    <row r="123" spans="1:2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</row>
    <row r="124" spans="1:2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</row>
    <row r="125" spans="1:2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</row>
    <row r="126" spans="1:2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</row>
    <row r="127" spans="1:2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</row>
    <row r="128" spans="1:2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</row>
    <row r="129" spans="1:2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</row>
    <row r="130" spans="1:2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</row>
    <row r="131" spans="1:2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</row>
    <row r="132" spans="1:2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</row>
    <row r="133" spans="1:2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</row>
    <row r="134" spans="1:2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</row>
    <row r="135" spans="1:2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</row>
    <row r="136" spans="1:2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</row>
    <row r="137" spans="1:2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</row>
    <row r="138" spans="1:2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</row>
    <row r="139" spans="1:2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</row>
    <row r="140" spans="1:2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</row>
    <row r="141" spans="1:2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</row>
    <row r="142" spans="1:2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</row>
    <row r="143" spans="1:2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</row>
    <row r="144" spans="1:2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</row>
    <row r="145" spans="1:2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</row>
    <row r="146" spans="1:2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</row>
    <row r="147" spans="1:2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</row>
    <row r="148" spans="1:2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</row>
    <row r="149" spans="1:2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</row>
    <row r="150" spans="1:2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</row>
    <row r="151" spans="1:2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</row>
    <row r="152" spans="1:2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</row>
    <row r="153" spans="1:2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</row>
    <row r="154" spans="1:2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</row>
    <row r="155" spans="1:2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</row>
    <row r="156" spans="1:2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</row>
    <row r="157" spans="1:2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</row>
    <row r="158" spans="1:2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</row>
    <row r="159" spans="1:2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</row>
    <row r="160" spans="1:2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</row>
    <row r="161" spans="1:2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</row>
    <row r="162" spans="1:2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</row>
    <row r="163" spans="1:2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</row>
    <row r="164" spans="1:2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</row>
    <row r="165" spans="1:2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</row>
    <row r="166" spans="1:2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</row>
    <row r="167" spans="1:2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</row>
    <row r="168" spans="1:2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</row>
    <row r="169" spans="1:2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</row>
    <row r="170" spans="1:2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</row>
    <row r="171" spans="1:2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</row>
    <row r="172" spans="1:2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</row>
    <row r="173" spans="1:2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</row>
    <row r="174" spans="1:2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</row>
    <row r="175" spans="1:2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</row>
    <row r="176" spans="1:2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</row>
    <row r="177" spans="1:2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</row>
    <row r="178" spans="1:2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</row>
    <row r="179" spans="1:2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</row>
    <row r="180" spans="1:2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</row>
    <row r="181" spans="1:2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</row>
    <row r="182" spans="1:2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</row>
    <row r="183" spans="1:2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</row>
    <row r="184" spans="1:2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</row>
    <row r="185" spans="1:2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</row>
    <row r="186" spans="1:21" x14ac:dyDescent="0.25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</row>
    <row r="187" spans="1:21" x14ac:dyDescent="0.2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</row>
    <row r="188" spans="1:21" x14ac:dyDescent="0.25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</row>
    <row r="189" spans="1:21" x14ac:dyDescent="0.2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</row>
    <row r="190" spans="1:21" x14ac:dyDescent="0.25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</row>
    <row r="191" spans="1:21" x14ac:dyDescent="0.2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</row>
    <row r="192" spans="1:21" x14ac:dyDescent="0.25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</row>
    <row r="193" spans="1:21" x14ac:dyDescent="0.2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</row>
    <row r="194" spans="1:21" x14ac:dyDescent="0.25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</row>
    <row r="195" spans="1:21" x14ac:dyDescent="0.2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</row>
    <row r="196" spans="1:21" x14ac:dyDescent="0.2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</row>
    <row r="197" spans="1:21" x14ac:dyDescent="0.2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</row>
    <row r="198" spans="1:21" x14ac:dyDescent="0.25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</row>
    <row r="199" spans="1:21" x14ac:dyDescent="0.25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</row>
    <row r="200" spans="1:21" x14ac:dyDescent="0.25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</row>
    <row r="201" spans="1:21" x14ac:dyDescent="0.25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</row>
    <row r="202" spans="1:21" x14ac:dyDescent="0.25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</row>
    <row r="203" spans="1:21" x14ac:dyDescent="0.25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</row>
    <row r="204" spans="1:21" x14ac:dyDescent="0.25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</row>
    <row r="205" spans="1:21" x14ac:dyDescent="0.2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</row>
    <row r="206" spans="1:21" x14ac:dyDescent="0.25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</row>
    <row r="207" spans="1:21" x14ac:dyDescent="0.25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</row>
    <row r="208" spans="1:21" x14ac:dyDescent="0.2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</row>
    <row r="209" spans="1:21" x14ac:dyDescent="0.25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</row>
    <row r="210" spans="1:21" x14ac:dyDescent="0.2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</row>
    <row r="211" spans="1:21" x14ac:dyDescent="0.25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</row>
    <row r="212" spans="1:21" x14ac:dyDescent="0.2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</row>
    <row r="213" spans="1:21" x14ac:dyDescent="0.25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</row>
    <row r="214" spans="1:21" x14ac:dyDescent="0.2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</row>
    <row r="215" spans="1:21" x14ac:dyDescent="0.2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</row>
    <row r="216" spans="1:21" x14ac:dyDescent="0.2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</row>
    <row r="217" spans="1:21" x14ac:dyDescent="0.25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</row>
    <row r="218" spans="1:21" x14ac:dyDescent="0.2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</row>
    <row r="219" spans="1:21" x14ac:dyDescent="0.25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</row>
    <row r="220" spans="1:21" x14ac:dyDescent="0.2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</row>
    <row r="221" spans="1:21" x14ac:dyDescent="0.25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</row>
    <row r="222" spans="1:21" x14ac:dyDescent="0.25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</row>
    <row r="223" spans="1:21" x14ac:dyDescent="0.25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</row>
    <row r="224" spans="1:21" x14ac:dyDescent="0.25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</row>
    <row r="225" spans="1:21" x14ac:dyDescent="0.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</row>
    <row r="226" spans="1:21" x14ac:dyDescent="0.25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</row>
    <row r="227" spans="1:21" x14ac:dyDescent="0.25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</row>
    <row r="228" spans="1:21" x14ac:dyDescent="0.25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</row>
    <row r="229" spans="1:21" x14ac:dyDescent="0.25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</row>
    <row r="230" spans="1:21" x14ac:dyDescent="0.25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</row>
    <row r="231" spans="1:21" x14ac:dyDescent="0.25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</row>
    <row r="232" spans="1:21" x14ac:dyDescent="0.25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</row>
    <row r="233" spans="1:21" x14ac:dyDescent="0.25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</row>
    <row r="234" spans="1:21" x14ac:dyDescent="0.25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</row>
    <row r="235" spans="1:21" x14ac:dyDescent="0.2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1:21" x14ac:dyDescent="0.25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</row>
    <row r="237" spans="1:21" x14ac:dyDescent="0.25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</row>
    <row r="238" spans="1:21" x14ac:dyDescent="0.25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</row>
    <row r="239" spans="1:21" x14ac:dyDescent="0.25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</row>
    <row r="240" spans="1:21" x14ac:dyDescent="0.25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</row>
    <row r="241" spans="1:21" x14ac:dyDescent="0.25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</row>
    <row r="242" spans="1:21" x14ac:dyDescent="0.25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</row>
    <row r="243" spans="1:21" x14ac:dyDescent="0.25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</row>
    <row r="244" spans="1:21" x14ac:dyDescent="0.25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</row>
    <row r="245" spans="1:21" x14ac:dyDescent="0.2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</row>
    <row r="246" spans="1:21" x14ac:dyDescent="0.25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</row>
    <row r="247" spans="1:21" x14ac:dyDescent="0.25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</row>
    <row r="248" spans="1:21" x14ac:dyDescent="0.25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</row>
    <row r="249" spans="1:21" x14ac:dyDescent="0.25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</row>
    <row r="250" spans="1:21" x14ac:dyDescent="0.25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</row>
  </sheetData>
  <mergeCells count="21">
    <mergeCell ref="J12:L13"/>
    <mergeCell ref="J14:L15"/>
    <mergeCell ref="A18:D18"/>
    <mergeCell ref="G18:J18"/>
    <mergeCell ref="A12:C13"/>
    <mergeCell ref="A14:C15"/>
    <mergeCell ref="D12:F13"/>
    <mergeCell ref="D14:F15"/>
    <mergeCell ref="G12:I13"/>
    <mergeCell ref="G14:I15"/>
    <mergeCell ref="A1:L2"/>
    <mergeCell ref="A3:L3"/>
    <mergeCell ref="A5:L5"/>
    <mergeCell ref="A7:C8"/>
    <mergeCell ref="A9:C10"/>
    <mergeCell ref="D7:F8"/>
    <mergeCell ref="D9:F10"/>
    <mergeCell ref="G7:I8"/>
    <mergeCell ref="G9:I10"/>
    <mergeCell ref="J7:L8"/>
    <mergeCell ref="J9:L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50"/>
  <sheetViews>
    <sheetView workbookViewId="0">
      <selection sqref="A1:U2"/>
    </sheetView>
  </sheetViews>
  <sheetFormatPr baseColWidth="10" defaultColWidth="9" defaultRowHeight="15" x14ac:dyDescent="0.25"/>
  <cols>
    <col min="1" max="1" width="15" customWidth="1"/>
    <col min="2" max="2" width="14" customWidth="1"/>
    <col min="3" max="3" width="16" customWidth="1"/>
    <col min="4" max="4" width="14" customWidth="1"/>
    <col min="5" max="5" width="8" customWidth="1"/>
    <col min="6" max="6" width="25" customWidth="1"/>
    <col min="7" max="7" width="10" customWidth="1"/>
    <col min="8" max="8" width="16" customWidth="1"/>
    <col min="9" max="9" width="29" customWidth="1"/>
    <col min="10" max="10" width="18" customWidth="1"/>
    <col min="11" max="12" width="15" customWidth="1"/>
    <col min="13" max="13" width="17" customWidth="1"/>
    <col min="14" max="14" width="13" customWidth="1"/>
    <col min="15" max="15" width="19" customWidth="1"/>
    <col min="16" max="16" width="16" customWidth="1"/>
    <col min="17" max="17" width="21" customWidth="1"/>
    <col min="18" max="19" width="14" customWidth="1"/>
    <col min="20" max="20" width="15" customWidth="1"/>
    <col min="21" max="21" width="34" customWidth="1"/>
  </cols>
  <sheetData>
    <row r="1" spans="1:21" ht="27.95" customHeight="1" x14ac:dyDescent="0.25">
      <c r="A1" s="35" t="s">
        <v>24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</row>
    <row r="2" spans="1:21" ht="27.95" customHeight="1" x14ac:dyDescent="0.25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</row>
    <row r="3" spans="1:21" ht="32.1" customHeight="1" x14ac:dyDescent="0.25">
      <c r="A3" s="117" t="s">
        <v>25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</row>
    <row r="4" spans="1:2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</row>
    <row r="5" spans="1:21" x14ac:dyDescent="0.25">
      <c r="A5" s="118" t="s">
        <v>26</v>
      </c>
      <c r="B5" s="118"/>
      <c r="C5" s="118"/>
      <c r="D5" s="118"/>
      <c r="E5" s="118"/>
      <c r="F5" s="118" t="s">
        <v>27</v>
      </c>
      <c r="G5" s="118"/>
      <c r="H5" s="118"/>
      <c r="I5" s="118"/>
      <c r="J5" s="118"/>
      <c r="K5" s="118" t="s">
        <v>28</v>
      </c>
      <c r="L5" s="118"/>
      <c r="M5" s="118"/>
      <c r="N5" s="118"/>
      <c r="O5" s="118"/>
      <c r="P5" s="118" t="s">
        <v>29</v>
      </c>
      <c r="Q5" s="118"/>
      <c r="R5" s="118"/>
      <c r="S5" s="118"/>
      <c r="T5" s="118"/>
      <c r="U5" s="4" t="s">
        <v>30</v>
      </c>
    </row>
    <row r="6" spans="1:21" ht="33.950000000000003" customHeight="1" x14ac:dyDescent="0.25">
      <c r="A6" s="1" t="s">
        <v>31</v>
      </c>
      <c r="B6" s="2" t="s">
        <v>32</v>
      </c>
      <c r="C6" s="2" t="s">
        <v>33</v>
      </c>
      <c r="D6" s="2" t="s">
        <v>34</v>
      </c>
      <c r="E6" s="2" t="s">
        <v>35</v>
      </c>
      <c r="F6" s="2" t="s">
        <v>36</v>
      </c>
      <c r="G6" s="2" t="s">
        <v>37</v>
      </c>
      <c r="H6" s="2" t="s">
        <v>38</v>
      </c>
      <c r="I6" s="2" t="s">
        <v>39</v>
      </c>
      <c r="J6" s="2" t="s">
        <v>40</v>
      </c>
      <c r="K6" s="2" t="s">
        <v>41</v>
      </c>
      <c r="L6" s="2" t="s">
        <v>42</v>
      </c>
      <c r="M6" s="2" t="s">
        <v>12</v>
      </c>
      <c r="N6" s="2" t="s">
        <v>14</v>
      </c>
      <c r="O6" s="2" t="s">
        <v>43</v>
      </c>
      <c r="P6" s="2" t="s">
        <v>44</v>
      </c>
      <c r="Q6" s="2" t="s">
        <v>11</v>
      </c>
      <c r="R6" s="2" t="s">
        <v>45</v>
      </c>
      <c r="S6" s="2" t="s">
        <v>46</v>
      </c>
      <c r="T6" s="2" t="s">
        <v>47</v>
      </c>
      <c r="U6" s="3" t="s">
        <v>30</v>
      </c>
    </row>
    <row r="7" spans="1:21" ht="20.100000000000001" customHeight="1" x14ac:dyDescent="0.25">
      <c r="A7" s="5" t="s">
        <v>48</v>
      </c>
      <c r="B7" s="9" t="s">
        <v>49</v>
      </c>
      <c r="C7" s="9" t="s">
        <v>50</v>
      </c>
      <c r="D7" s="10">
        <v>33346</v>
      </c>
      <c r="E7" s="5">
        <f>IF(D7="","",INT(YEARFRAC(D7,DATE(Einstellungen!$B$6,12,31),1)))</f>
        <v>35</v>
      </c>
      <c r="F7" s="9" t="s">
        <v>51</v>
      </c>
      <c r="G7" s="13" t="s">
        <v>52</v>
      </c>
      <c r="H7" s="9" t="s">
        <v>53</v>
      </c>
      <c r="I7" s="9" t="s">
        <v>54</v>
      </c>
      <c r="J7" s="9" t="s">
        <v>55</v>
      </c>
      <c r="K7" s="10">
        <v>44593</v>
      </c>
      <c r="L7" s="10"/>
      <c r="M7" s="9" t="s">
        <v>15</v>
      </c>
      <c r="N7" s="9" t="s">
        <v>15</v>
      </c>
      <c r="O7" s="7" t="s">
        <v>56</v>
      </c>
      <c r="P7" s="15">
        <f>IF(M7="","",IFERROR(VLOOKUP(M7,Einstellungen!$A$13:$B$17,2,FALSE),""))</f>
        <v>120</v>
      </c>
      <c r="Q7" s="9" t="s">
        <v>16</v>
      </c>
      <c r="R7" s="10">
        <v>46112</v>
      </c>
      <c r="S7" s="10">
        <v>46065</v>
      </c>
      <c r="T7" s="9" t="s">
        <v>57</v>
      </c>
      <c r="U7" s="9" t="s">
        <v>58</v>
      </c>
    </row>
    <row r="8" spans="1:21" ht="20.100000000000001" customHeight="1" x14ac:dyDescent="0.25">
      <c r="A8" s="5" t="s">
        <v>59</v>
      </c>
      <c r="B8" s="9" t="s">
        <v>60</v>
      </c>
      <c r="C8" s="9" t="s">
        <v>61</v>
      </c>
      <c r="D8" s="10">
        <v>31658</v>
      </c>
      <c r="E8" s="5">
        <f>IF(D8="","",INT(YEARFRAC(D8,DATE(Einstellungen!$B$6,12,31),1)))</f>
        <v>40</v>
      </c>
      <c r="F8" s="9" t="s">
        <v>62</v>
      </c>
      <c r="G8" s="13" t="s">
        <v>63</v>
      </c>
      <c r="H8" s="9" t="s">
        <v>53</v>
      </c>
      <c r="I8" s="9" t="s">
        <v>64</v>
      </c>
      <c r="J8" s="9" t="s">
        <v>65</v>
      </c>
      <c r="K8" s="10">
        <v>44392</v>
      </c>
      <c r="L8" s="10"/>
      <c r="M8" s="9" t="s">
        <v>15</v>
      </c>
      <c r="N8" s="9" t="s">
        <v>15</v>
      </c>
      <c r="O8" s="7" t="s">
        <v>66</v>
      </c>
      <c r="P8" s="15">
        <f>IF(M8="","",IFERROR(VLOOKUP(M8,Einstellungen!$A$13:$B$17,2,FALSE),""))</f>
        <v>120</v>
      </c>
      <c r="Q8" s="9" t="s">
        <v>16</v>
      </c>
      <c r="R8" s="10">
        <v>46112</v>
      </c>
      <c r="S8" s="10">
        <v>46051</v>
      </c>
      <c r="T8" s="9" t="s">
        <v>57</v>
      </c>
      <c r="U8" s="9"/>
    </row>
    <row r="9" spans="1:21" ht="20.100000000000001" customHeight="1" x14ac:dyDescent="0.25">
      <c r="A9" s="5" t="s">
        <v>67</v>
      </c>
      <c r="B9" s="9" t="s">
        <v>68</v>
      </c>
      <c r="C9" s="9" t="s">
        <v>69</v>
      </c>
      <c r="D9" s="10">
        <v>39839</v>
      </c>
      <c r="E9" s="5">
        <f>IF(D9="","",INT(YEARFRAC(D9,DATE(Einstellungen!$B$6,12,31),1)))</f>
        <v>17</v>
      </c>
      <c r="F9" s="9" t="s">
        <v>70</v>
      </c>
      <c r="G9" s="13" t="s">
        <v>71</v>
      </c>
      <c r="H9" s="9" t="s">
        <v>53</v>
      </c>
      <c r="I9" s="9" t="s">
        <v>72</v>
      </c>
      <c r="J9" s="9" t="s">
        <v>73</v>
      </c>
      <c r="K9" s="10">
        <v>45524</v>
      </c>
      <c r="L9" s="10"/>
      <c r="M9" s="9" t="s">
        <v>19</v>
      </c>
      <c r="N9" s="9" t="s">
        <v>15</v>
      </c>
      <c r="O9" s="7" t="s">
        <v>74</v>
      </c>
      <c r="P9" s="15">
        <f>IF(M9="","",IFERROR(VLOOKUP(M9,Einstellungen!$A$13:$B$17,2,FALSE),""))</f>
        <v>48</v>
      </c>
      <c r="Q9" s="9" t="s">
        <v>18</v>
      </c>
      <c r="R9" s="10">
        <v>46112</v>
      </c>
      <c r="S9" s="10"/>
      <c r="T9" s="9" t="s">
        <v>57</v>
      </c>
      <c r="U9" s="9" t="s">
        <v>75</v>
      </c>
    </row>
    <row r="10" spans="1:21" ht="20.100000000000001" customHeight="1" x14ac:dyDescent="0.25">
      <c r="A10" s="5" t="s">
        <v>76</v>
      </c>
      <c r="B10" s="9" t="s">
        <v>77</v>
      </c>
      <c r="C10" s="9" t="s">
        <v>78</v>
      </c>
      <c r="D10" s="10">
        <v>28470</v>
      </c>
      <c r="E10" s="5">
        <f>IF(D10="","",INT(YEARFRAC(D10,DATE(Einstellungen!$B$6,12,31),1)))</f>
        <v>49</v>
      </c>
      <c r="F10" s="9" t="s">
        <v>79</v>
      </c>
      <c r="G10" s="13" t="s">
        <v>80</v>
      </c>
      <c r="H10" s="9" t="s">
        <v>53</v>
      </c>
      <c r="I10" s="9" t="s">
        <v>81</v>
      </c>
      <c r="J10" s="9" t="s">
        <v>82</v>
      </c>
      <c r="K10" s="10">
        <v>43529</v>
      </c>
      <c r="L10" s="10"/>
      <c r="M10" s="9" t="s">
        <v>17</v>
      </c>
      <c r="N10" s="9" t="s">
        <v>15</v>
      </c>
      <c r="O10" s="7" t="s">
        <v>74</v>
      </c>
      <c r="P10" s="15">
        <f>IF(M10="","",IFERROR(VLOOKUP(M10,Einstellungen!$A$13:$B$17,2,FALSE),""))</f>
        <v>60</v>
      </c>
      <c r="Q10" s="9" t="s">
        <v>20</v>
      </c>
      <c r="R10" s="10">
        <v>46112</v>
      </c>
      <c r="S10" s="10"/>
      <c r="T10" s="9" t="s">
        <v>83</v>
      </c>
      <c r="U10" s="9" t="s">
        <v>84</v>
      </c>
    </row>
    <row r="11" spans="1:21" ht="20.100000000000001" customHeight="1" x14ac:dyDescent="0.25">
      <c r="A11" s="5" t="s">
        <v>85</v>
      </c>
      <c r="B11" s="9" t="s">
        <v>86</v>
      </c>
      <c r="C11" s="9" t="s">
        <v>87</v>
      </c>
      <c r="D11" s="10">
        <v>34515</v>
      </c>
      <c r="E11" s="5">
        <f>IF(D11="","",INT(YEARFRAC(D11,DATE(Einstellungen!$B$6,12,31),1)))</f>
        <v>32</v>
      </c>
      <c r="F11" s="9" t="s">
        <v>88</v>
      </c>
      <c r="G11" s="13" t="s">
        <v>80</v>
      </c>
      <c r="H11" s="9" t="s">
        <v>53</v>
      </c>
      <c r="I11" s="9" t="s">
        <v>89</v>
      </c>
      <c r="J11" s="9" t="s">
        <v>90</v>
      </c>
      <c r="K11" s="10">
        <v>46034</v>
      </c>
      <c r="L11" s="10"/>
      <c r="M11" s="9" t="s">
        <v>15</v>
      </c>
      <c r="N11" s="9" t="s">
        <v>15</v>
      </c>
      <c r="O11" s="7" t="s">
        <v>91</v>
      </c>
      <c r="P11" s="15">
        <f>IF(M11="","",IFERROR(VLOOKUP(M11,Einstellungen!$A$13:$B$17,2,FALSE),""))</f>
        <v>120</v>
      </c>
      <c r="Q11" s="9" t="s">
        <v>16</v>
      </c>
      <c r="R11" s="10">
        <v>46112</v>
      </c>
      <c r="S11" s="10">
        <v>46038</v>
      </c>
      <c r="T11" s="9" t="s">
        <v>57</v>
      </c>
      <c r="U11" s="9" t="s">
        <v>92</v>
      </c>
    </row>
    <row r="12" spans="1:21" ht="20.100000000000001" customHeight="1" x14ac:dyDescent="0.25">
      <c r="A12" s="5" t="s">
        <v>93</v>
      </c>
      <c r="B12" s="9" t="s">
        <v>94</v>
      </c>
      <c r="C12" s="9" t="s">
        <v>95</v>
      </c>
      <c r="D12" s="10">
        <v>24875</v>
      </c>
      <c r="E12" s="5">
        <f>IF(D12="","",INT(YEARFRAC(D12,DATE(Einstellungen!$B$6,12,31),1)))</f>
        <v>58</v>
      </c>
      <c r="F12" s="9" t="s">
        <v>96</v>
      </c>
      <c r="G12" s="13" t="s">
        <v>97</v>
      </c>
      <c r="H12" s="9" t="s">
        <v>53</v>
      </c>
      <c r="I12" s="9" t="s">
        <v>98</v>
      </c>
      <c r="J12" s="9" t="s">
        <v>99</v>
      </c>
      <c r="K12" s="10">
        <v>42278</v>
      </c>
      <c r="L12" s="10"/>
      <c r="M12" s="9" t="s">
        <v>23</v>
      </c>
      <c r="N12" s="9" t="s">
        <v>15</v>
      </c>
      <c r="O12" s="7" t="s">
        <v>100</v>
      </c>
      <c r="P12" s="15">
        <f>IF(M12="","",IFERROR(VLOOKUP(M12,Einstellungen!$A$13:$B$17,2,FALSE),""))</f>
        <v>0</v>
      </c>
      <c r="Q12" s="9" t="s">
        <v>22</v>
      </c>
      <c r="R12" s="10">
        <v>46112</v>
      </c>
      <c r="S12" s="10"/>
      <c r="T12" s="9" t="s">
        <v>57</v>
      </c>
      <c r="U12" s="9" t="s">
        <v>101</v>
      </c>
    </row>
    <row r="13" spans="1:21" ht="20.100000000000001" customHeight="1" x14ac:dyDescent="0.25">
      <c r="A13" s="5" t="s">
        <v>102</v>
      </c>
      <c r="B13" s="9" t="s">
        <v>103</v>
      </c>
      <c r="C13" s="9" t="s">
        <v>104</v>
      </c>
      <c r="D13" s="10">
        <v>32834</v>
      </c>
      <c r="E13" s="5">
        <f>IF(D13="","",INT(YEARFRAC(D13,DATE(Einstellungen!$B$6,12,31),1)))</f>
        <v>37</v>
      </c>
      <c r="F13" s="9" t="s">
        <v>105</v>
      </c>
      <c r="G13" s="13" t="s">
        <v>106</v>
      </c>
      <c r="H13" s="9" t="s">
        <v>53</v>
      </c>
      <c r="I13" s="9" t="s">
        <v>107</v>
      </c>
      <c r="J13" s="9" t="s">
        <v>108</v>
      </c>
      <c r="K13" s="10">
        <v>45048</v>
      </c>
      <c r="L13" s="10"/>
      <c r="M13" s="9" t="s">
        <v>21</v>
      </c>
      <c r="N13" s="9" t="s">
        <v>15</v>
      </c>
      <c r="O13" s="7" t="s">
        <v>74</v>
      </c>
      <c r="P13" s="15">
        <f>IF(M13="","",IFERROR(VLOOKUP(M13,Einstellungen!$A$13:$B$17,2,FALSE),""))</f>
        <v>180</v>
      </c>
      <c r="Q13" s="9" t="s">
        <v>16</v>
      </c>
      <c r="R13" s="10">
        <v>46112</v>
      </c>
      <c r="S13" s="10">
        <v>46085</v>
      </c>
      <c r="T13" s="9" t="s">
        <v>57</v>
      </c>
      <c r="U13" s="9" t="s">
        <v>109</v>
      </c>
    </row>
    <row r="14" spans="1:21" ht="20.100000000000001" customHeight="1" x14ac:dyDescent="0.25">
      <c r="A14" s="5" t="s">
        <v>110</v>
      </c>
      <c r="B14" s="9" t="s">
        <v>111</v>
      </c>
      <c r="C14" s="9" t="s">
        <v>112</v>
      </c>
      <c r="D14" s="10">
        <v>36021</v>
      </c>
      <c r="E14" s="5">
        <f>IF(D14="","",INT(YEARFRAC(D14,DATE(Einstellungen!$B$6,12,31),1)))</f>
        <v>28</v>
      </c>
      <c r="F14" s="9" t="s">
        <v>113</v>
      </c>
      <c r="G14" s="13" t="s">
        <v>71</v>
      </c>
      <c r="H14" s="9" t="s">
        <v>53</v>
      </c>
      <c r="I14" s="9" t="s">
        <v>114</v>
      </c>
      <c r="J14" s="9" t="s">
        <v>115</v>
      </c>
      <c r="K14" s="10">
        <v>45698</v>
      </c>
      <c r="L14" s="10"/>
      <c r="M14" s="9" t="s">
        <v>15</v>
      </c>
      <c r="N14" s="9" t="s">
        <v>15</v>
      </c>
      <c r="O14" s="7" t="s">
        <v>116</v>
      </c>
      <c r="P14" s="15">
        <f>IF(M14="","",IFERROR(VLOOKUP(M14,Einstellungen!$A$13:$B$17,2,FALSE),""))</f>
        <v>120</v>
      </c>
      <c r="Q14" s="9" t="s">
        <v>18</v>
      </c>
      <c r="R14" s="10">
        <v>46112</v>
      </c>
      <c r="S14" s="10"/>
      <c r="T14" s="9" t="s">
        <v>57</v>
      </c>
      <c r="U14" s="9"/>
    </row>
    <row r="15" spans="1:21" ht="20.100000000000001" customHeight="1" x14ac:dyDescent="0.25">
      <c r="A15" s="5" t="s">
        <v>117</v>
      </c>
      <c r="B15" s="9" t="s">
        <v>118</v>
      </c>
      <c r="C15" s="9" t="s">
        <v>119</v>
      </c>
      <c r="D15" s="10">
        <v>39221</v>
      </c>
      <c r="E15" s="5">
        <f>IF(D15="","",INT(YEARFRAC(D15,DATE(Einstellungen!$B$6,12,31),1)))</f>
        <v>19</v>
      </c>
      <c r="F15" s="9" t="s">
        <v>120</v>
      </c>
      <c r="G15" s="13" t="s">
        <v>63</v>
      </c>
      <c r="H15" s="9" t="s">
        <v>53</v>
      </c>
      <c r="I15" s="9" t="s">
        <v>121</v>
      </c>
      <c r="J15" s="9" t="s">
        <v>122</v>
      </c>
      <c r="K15" s="10">
        <v>46055</v>
      </c>
      <c r="L15" s="10"/>
      <c r="M15" s="9" t="s">
        <v>19</v>
      </c>
      <c r="N15" s="9" t="s">
        <v>15</v>
      </c>
      <c r="O15" s="7" t="s">
        <v>74</v>
      </c>
      <c r="P15" s="15">
        <f>IF(M15="","",IFERROR(VLOOKUP(M15,Einstellungen!$A$13:$B$17,2,FALSE),""))</f>
        <v>48</v>
      </c>
      <c r="Q15" s="9" t="s">
        <v>16</v>
      </c>
      <c r="R15" s="10">
        <v>46112</v>
      </c>
      <c r="S15" s="10">
        <v>46058</v>
      </c>
      <c r="T15" s="9" t="s">
        <v>57</v>
      </c>
      <c r="U15" s="9" t="s">
        <v>92</v>
      </c>
    </row>
    <row r="16" spans="1:21" ht="20.100000000000001" customHeight="1" x14ac:dyDescent="0.25">
      <c r="A16" s="5" t="s">
        <v>123</v>
      </c>
      <c r="B16" s="9" t="s">
        <v>124</v>
      </c>
      <c r="C16" s="9" t="s">
        <v>125</v>
      </c>
      <c r="D16" s="10">
        <v>30035</v>
      </c>
      <c r="E16" s="5">
        <f>IF(D16="","",INT(YEARFRAC(D16,DATE(Einstellungen!$B$6,12,31),1)))</f>
        <v>44</v>
      </c>
      <c r="F16" s="9" t="s">
        <v>126</v>
      </c>
      <c r="G16" s="13" t="s">
        <v>71</v>
      </c>
      <c r="H16" s="9" t="s">
        <v>53</v>
      </c>
      <c r="I16" s="9" t="s">
        <v>127</v>
      </c>
      <c r="J16" s="9" t="s">
        <v>128</v>
      </c>
      <c r="K16" s="10">
        <v>44092</v>
      </c>
      <c r="L16" s="10">
        <v>46203</v>
      </c>
      <c r="M16" s="9" t="s">
        <v>17</v>
      </c>
      <c r="N16" s="9" t="s">
        <v>129</v>
      </c>
      <c r="O16" s="7" t="s">
        <v>74</v>
      </c>
      <c r="P16" s="15">
        <f>IF(M16="","",IFERROR(VLOOKUP(M16,Einstellungen!$A$13:$B$17,2,FALSE),""))</f>
        <v>60</v>
      </c>
      <c r="Q16" s="9" t="s">
        <v>16</v>
      </c>
      <c r="R16" s="10">
        <v>46112</v>
      </c>
      <c r="S16" s="10">
        <v>46073</v>
      </c>
      <c r="T16" s="9" t="s">
        <v>57</v>
      </c>
      <c r="U16" s="9" t="s">
        <v>130</v>
      </c>
    </row>
    <row r="17" spans="1:21" ht="20.100000000000001" customHeight="1" x14ac:dyDescent="0.25">
      <c r="A17" s="5" t="s">
        <v>131</v>
      </c>
      <c r="B17" s="9" t="s">
        <v>132</v>
      </c>
      <c r="C17" s="9" t="s">
        <v>133</v>
      </c>
      <c r="D17" s="10">
        <v>26854</v>
      </c>
      <c r="E17" s="5">
        <f>IF(D17="","",INT(YEARFRAC(D17,DATE(Einstellungen!$B$6,12,31),1)))</f>
        <v>53</v>
      </c>
      <c r="F17" s="9" t="s">
        <v>134</v>
      </c>
      <c r="G17" s="13" t="s">
        <v>97</v>
      </c>
      <c r="H17" s="9" t="s">
        <v>53</v>
      </c>
      <c r="I17" s="9" t="s">
        <v>135</v>
      </c>
      <c r="J17" s="9" t="s">
        <v>136</v>
      </c>
      <c r="K17" s="10">
        <v>43101</v>
      </c>
      <c r="L17" s="10">
        <v>46022</v>
      </c>
      <c r="M17" s="9" t="s">
        <v>17</v>
      </c>
      <c r="N17" s="9" t="s">
        <v>137</v>
      </c>
      <c r="O17" s="7" t="s">
        <v>74</v>
      </c>
      <c r="P17" s="15">
        <f>IF(M17="","",IFERROR(VLOOKUP(M17,Einstellungen!$A$13:$B$17,2,FALSE),""))</f>
        <v>60</v>
      </c>
      <c r="Q17" s="9" t="s">
        <v>22</v>
      </c>
      <c r="R17" s="10"/>
      <c r="S17" s="10"/>
      <c r="T17" s="9" t="s">
        <v>57</v>
      </c>
      <c r="U17" s="9" t="s">
        <v>138</v>
      </c>
    </row>
    <row r="18" spans="1:21" ht="20.100000000000001" customHeight="1" x14ac:dyDescent="0.25">
      <c r="A18" s="5" t="s">
        <v>139</v>
      </c>
      <c r="B18" s="9" t="s">
        <v>140</v>
      </c>
      <c r="C18" s="9" t="s">
        <v>141</v>
      </c>
      <c r="D18" s="10">
        <v>35339</v>
      </c>
      <c r="E18" s="5">
        <f>IF(D18="","",INT(YEARFRAC(D18,DATE(Einstellungen!$B$6,12,31),1)))</f>
        <v>30</v>
      </c>
      <c r="F18" s="9" t="s">
        <v>142</v>
      </c>
      <c r="G18" s="13" t="s">
        <v>143</v>
      </c>
      <c r="H18" s="9" t="s">
        <v>53</v>
      </c>
      <c r="I18" s="9" t="s">
        <v>144</v>
      </c>
      <c r="J18" s="9" t="s">
        <v>145</v>
      </c>
      <c r="K18" s="10">
        <v>46118</v>
      </c>
      <c r="L18" s="10"/>
      <c r="M18" s="9" t="s">
        <v>15</v>
      </c>
      <c r="N18" s="9" t="s">
        <v>15</v>
      </c>
      <c r="O18" s="7" t="s">
        <v>74</v>
      </c>
      <c r="P18" s="15">
        <f>IF(M18="","",IFERROR(VLOOKUP(M18,Einstellungen!$A$13:$B$17,2,FALSE),""))</f>
        <v>120</v>
      </c>
      <c r="Q18" s="9" t="s">
        <v>18</v>
      </c>
      <c r="R18" s="10">
        <v>46142</v>
      </c>
      <c r="S18" s="10"/>
      <c r="T18" s="9" t="s">
        <v>57</v>
      </c>
      <c r="U18" s="9" t="s">
        <v>146</v>
      </c>
    </row>
    <row r="19" spans="1:21" ht="20.100000000000001" customHeight="1" x14ac:dyDescent="0.25">
      <c r="A19" s="5"/>
      <c r="B19" s="9"/>
      <c r="C19" s="9"/>
      <c r="D19" s="10"/>
      <c r="E19" s="5" t="str">
        <f>IF(D19="","",INT(YEARFRAC(D19,DATE(Einstellungen!$B$6,12,31),1)))</f>
        <v/>
      </c>
      <c r="F19" s="9"/>
      <c r="G19" s="13"/>
      <c r="H19" s="9"/>
      <c r="I19" s="9"/>
      <c r="J19" s="9"/>
      <c r="K19" s="10"/>
      <c r="L19" s="10"/>
      <c r="M19" s="9"/>
      <c r="N19" s="9"/>
      <c r="O19" s="7"/>
      <c r="P19" s="15" t="str">
        <f>IF(M19="","",IFERROR(VLOOKUP(M19,Einstellungen!$A$13:$B$17,2,FALSE),""))</f>
        <v/>
      </c>
      <c r="Q19" s="9"/>
      <c r="R19" s="17" t="str">
        <f>IF(A19="","",Einstellungen!$B$8)</f>
        <v/>
      </c>
      <c r="S19" s="10"/>
      <c r="T19" s="9"/>
      <c r="U19" s="9"/>
    </row>
    <row r="20" spans="1:21" ht="20.100000000000001" customHeight="1" x14ac:dyDescent="0.25">
      <c r="A20" s="5"/>
      <c r="B20" s="9"/>
      <c r="C20" s="9"/>
      <c r="D20" s="10"/>
      <c r="E20" s="5" t="str">
        <f>IF(D20="","",INT(YEARFRAC(D20,DATE(Einstellungen!$B$6,12,31),1)))</f>
        <v/>
      </c>
      <c r="F20" s="9"/>
      <c r="G20" s="13"/>
      <c r="H20" s="9"/>
      <c r="I20" s="9"/>
      <c r="J20" s="9"/>
      <c r="K20" s="10"/>
      <c r="L20" s="10"/>
      <c r="M20" s="9"/>
      <c r="N20" s="9"/>
      <c r="O20" s="7"/>
      <c r="P20" s="15" t="str">
        <f>IF(M20="","",IFERROR(VLOOKUP(M20,Einstellungen!$A$13:$B$17,2,FALSE),""))</f>
        <v/>
      </c>
      <c r="Q20" s="9"/>
      <c r="R20" s="17" t="str">
        <f>IF(A20="","",Einstellungen!$B$8)</f>
        <v/>
      </c>
      <c r="S20" s="10"/>
      <c r="T20" s="9"/>
      <c r="U20" s="9"/>
    </row>
    <row r="21" spans="1:21" ht="20.100000000000001" customHeight="1" x14ac:dyDescent="0.25">
      <c r="A21" s="5"/>
      <c r="B21" s="9"/>
      <c r="C21" s="9"/>
      <c r="D21" s="10"/>
      <c r="E21" s="5" t="str">
        <f>IF(D21="","",INT(YEARFRAC(D21,DATE(Einstellungen!$B$6,12,31),1)))</f>
        <v/>
      </c>
      <c r="F21" s="9"/>
      <c r="G21" s="13"/>
      <c r="H21" s="9"/>
      <c r="I21" s="9"/>
      <c r="J21" s="9"/>
      <c r="K21" s="10"/>
      <c r="L21" s="10"/>
      <c r="M21" s="9"/>
      <c r="N21" s="9"/>
      <c r="O21" s="7"/>
      <c r="P21" s="15" t="str">
        <f>IF(M21="","",IFERROR(VLOOKUP(M21,Einstellungen!$A$13:$B$17,2,FALSE),""))</f>
        <v/>
      </c>
      <c r="Q21" s="9"/>
      <c r="R21" s="17" t="str">
        <f>IF(A21="","",Einstellungen!$B$8)</f>
        <v/>
      </c>
      <c r="S21" s="10"/>
      <c r="T21" s="9"/>
      <c r="U21" s="9"/>
    </row>
    <row r="22" spans="1:21" ht="20.100000000000001" customHeight="1" x14ac:dyDescent="0.25">
      <c r="A22" s="5"/>
      <c r="B22" s="9"/>
      <c r="C22" s="9"/>
      <c r="D22" s="10"/>
      <c r="E22" s="5" t="str">
        <f>IF(D22="","",INT(YEARFRAC(D22,DATE(Einstellungen!$B$6,12,31),1)))</f>
        <v/>
      </c>
      <c r="F22" s="9"/>
      <c r="G22" s="13"/>
      <c r="H22" s="9"/>
      <c r="I22" s="9"/>
      <c r="J22" s="9"/>
      <c r="K22" s="10"/>
      <c r="L22" s="10"/>
      <c r="M22" s="9"/>
      <c r="N22" s="9"/>
      <c r="O22" s="7"/>
      <c r="P22" s="15" t="str">
        <f>IF(M22="","",IFERROR(VLOOKUP(M22,Einstellungen!$A$13:$B$17,2,FALSE),""))</f>
        <v/>
      </c>
      <c r="Q22" s="9"/>
      <c r="R22" s="17" t="str">
        <f>IF(A22="","",Einstellungen!$B$8)</f>
        <v/>
      </c>
      <c r="S22" s="10"/>
      <c r="T22" s="9"/>
      <c r="U22" s="9"/>
    </row>
    <row r="23" spans="1:21" ht="20.100000000000001" customHeight="1" x14ac:dyDescent="0.25">
      <c r="A23" s="5"/>
      <c r="B23" s="9"/>
      <c r="C23" s="9"/>
      <c r="D23" s="10"/>
      <c r="E23" s="5" t="str">
        <f>IF(D23="","",INT(YEARFRAC(D23,DATE(Einstellungen!$B$6,12,31),1)))</f>
        <v/>
      </c>
      <c r="F23" s="9"/>
      <c r="G23" s="13"/>
      <c r="H23" s="9"/>
      <c r="I23" s="9"/>
      <c r="J23" s="9"/>
      <c r="K23" s="10"/>
      <c r="L23" s="10"/>
      <c r="M23" s="9"/>
      <c r="N23" s="9"/>
      <c r="O23" s="7"/>
      <c r="P23" s="15" t="str">
        <f>IF(M23="","",IFERROR(VLOOKUP(M23,Einstellungen!$A$13:$B$17,2,FALSE),""))</f>
        <v/>
      </c>
      <c r="Q23" s="9"/>
      <c r="R23" s="17" t="str">
        <f>IF(A23="","",Einstellungen!$B$8)</f>
        <v/>
      </c>
      <c r="S23" s="10"/>
      <c r="T23" s="9"/>
      <c r="U23" s="9"/>
    </row>
    <row r="24" spans="1:21" ht="20.100000000000001" customHeight="1" x14ac:dyDescent="0.25">
      <c r="A24" s="5"/>
      <c r="B24" s="9"/>
      <c r="C24" s="9"/>
      <c r="D24" s="10"/>
      <c r="E24" s="5" t="str">
        <f>IF(D24="","",INT(YEARFRAC(D24,DATE(Einstellungen!$B$6,12,31),1)))</f>
        <v/>
      </c>
      <c r="F24" s="9"/>
      <c r="G24" s="13"/>
      <c r="H24" s="9"/>
      <c r="I24" s="9"/>
      <c r="J24" s="9"/>
      <c r="K24" s="10"/>
      <c r="L24" s="10"/>
      <c r="M24" s="9"/>
      <c r="N24" s="9"/>
      <c r="O24" s="7"/>
      <c r="P24" s="15" t="str">
        <f>IF(M24="","",IFERROR(VLOOKUP(M24,Einstellungen!$A$13:$B$17,2,FALSE),""))</f>
        <v/>
      </c>
      <c r="Q24" s="9"/>
      <c r="R24" s="17" t="str">
        <f>IF(A24="","",Einstellungen!$B$8)</f>
        <v/>
      </c>
      <c r="S24" s="10"/>
      <c r="T24" s="9"/>
      <c r="U24" s="9"/>
    </row>
    <row r="25" spans="1:21" ht="20.100000000000001" customHeight="1" x14ac:dyDescent="0.25">
      <c r="A25" s="5"/>
      <c r="B25" s="9"/>
      <c r="C25" s="9"/>
      <c r="D25" s="10"/>
      <c r="E25" s="5" t="str">
        <f>IF(D25="","",INT(YEARFRAC(D25,DATE(Einstellungen!$B$6,12,31),1)))</f>
        <v/>
      </c>
      <c r="F25" s="9"/>
      <c r="G25" s="13"/>
      <c r="H25" s="9"/>
      <c r="I25" s="9"/>
      <c r="J25" s="9"/>
      <c r="K25" s="10"/>
      <c r="L25" s="10"/>
      <c r="M25" s="9"/>
      <c r="N25" s="9"/>
      <c r="O25" s="7"/>
      <c r="P25" s="15" t="str">
        <f>IF(M25="","",IFERROR(VLOOKUP(M25,Einstellungen!$A$13:$B$17,2,FALSE),""))</f>
        <v/>
      </c>
      <c r="Q25" s="9"/>
      <c r="R25" s="17" t="str">
        <f>IF(A25="","",Einstellungen!$B$8)</f>
        <v/>
      </c>
      <c r="S25" s="10"/>
      <c r="T25" s="9"/>
      <c r="U25" s="9"/>
    </row>
    <row r="26" spans="1:21" ht="20.100000000000001" customHeight="1" x14ac:dyDescent="0.25">
      <c r="A26" s="5"/>
      <c r="B26" s="9"/>
      <c r="C26" s="9"/>
      <c r="D26" s="10"/>
      <c r="E26" s="5" t="str">
        <f>IF(D26="","",INT(YEARFRAC(D26,DATE(Einstellungen!$B$6,12,31),1)))</f>
        <v/>
      </c>
      <c r="F26" s="9"/>
      <c r="G26" s="13"/>
      <c r="H26" s="9"/>
      <c r="I26" s="9"/>
      <c r="J26" s="9"/>
      <c r="K26" s="10"/>
      <c r="L26" s="10"/>
      <c r="M26" s="9"/>
      <c r="N26" s="9"/>
      <c r="O26" s="7"/>
      <c r="P26" s="15" t="str">
        <f>IF(M26="","",IFERROR(VLOOKUP(M26,Einstellungen!$A$13:$B$17,2,FALSE),""))</f>
        <v/>
      </c>
      <c r="Q26" s="9"/>
      <c r="R26" s="17" t="str">
        <f>IF(A26="","",Einstellungen!$B$8)</f>
        <v/>
      </c>
      <c r="S26" s="10"/>
      <c r="T26" s="9"/>
      <c r="U26" s="9"/>
    </row>
    <row r="27" spans="1:21" ht="20.100000000000001" customHeight="1" x14ac:dyDescent="0.25">
      <c r="A27" s="5"/>
      <c r="B27" s="9"/>
      <c r="C27" s="9"/>
      <c r="D27" s="10"/>
      <c r="E27" s="5" t="str">
        <f>IF(D27="","",INT(YEARFRAC(D27,DATE(Einstellungen!$B$6,12,31),1)))</f>
        <v/>
      </c>
      <c r="F27" s="9"/>
      <c r="G27" s="13"/>
      <c r="H27" s="9"/>
      <c r="I27" s="9"/>
      <c r="J27" s="9"/>
      <c r="K27" s="10"/>
      <c r="L27" s="10"/>
      <c r="M27" s="9"/>
      <c r="N27" s="9"/>
      <c r="O27" s="7"/>
      <c r="P27" s="15" t="str">
        <f>IF(M27="","",IFERROR(VLOOKUP(M27,Einstellungen!$A$13:$B$17,2,FALSE),""))</f>
        <v/>
      </c>
      <c r="Q27" s="9"/>
      <c r="R27" s="17" t="str">
        <f>IF(A27="","",Einstellungen!$B$8)</f>
        <v/>
      </c>
      <c r="S27" s="10"/>
      <c r="T27" s="9"/>
      <c r="U27" s="9"/>
    </row>
    <row r="28" spans="1:21" ht="20.100000000000001" customHeight="1" x14ac:dyDescent="0.25">
      <c r="A28" s="5"/>
      <c r="B28" s="9"/>
      <c r="C28" s="9"/>
      <c r="D28" s="10"/>
      <c r="E28" s="5" t="str">
        <f>IF(D28="","",INT(YEARFRAC(D28,DATE(Einstellungen!$B$6,12,31),1)))</f>
        <v/>
      </c>
      <c r="F28" s="9"/>
      <c r="G28" s="13"/>
      <c r="H28" s="9"/>
      <c r="I28" s="9"/>
      <c r="J28" s="9"/>
      <c r="K28" s="10"/>
      <c r="L28" s="10"/>
      <c r="M28" s="9"/>
      <c r="N28" s="9"/>
      <c r="O28" s="7"/>
      <c r="P28" s="15" t="str">
        <f>IF(M28="","",IFERROR(VLOOKUP(M28,Einstellungen!$A$13:$B$17,2,FALSE),""))</f>
        <v/>
      </c>
      <c r="Q28" s="9"/>
      <c r="R28" s="17" t="str">
        <f>IF(A28="","",Einstellungen!$B$8)</f>
        <v/>
      </c>
      <c r="S28" s="10"/>
      <c r="T28" s="9"/>
      <c r="U28" s="9"/>
    </row>
    <row r="29" spans="1:21" ht="20.100000000000001" customHeight="1" x14ac:dyDescent="0.25">
      <c r="A29" s="5"/>
      <c r="B29" s="9"/>
      <c r="C29" s="9"/>
      <c r="D29" s="10"/>
      <c r="E29" s="5" t="str">
        <f>IF(D29="","",INT(YEARFRAC(D29,DATE(Einstellungen!$B$6,12,31),1)))</f>
        <v/>
      </c>
      <c r="F29" s="9"/>
      <c r="G29" s="13"/>
      <c r="H29" s="9"/>
      <c r="I29" s="9"/>
      <c r="J29" s="9"/>
      <c r="K29" s="10"/>
      <c r="L29" s="10"/>
      <c r="M29" s="9"/>
      <c r="N29" s="9"/>
      <c r="O29" s="7"/>
      <c r="P29" s="15" t="str">
        <f>IF(M29="","",IFERROR(VLOOKUP(M29,Einstellungen!$A$13:$B$17,2,FALSE),""))</f>
        <v/>
      </c>
      <c r="Q29" s="9"/>
      <c r="R29" s="17" t="str">
        <f>IF(A29="","",Einstellungen!$B$8)</f>
        <v/>
      </c>
      <c r="S29" s="10"/>
      <c r="T29" s="9"/>
      <c r="U29" s="9"/>
    </row>
    <row r="30" spans="1:21" ht="20.100000000000001" customHeight="1" x14ac:dyDescent="0.25">
      <c r="A30" s="5"/>
      <c r="B30" s="9"/>
      <c r="C30" s="9"/>
      <c r="D30" s="10"/>
      <c r="E30" s="5" t="str">
        <f>IF(D30="","",INT(YEARFRAC(D30,DATE(Einstellungen!$B$6,12,31),1)))</f>
        <v/>
      </c>
      <c r="F30" s="9"/>
      <c r="G30" s="13"/>
      <c r="H30" s="9"/>
      <c r="I30" s="9"/>
      <c r="J30" s="9"/>
      <c r="K30" s="10"/>
      <c r="L30" s="10"/>
      <c r="M30" s="9"/>
      <c r="N30" s="9"/>
      <c r="O30" s="7"/>
      <c r="P30" s="15" t="str">
        <f>IF(M30="","",IFERROR(VLOOKUP(M30,Einstellungen!$A$13:$B$17,2,FALSE),""))</f>
        <v/>
      </c>
      <c r="Q30" s="9"/>
      <c r="R30" s="17" t="str">
        <f>IF(A30="","",Einstellungen!$B$8)</f>
        <v/>
      </c>
      <c r="S30" s="10"/>
      <c r="T30" s="9"/>
      <c r="U30" s="9"/>
    </row>
    <row r="31" spans="1:21" ht="20.100000000000001" customHeight="1" x14ac:dyDescent="0.25">
      <c r="A31" s="5"/>
      <c r="B31" s="9"/>
      <c r="C31" s="9"/>
      <c r="D31" s="10"/>
      <c r="E31" s="5" t="str">
        <f>IF(D31="","",INT(YEARFRAC(D31,DATE(Einstellungen!$B$6,12,31),1)))</f>
        <v/>
      </c>
      <c r="F31" s="9"/>
      <c r="G31" s="13"/>
      <c r="H31" s="9"/>
      <c r="I31" s="9"/>
      <c r="J31" s="9"/>
      <c r="K31" s="10"/>
      <c r="L31" s="10"/>
      <c r="M31" s="9"/>
      <c r="N31" s="9"/>
      <c r="O31" s="7"/>
      <c r="P31" s="15" t="str">
        <f>IF(M31="","",IFERROR(VLOOKUP(M31,Einstellungen!$A$13:$B$17,2,FALSE),""))</f>
        <v/>
      </c>
      <c r="Q31" s="9"/>
      <c r="R31" s="17" t="str">
        <f>IF(A31="","",Einstellungen!$B$8)</f>
        <v/>
      </c>
      <c r="S31" s="10"/>
      <c r="T31" s="9"/>
      <c r="U31" s="9"/>
    </row>
    <row r="32" spans="1:21" ht="20.100000000000001" customHeight="1" x14ac:dyDescent="0.25">
      <c r="A32" s="5"/>
      <c r="B32" s="9"/>
      <c r="C32" s="9"/>
      <c r="D32" s="10"/>
      <c r="E32" s="5" t="str">
        <f>IF(D32="","",INT(YEARFRAC(D32,DATE(Einstellungen!$B$6,12,31),1)))</f>
        <v/>
      </c>
      <c r="F32" s="9"/>
      <c r="G32" s="13"/>
      <c r="H32" s="9"/>
      <c r="I32" s="9"/>
      <c r="J32" s="9"/>
      <c r="K32" s="10"/>
      <c r="L32" s="10"/>
      <c r="M32" s="9"/>
      <c r="N32" s="9"/>
      <c r="O32" s="7"/>
      <c r="P32" s="15" t="str">
        <f>IF(M32="","",IFERROR(VLOOKUP(M32,Einstellungen!$A$13:$B$17,2,FALSE),""))</f>
        <v/>
      </c>
      <c r="Q32" s="9"/>
      <c r="R32" s="17" t="str">
        <f>IF(A32="","",Einstellungen!$B$8)</f>
        <v/>
      </c>
      <c r="S32" s="10"/>
      <c r="T32" s="9"/>
      <c r="U32" s="9"/>
    </row>
    <row r="33" spans="1:21" ht="20.100000000000001" customHeight="1" x14ac:dyDescent="0.25">
      <c r="A33" s="5"/>
      <c r="B33" s="9"/>
      <c r="C33" s="9"/>
      <c r="D33" s="10"/>
      <c r="E33" s="5" t="str">
        <f>IF(D33="","",INT(YEARFRAC(D33,DATE(Einstellungen!$B$6,12,31),1)))</f>
        <v/>
      </c>
      <c r="F33" s="9"/>
      <c r="G33" s="13"/>
      <c r="H33" s="9"/>
      <c r="I33" s="9"/>
      <c r="J33" s="9"/>
      <c r="K33" s="10"/>
      <c r="L33" s="10"/>
      <c r="M33" s="9"/>
      <c r="N33" s="9"/>
      <c r="O33" s="7"/>
      <c r="P33" s="15" t="str">
        <f>IF(M33="","",IFERROR(VLOOKUP(M33,Einstellungen!$A$13:$B$17,2,FALSE),""))</f>
        <v/>
      </c>
      <c r="Q33" s="9"/>
      <c r="R33" s="17" t="str">
        <f>IF(A33="","",Einstellungen!$B$8)</f>
        <v/>
      </c>
      <c r="S33" s="10"/>
      <c r="T33" s="9"/>
      <c r="U33" s="9"/>
    </row>
    <row r="34" spans="1:21" ht="20.100000000000001" customHeight="1" x14ac:dyDescent="0.25">
      <c r="A34" s="5"/>
      <c r="B34" s="9"/>
      <c r="C34" s="9"/>
      <c r="D34" s="10"/>
      <c r="E34" s="5" t="str">
        <f>IF(D34="","",INT(YEARFRAC(D34,DATE(Einstellungen!$B$6,12,31),1)))</f>
        <v/>
      </c>
      <c r="F34" s="9"/>
      <c r="G34" s="13"/>
      <c r="H34" s="9"/>
      <c r="I34" s="9"/>
      <c r="J34" s="9"/>
      <c r="K34" s="10"/>
      <c r="L34" s="10"/>
      <c r="M34" s="9"/>
      <c r="N34" s="9"/>
      <c r="O34" s="7"/>
      <c r="P34" s="15" t="str">
        <f>IF(M34="","",IFERROR(VLOOKUP(M34,Einstellungen!$A$13:$B$17,2,FALSE),""))</f>
        <v/>
      </c>
      <c r="Q34" s="9"/>
      <c r="R34" s="17" t="str">
        <f>IF(A34="","",Einstellungen!$B$8)</f>
        <v/>
      </c>
      <c r="S34" s="10"/>
      <c r="T34" s="9"/>
      <c r="U34" s="9"/>
    </row>
    <row r="35" spans="1:21" ht="20.100000000000001" customHeight="1" x14ac:dyDescent="0.25">
      <c r="A35" s="5"/>
      <c r="B35" s="9"/>
      <c r="C35" s="9"/>
      <c r="D35" s="10"/>
      <c r="E35" s="5" t="str">
        <f>IF(D35="","",INT(YEARFRAC(D35,DATE(Einstellungen!$B$6,12,31),1)))</f>
        <v/>
      </c>
      <c r="F35" s="9"/>
      <c r="G35" s="13"/>
      <c r="H35" s="9"/>
      <c r="I35" s="9"/>
      <c r="J35" s="9"/>
      <c r="K35" s="10"/>
      <c r="L35" s="10"/>
      <c r="M35" s="9"/>
      <c r="N35" s="9"/>
      <c r="O35" s="7"/>
      <c r="P35" s="15" t="str">
        <f>IF(M35="","",IFERROR(VLOOKUP(M35,Einstellungen!$A$13:$B$17,2,FALSE),""))</f>
        <v/>
      </c>
      <c r="Q35" s="9"/>
      <c r="R35" s="17" t="str">
        <f>IF(A35="","",Einstellungen!$B$8)</f>
        <v/>
      </c>
      <c r="S35" s="10"/>
      <c r="T35" s="9"/>
      <c r="U35" s="9"/>
    </row>
    <row r="36" spans="1:21" ht="20.100000000000001" customHeight="1" x14ac:dyDescent="0.25">
      <c r="A36" s="5"/>
      <c r="B36" s="9"/>
      <c r="C36" s="9"/>
      <c r="D36" s="10"/>
      <c r="E36" s="5" t="str">
        <f>IF(D36="","",INT(YEARFRAC(D36,DATE(Einstellungen!$B$6,12,31),1)))</f>
        <v/>
      </c>
      <c r="F36" s="9"/>
      <c r="G36" s="13"/>
      <c r="H36" s="9"/>
      <c r="I36" s="9"/>
      <c r="J36" s="9"/>
      <c r="K36" s="10"/>
      <c r="L36" s="10"/>
      <c r="M36" s="9"/>
      <c r="N36" s="9"/>
      <c r="O36" s="7"/>
      <c r="P36" s="15" t="str">
        <f>IF(M36="","",IFERROR(VLOOKUP(M36,Einstellungen!$A$13:$B$17,2,FALSE),""))</f>
        <v/>
      </c>
      <c r="Q36" s="9"/>
      <c r="R36" s="17" t="str">
        <f>IF(A36="","",Einstellungen!$B$8)</f>
        <v/>
      </c>
      <c r="S36" s="10"/>
      <c r="T36" s="9"/>
      <c r="U36" s="9"/>
    </row>
    <row r="37" spans="1:21" ht="20.100000000000001" customHeight="1" x14ac:dyDescent="0.25">
      <c r="A37" s="5"/>
      <c r="B37" s="9"/>
      <c r="C37" s="9"/>
      <c r="D37" s="10"/>
      <c r="E37" s="5" t="str">
        <f>IF(D37="","",INT(YEARFRAC(D37,DATE(Einstellungen!$B$6,12,31),1)))</f>
        <v/>
      </c>
      <c r="F37" s="9"/>
      <c r="G37" s="13"/>
      <c r="H37" s="9"/>
      <c r="I37" s="9"/>
      <c r="J37" s="9"/>
      <c r="K37" s="10"/>
      <c r="L37" s="10"/>
      <c r="M37" s="9"/>
      <c r="N37" s="9"/>
      <c r="O37" s="7"/>
      <c r="P37" s="15" t="str">
        <f>IF(M37="","",IFERROR(VLOOKUP(M37,Einstellungen!$A$13:$B$17,2,FALSE),""))</f>
        <v/>
      </c>
      <c r="Q37" s="9"/>
      <c r="R37" s="17" t="str">
        <f>IF(A37="","",Einstellungen!$B$8)</f>
        <v/>
      </c>
      <c r="S37" s="10"/>
      <c r="T37" s="9"/>
      <c r="U37" s="9"/>
    </row>
    <row r="38" spans="1:21" ht="20.100000000000001" customHeight="1" x14ac:dyDescent="0.25">
      <c r="A38" s="5"/>
      <c r="B38" s="9"/>
      <c r="C38" s="9"/>
      <c r="D38" s="10"/>
      <c r="E38" s="5" t="str">
        <f>IF(D38="","",INT(YEARFRAC(D38,DATE(Einstellungen!$B$6,12,31),1)))</f>
        <v/>
      </c>
      <c r="F38" s="9"/>
      <c r="G38" s="13"/>
      <c r="H38" s="9"/>
      <c r="I38" s="9"/>
      <c r="J38" s="9"/>
      <c r="K38" s="10"/>
      <c r="L38" s="10"/>
      <c r="M38" s="9"/>
      <c r="N38" s="9"/>
      <c r="O38" s="7"/>
      <c r="P38" s="15" t="str">
        <f>IF(M38="","",IFERROR(VLOOKUP(M38,Einstellungen!$A$13:$B$17,2,FALSE),""))</f>
        <v/>
      </c>
      <c r="Q38" s="9"/>
      <c r="R38" s="17" t="str">
        <f>IF(A38="","",Einstellungen!$B$8)</f>
        <v/>
      </c>
      <c r="S38" s="10"/>
      <c r="T38" s="9"/>
      <c r="U38" s="9"/>
    </row>
    <row r="39" spans="1:21" ht="20.100000000000001" customHeight="1" x14ac:dyDescent="0.25">
      <c r="A39" s="5"/>
      <c r="B39" s="9"/>
      <c r="C39" s="9"/>
      <c r="D39" s="10"/>
      <c r="E39" s="5" t="str">
        <f>IF(D39="","",INT(YEARFRAC(D39,DATE(Einstellungen!$B$6,12,31),1)))</f>
        <v/>
      </c>
      <c r="F39" s="9"/>
      <c r="G39" s="13"/>
      <c r="H39" s="9"/>
      <c r="I39" s="9"/>
      <c r="J39" s="9"/>
      <c r="K39" s="10"/>
      <c r="L39" s="10"/>
      <c r="M39" s="9"/>
      <c r="N39" s="9"/>
      <c r="O39" s="7"/>
      <c r="P39" s="15" t="str">
        <f>IF(M39="","",IFERROR(VLOOKUP(M39,Einstellungen!$A$13:$B$17,2,FALSE),""))</f>
        <v/>
      </c>
      <c r="Q39" s="9"/>
      <c r="R39" s="17" t="str">
        <f>IF(A39="","",Einstellungen!$B$8)</f>
        <v/>
      </c>
      <c r="S39" s="10"/>
      <c r="T39" s="9"/>
      <c r="U39" s="9"/>
    </row>
    <row r="40" spans="1:21" ht="20.100000000000001" customHeight="1" x14ac:dyDescent="0.25">
      <c r="A40" s="5"/>
      <c r="B40" s="9"/>
      <c r="C40" s="9"/>
      <c r="D40" s="10"/>
      <c r="E40" s="5" t="str">
        <f>IF(D40="","",INT(YEARFRAC(D40,DATE(Einstellungen!$B$6,12,31),1)))</f>
        <v/>
      </c>
      <c r="F40" s="9"/>
      <c r="G40" s="13"/>
      <c r="H40" s="9"/>
      <c r="I40" s="9"/>
      <c r="J40" s="9"/>
      <c r="K40" s="10"/>
      <c r="L40" s="10"/>
      <c r="M40" s="9"/>
      <c r="N40" s="9"/>
      <c r="O40" s="7"/>
      <c r="P40" s="15" t="str">
        <f>IF(M40="","",IFERROR(VLOOKUP(M40,Einstellungen!$A$13:$B$17,2,FALSE),""))</f>
        <v/>
      </c>
      <c r="Q40" s="9"/>
      <c r="R40" s="17" t="str">
        <f>IF(A40="","",Einstellungen!$B$8)</f>
        <v/>
      </c>
      <c r="S40" s="10"/>
      <c r="T40" s="9"/>
      <c r="U40" s="9"/>
    </row>
    <row r="41" spans="1:21" ht="20.100000000000001" customHeight="1" x14ac:dyDescent="0.25">
      <c r="A41" s="5"/>
      <c r="B41" s="9"/>
      <c r="C41" s="9"/>
      <c r="D41" s="10"/>
      <c r="E41" s="5" t="str">
        <f>IF(D41="","",INT(YEARFRAC(D41,DATE(Einstellungen!$B$6,12,31),1)))</f>
        <v/>
      </c>
      <c r="F41" s="9"/>
      <c r="G41" s="13"/>
      <c r="H41" s="9"/>
      <c r="I41" s="9"/>
      <c r="J41" s="9"/>
      <c r="K41" s="10"/>
      <c r="L41" s="10"/>
      <c r="M41" s="9"/>
      <c r="N41" s="9"/>
      <c r="O41" s="7"/>
      <c r="P41" s="15" t="str">
        <f>IF(M41="","",IFERROR(VLOOKUP(M41,Einstellungen!$A$13:$B$17,2,FALSE),""))</f>
        <v/>
      </c>
      <c r="Q41" s="9"/>
      <c r="R41" s="17" t="str">
        <f>IF(A41="","",Einstellungen!$B$8)</f>
        <v/>
      </c>
      <c r="S41" s="10"/>
      <c r="T41" s="9"/>
      <c r="U41" s="9"/>
    </row>
    <row r="42" spans="1:21" ht="20.100000000000001" customHeight="1" x14ac:dyDescent="0.25">
      <c r="A42" s="5"/>
      <c r="B42" s="9"/>
      <c r="C42" s="9"/>
      <c r="D42" s="10"/>
      <c r="E42" s="5" t="str">
        <f>IF(D42="","",INT(YEARFRAC(D42,DATE(Einstellungen!$B$6,12,31),1)))</f>
        <v/>
      </c>
      <c r="F42" s="9"/>
      <c r="G42" s="13"/>
      <c r="H42" s="9"/>
      <c r="I42" s="9"/>
      <c r="J42" s="9"/>
      <c r="K42" s="10"/>
      <c r="L42" s="10"/>
      <c r="M42" s="9"/>
      <c r="N42" s="9"/>
      <c r="O42" s="7"/>
      <c r="P42" s="15" t="str">
        <f>IF(M42="","",IFERROR(VLOOKUP(M42,Einstellungen!$A$13:$B$17,2,FALSE),""))</f>
        <v/>
      </c>
      <c r="Q42" s="9"/>
      <c r="R42" s="17" t="str">
        <f>IF(A42="","",Einstellungen!$B$8)</f>
        <v/>
      </c>
      <c r="S42" s="10"/>
      <c r="T42" s="9"/>
      <c r="U42" s="9"/>
    </row>
    <row r="43" spans="1:21" ht="20.100000000000001" customHeight="1" x14ac:dyDescent="0.25">
      <c r="A43" s="5"/>
      <c r="B43" s="9"/>
      <c r="C43" s="9"/>
      <c r="D43" s="10"/>
      <c r="E43" s="5" t="str">
        <f>IF(D43="","",INT(YEARFRAC(D43,DATE(Einstellungen!$B$6,12,31),1)))</f>
        <v/>
      </c>
      <c r="F43" s="9"/>
      <c r="G43" s="13"/>
      <c r="H43" s="9"/>
      <c r="I43" s="9"/>
      <c r="J43" s="9"/>
      <c r="K43" s="10"/>
      <c r="L43" s="10"/>
      <c r="M43" s="9"/>
      <c r="N43" s="9"/>
      <c r="O43" s="7"/>
      <c r="P43" s="15" t="str">
        <f>IF(M43="","",IFERROR(VLOOKUP(M43,Einstellungen!$A$13:$B$17,2,FALSE),""))</f>
        <v/>
      </c>
      <c r="Q43" s="9"/>
      <c r="R43" s="17" t="str">
        <f>IF(A43="","",Einstellungen!$B$8)</f>
        <v/>
      </c>
      <c r="S43" s="10"/>
      <c r="T43" s="9"/>
      <c r="U43" s="9"/>
    </row>
    <row r="44" spans="1:21" ht="20.100000000000001" customHeight="1" x14ac:dyDescent="0.25">
      <c r="A44" s="5"/>
      <c r="B44" s="9"/>
      <c r="C44" s="9"/>
      <c r="D44" s="10"/>
      <c r="E44" s="5" t="str">
        <f>IF(D44="","",INT(YEARFRAC(D44,DATE(Einstellungen!$B$6,12,31),1)))</f>
        <v/>
      </c>
      <c r="F44" s="9"/>
      <c r="G44" s="13"/>
      <c r="H44" s="9"/>
      <c r="I44" s="9"/>
      <c r="J44" s="9"/>
      <c r="K44" s="10"/>
      <c r="L44" s="10"/>
      <c r="M44" s="9"/>
      <c r="N44" s="9"/>
      <c r="O44" s="7"/>
      <c r="P44" s="15" t="str">
        <f>IF(M44="","",IFERROR(VLOOKUP(M44,Einstellungen!$A$13:$B$17,2,FALSE),""))</f>
        <v/>
      </c>
      <c r="Q44" s="9"/>
      <c r="R44" s="17" t="str">
        <f>IF(A44="","",Einstellungen!$B$8)</f>
        <v/>
      </c>
      <c r="S44" s="10"/>
      <c r="T44" s="9"/>
      <c r="U44" s="9"/>
    </row>
    <row r="45" spans="1:21" ht="20.100000000000001" customHeight="1" x14ac:dyDescent="0.25">
      <c r="A45" s="5"/>
      <c r="B45" s="9"/>
      <c r="C45" s="9"/>
      <c r="D45" s="10"/>
      <c r="E45" s="5" t="str">
        <f>IF(D45="","",INT(YEARFRAC(D45,DATE(Einstellungen!$B$6,12,31),1)))</f>
        <v/>
      </c>
      <c r="F45" s="9"/>
      <c r="G45" s="13"/>
      <c r="H45" s="9"/>
      <c r="I45" s="9"/>
      <c r="J45" s="9"/>
      <c r="K45" s="10"/>
      <c r="L45" s="10"/>
      <c r="M45" s="9"/>
      <c r="N45" s="9"/>
      <c r="O45" s="7"/>
      <c r="P45" s="15" t="str">
        <f>IF(M45="","",IFERROR(VLOOKUP(M45,Einstellungen!$A$13:$B$17,2,FALSE),""))</f>
        <v/>
      </c>
      <c r="Q45" s="9"/>
      <c r="R45" s="17" t="str">
        <f>IF(A45="","",Einstellungen!$B$8)</f>
        <v/>
      </c>
      <c r="S45" s="10"/>
      <c r="T45" s="9"/>
      <c r="U45" s="9"/>
    </row>
    <row r="46" spans="1:21" ht="20.100000000000001" customHeight="1" x14ac:dyDescent="0.25">
      <c r="A46" s="5"/>
      <c r="B46" s="9"/>
      <c r="C46" s="9"/>
      <c r="D46" s="10"/>
      <c r="E46" s="5" t="str">
        <f>IF(D46="","",INT(YEARFRAC(D46,DATE(Einstellungen!$B$6,12,31),1)))</f>
        <v/>
      </c>
      <c r="F46" s="9"/>
      <c r="G46" s="13"/>
      <c r="H46" s="9"/>
      <c r="I46" s="9"/>
      <c r="J46" s="9"/>
      <c r="K46" s="10"/>
      <c r="L46" s="10"/>
      <c r="M46" s="9"/>
      <c r="N46" s="9"/>
      <c r="O46" s="7"/>
      <c r="P46" s="15" t="str">
        <f>IF(M46="","",IFERROR(VLOOKUP(M46,Einstellungen!$A$13:$B$17,2,FALSE),""))</f>
        <v/>
      </c>
      <c r="Q46" s="9"/>
      <c r="R46" s="17" t="str">
        <f>IF(A46="","",Einstellungen!$B$8)</f>
        <v/>
      </c>
      <c r="S46" s="10"/>
      <c r="T46" s="9"/>
      <c r="U46" s="9"/>
    </row>
    <row r="47" spans="1:21" ht="20.100000000000001" customHeight="1" x14ac:dyDescent="0.25">
      <c r="A47" s="5"/>
      <c r="B47" s="9"/>
      <c r="C47" s="9"/>
      <c r="D47" s="10"/>
      <c r="E47" s="5" t="str">
        <f>IF(D47="","",INT(YEARFRAC(D47,DATE(Einstellungen!$B$6,12,31),1)))</f>
        <v/>
      </c>
      <c r="F47" s="9"/>
      <c r="G47" s="13"/>
      <c r="H47" s="9"/>
      <c r="I47" s="9"/>
      <c r="J47" s="9"/>
      <c r="K47" s="10"/>
      <c r="L47" s="10"/>
      <c r="M47" s="9"/>
      <c r="N47" s="9"/>
      <c r="O47" s="7"/>
      <c r="P47" s="15" t="str">
        <f>IF(M47="","",IFERROR(VLOOKUP(M47,Einstellungen!$A$13:$B$17,2,FALSE),""))</f>
        <v/>
      </c>
      <c r="Q47" s="9"/>
      <c r="R47" s="17" t="str">
        <f>IF(A47="","",Einstellungen!$B$8)</f>
        <v/>
      </c>
      <c r="S47" s="10"/>
      <c r="T47" s="9"/>
      <c r="U47" s="9"/>
    </row>
    <row r="48" spans="1:21" ht="20.100000000000001" customHeight="1" x14ac:dyDescent="0.25">
      <c r="A48" s="5"/>
      <c r="B48" s="9"/>
      <c r="C48" s="9"/>
      <c r="D48" s="10"/>
      <c r="E48" s="5" t="str">
        <f>IF(D48="","",INT(YEARFRAC(D48,DATE(Einstellungen!$B$6,12,31),1)))</f>
        <v/>
      </c>
      <c r="F48" s="9"/>
      <c r="G48" s="13"/>
      <c r="H48" s="9"/>
      <c r="I48" s="9"/>
      <c r="J48" s="9"/>
      <c r="K48" s="10"/>
      <c r="L48" s="10"/>
      <c r="M48" s="9"/>
      <c r="N48" s="9"/>
      <c r="O48" s="7"/>
      <c r="P48" s="15" t="str">
        <f>IF(M48="","",IFERROR(VLOOKUP(M48,Einstellungen!$A$13:$B$17,2,FALSE),""))</f>
        <v/>
      </c>
      <c r="Q48" s="9"/>
      <c r="R48" s="17" t="str">
        <f>IF(A48="","",Einstellungen!$B$8)</f>
        <v/>
      </c>
      <c r="S48" s="10"/>
      <c r="T48" s="9"/>
      <c r="U48" s="9"/>
    </row>
    <row r="49" spans="1:21" ht="20.100000000000001" customHeight="1" x14ac:dyDescent="0.25">
      <c r="A49" s="5"/>
      <c r="B49" s="9"/>
      <c r="C49" s="9"/>
      <c r="D49" s="10"/>
      <c r="E49" s="5" t="str">
        <f>IF(D49="","",INT(YEARFRAC(D49,DATE(Einstellungen!$B$6,12,31),1)))</f>
        <v/>
      </c>
      <c r="F49" s="9"/>
      <c r="G49" s="13"/>
      <c r="H49" s="9"/>
      <c r="I49" s="9"/>
      <c r="J49" s="9"/>
      <c r="K49" s="10"/>
      <c r="L49" s="10"/>
      <c r="M49" s="9"/>
      <c r="N49" s="9"/>
      <c r="O49" s="7"/>
      <c r="P49" s="15" t="str">
        <f>IF(M49="","",IFERROR(VLOOKUP(M49,Einstellungen!$A$13:$B$17,2,FALSE),""))</f>
        <v/>
      </c>
      <c r="Q49" s="9"/>
      <c r="R49" s="17" t="str">
        <f>IF(A49="","",Einstellungen!$B$8)</f>
        <v/>
      </c>
      <c r="S49" s="10"/>
      <c r="T49" s="9"/>
      <c r="U49" s="9"/>
    </row>
    <row r="50" spans="1:21" ht="20.100000000000001" customHeight="1" x14ac:dyDescent="0.25">
      <c r="A50" s="5"/>
      <c r="B50" s="9"/>
      <c r="C50" s="9"/>
      <c r="D50" s="10"/>
      <c r="E50" s="5" t="str">
        <f>IF(D50="","",INT(YEARFRAC(D50,DATE(Einstellungen!$B$6,12,31),1)))</f>
        <v/>
      </c>
      <c r="F50" s="9"/>
      <c r="G50" s="13"/>
      <c r="H50" s="9"/>
      <c r="I50" s="9"/>
      <c r="J50" s="9"/>
      <c r="K50" s="10"/>
      <c r="L50" s="10"/>
      <c r="M50" s="9"/>
      <c r="N50" s="9"/>
      <c r="O50" s="7"/>
      <c r="P50" s="15" t="str">
        <f>IF(M50="","",IFERROR(VLOOKUP(M50,Einstellungen!$A$13:$B$17,2,FALSE),""))</f>
        <v/>
      </c>
      <c r="Q50" s="9"/>
      <c r="R50" s="17" t="str">
        <f>IF(A50="","",Einstellungen!$B$8)</f>
        <v/>
      </c>
      <c r="S50" s="10"/>
      <c r="T50" s="9"/>
      <c r="U50" s="9"/>
    </row>
    <row r="51" spans="1:21" ht="20.100000000000001" customHeight="1" x14ac:dyDescent="0.25">
      <c r="A51" s="5"/>
      <c r="B51" s="9"/>
      <c r="C51" s="9"/>
      <c r="D51" s="10"/>
      <c r="E51" s="5" t="str">
        <f>IF(D51="","",INT(YEARFRAC(D51,DATE(Einstellungen!$B$6,12,31),1)))</f>
        <v/>
      </c>
      <c r="F51" s="9"/>
      <c r="G51" s="13"/>
      <c r="H51" s="9"/>
      <c r="I51" s="9"/>
      <c r="J51" s="9"/>
      <c r="K51" s="10"/>
      <c r="L51" s="10"/>
      <c r="M51" s="9"/>
      <c r="N51" s="9"/>
      <c r="O51" s="7"/>
      <c r="P51" s="15" t="str">
        <f>IF(M51="","",IFERROR(VLOOKUP(M51,Einstellungen!$A$13:$B$17,2,FALSE),""))</f>
        <v/>
      </c>
      <c r="Q51" s="9"/>
      <c r="R51" s="17" t="str">
        <f>IF(A51="","",Einstellungen!$B$8)</f>
        <v/>
      </c>
      <c r="S51" s="10"/>
      <c r="T51" s="9"/>
      <c r="U51" s="9"/>
    </row>
    <row r="52" spans="1:21" ht="20.100000000000001" customHeight="1" x14ac:dyDescent="0.25">
      <c r="A52" s="5"/>
      <c r="B52" s="9"/>
      <c r="C52" s="9"/>
      <c r="D52" s="10"/>
      <c r="E52" s="5" t="str">
        <f>IF(D52="","",INT(YEARFRAC(D52,DATE(Einstellungen!$B$6,12,31),1)))</f>
        <v/>
      </c>
      <c r="F52" s="9"/>
      <c r="G52" s="13"/>
      <c r="H52" s="9"/>
      <c r="I52" s="9"/>
      <c r="J52" s="9"/>
      <c r="K52" s="10"/>
      <c r="L52" s="10"/>
      <c r="M52" s="9"/>
      <c r="N52" s="9"/>
      <c r="O52" s="7"/>
      <c r="P52" s="15" t="str">
        <f>IF(M52="","",IFERROR(VLOOKUP(M52,Einstellungen!$A$13:$B$17,2,FALSE),""))</f>
        <v/>
      </c>
      <c r="Q52" s="9"/>
      <c r="R52" s="17" t="str">
        <f>IF(A52="","",Einstellungen!$B$8)</f>
        <v/>
      </c>
      <c r="S52" s="10"/>
      <c r="T52" s="9"/>
      <c r="U52" s="9"/>
    </row>
    <row r="53" spans="1:21" ht="20.100000000000001" customHeight="1" x14ac:dyDescent="0.25">
      <c r="A53" s="5"/>
      <c r="B53" s="9"/>
      <c r="C53" s="9"/>
      <c r="D53" s="10"/>
      <c r="E53" s="5" t="str">
        <f>IF(D53="","",INT(YEARFRAC(D53,DATE(Einstellungen!$B$6,12,31),1)))</f>
        <v/>
      </c>
      <c r="F53" s="9"/>
      <c r="G53" s="13"/>
      <c r="H53" s="9"/>
      <c r="I53" s="9"/>
      <c r="J53" s="9"/>
      <c r="K53" s="10"/>
      <c r="L53" s="10"/>
      <c r="M53" s="9"/>
      <c r="N53" s="9"/>
      <c r="O53" s="7"/>
      <c r="P53" s="15" t="str">
        <f>IF(M53="","",IFERROR(VLOOKUP(M53,Einstellungen!$A$13:$B$17,2,FALSE),""))</f>
        <v/>
      </c>
      <c r="Q53" s="9"/>
      <c r="R53" s="17" t="str">
        <f>IF(A53="","",Einstellungen!$B$8)</f>
        <v/>
      </c>
      <c r="S53" s="10"/>
      <c r="T53" s="9"/>
      <c r="U53" s="9"/>
    </row>
    <row r="54" spans="1:21" ht="20.100000000000001" customHeight="1" x14ac:dyDescent="0.25">
      <c r="A54" s="5"/>
      <c r="B54" s="9"/>
      <c r="C54" s="9"/>
      <c r="D54" s="10"/>
      <c r="E54" s="5" t="str">
        <f>IF(D54="","",INT(YEARFRAC(D54,DATE(Einstellungen!$B$6,12,31),1)))</f>
        <v/>
      </c>
      <c r="F54" s="9"/>
      <c r="G54" s="13"/>
      <c r="H54" s="9"/>
      <c r="I54" s="9"/>
      <c r="J54" s="9"/>
      <c r="K54" s="10"/>
      <c r="L54" s="10"/>
      <c r="M54" s="9"/>
      <c r="N54" s="9"/>
      <c r="O54" s="7"/>
      <c r="P54" s="15" t="str">
        <f>IF(M54="","",IFERROR(VLOOKUP(M54,Einstellungen!$A$13:$B$17,2,FALSE),""))</f>
        <v/>
      </c>
      <c r="Q54" s="9"/>
      <c r="R54" s="17" t="str">
        <f>IF(A54="","",Einstellungen!$B$8)</f>
        <v/>
      </c>
      <c r="S54" s="10"/>
      <c r="T54" s="9"/>
      <c r="U54" s="9"/>
    </row>
    <row r="55" spans="1:21" ht="20.100000000000001" customHeight="1" x14ac:dyDescent="0.25">
      <c r="A55" s="5"/>
      <c r="B55" s="9"/>
      <c r="C55" s="9"/>
      <c r="D55" s="10"/>
      <c r="E55" s="5" t="str">
        <f>IF(D55="","",INT(YEARFRAC(D55,DATE(Einstellungen!$B$6,12,31),1)))</f>
        <v/>
      </c>
      <c r="F55" s="9"/>
      <c r="G55" s="13"/>
      <c r="H55" s="9"/>
      <c r="I55" s="9"/>
      <c r="J55" s="9"/>
      <c r="K55" s="10"/>
      <c r="L55" s="10"/>
      <c r="M55" s="9"/>
      <c r="N55" s="9"/>
      <c r="O55" s="7"/>
      <c r="P55" s="15" t="str">
        <f>IF(M55="","",IFERROR(VLOOKUP(M55,Einstellungen!$A$13:$B$17,2,FALSE),""))</f>
        <v/>
      </c>
      <c r="Q55" s="9"/>
      <c r="R55" s="17" t="str">
        <f>IF(A55="","",Einstellungen!$B$8)</f>
        <v/>
      </c>
      <c r="S55" s="10"/>
      <c r="T55" s="9"/>
      <c r="U55" s="9"/>
    </row>
    <row r="56" spans="1:21" ht="20.100000000000001" customHeight="1" x14ac:dyDescent="0.25">
      <c r="A56" s="5"/>
      <c r="B56" s="9"/>
      <c r="C56" s="9"/>
      <c r="D56" s="10"/>
      <c r="E56" s="5" t="str">
        <f>IF(D56="","",INT(YEARFRAC(D56,DATE(Einstellungen!$B$6,12,31),1)))</f>
        <v/>
      </c>
      <c r="F56" s="9"/>
      <c r="G56" s="13"/>
      <c r="H56" s="9"/>
      <c r="I56" s="9"/>
      <c r="J56" s="9"/>
      <c r="K56" s="10"/>
      <c r="L56" s="10"/>
      <c r="M56" s="9"/>
      <c r="N56" s="9"/>
      <c r="O56" s="7"/>
      <c r="P56" s="15" t="str">
        <f>IF(M56="","",IFERROR(VLOOKUP(M56,Einstellungen!$A$13:$B$17,2,FALSE),""))</f>
        <v/>
      </c>
      <c r="Q56" s="9"/>
      <c r="R56" s="17" t="str">
        <f>IF(A56="","",Einstellungen!$B$8)</f>
        <v/>
      </c>
      <c r="S56" s="10"/>
      <c r="T56" s="9"/>
      <c r="U56" s="9"/>
    </row>
    <row r="57" spans="1:21" ht="20.100000000000001" customHeight="1" x14ac:dyDescent="0.25">
      <c r="A57" s="5"/>
      <c r="B57" s="9"/>
      <c r="C57" s="9"/>
      <c r="D57" s="10"/>
      <c r="E57" s="5" t="str">
        <f>IF(D57="","",INT(YEARFRAC(D57,DATE(Einstellungen!$B$6,12,31),1)))</f>
        <v/>
      </c>
      <c r="F57" s="9"/>
      <c r="G57" s="13"/>
      <c r="H57" s="9"/>
      <c r="I57" s="9"/>
      <c r="J57" s="9"/>
      <c r="K57" s="10"/>
      <c r="L57" s="10"/>
      <c r="M57" s="9"/>
      <c r="N57" s="9"/>
      <c r="O57" s="7"/>
      <c r="P57" s="15" t="str">
        <f>IF(M57="","",IFERROR(VLOOKUP(M57,Einstellungen!$A$13:$B$17,2,FALSE),""))</f>
        <v/>
      </c>
      <c r="Q57" s="9"/>
      <c r="R57" s="17" t="str">
        <f>IF(A57="","",Einstellungen!$B$8)</f>
        <v/>
      </c>
      <c r="S57" s="10"/>
      <c r="T57" s="9"/>
      <c r="U57" s="9"/>
    </row>
    <row r="58" spans="1:21" ht="20.100000000000001" customHeight="1" x14ac:dyDescent="0.25">
      <c r="A58" s="5"/>
      <c r="B58" s="9"/>
      <c r="C58" s="9"/>
      <c r="D58" s="10"/>
      <c r="E58" s="5" t="str">
        <f>IF(D58="","",INT(YEARFRAC(D58,DATE(Einstellungen!$B$6,12,31),1)))</f>
        <v/>
      </c>
      <c r="F58" s="9"/>
      <c r="G58" s="13"/>
      <c r="H58" s="9"/>
      <c r="I58" s="9"/>
      <c r="J58" s="9"/>
      <c r="K58" s="10"/>
      <c r="L58" s="10"/>
      <c r="M58" s="9"/>
      <c r="N58" s="9"/>
      <c r="O58" s="7"/>
      <c r="P58" s="15" t="str">
        <f>IF(M58="","",IFERROR(VLOOKUP(M58,Einstellungen!$A$13:$B$17,2,FALSE),""))</f>
        <v/>
      </c>
      <c r="Q58" s="9"/>
      <c r="R58" s="17" t="str">
        <f>IF(A58="","",Einstellungen!$B$8)</f>
        <v/>
      </c>
      <c r="S58" s="10"/>
      <c r="T58" s="9"/>
      <c r="U58" s="9"/>
    </row>
    <row r="59" spans="1:21" ht="20.100000000000001" customHeight="1" x14ac:dyDescent="0.25">
      <c r="A59" s="5"/>
      <c r="B59" s="9"/>
      <c r="C59" s="9"/>
      <c r="D59" s="10"/>
      <c r="E59" s="5" t="str">
        <f>IF(D59="","",INT(YEARFRAC(D59,DATE(Einstellungen!$B$6,12,31),1)))</f>
        <v/>
      </c>
      <c r="F59" s="9"/>
      <c r="G59" s="13"/>
      <c r="H59" s="9"/>
      <c r="I59" s="9"/>
      <c r="J59" s="9"/>
      <c r="K59" s="10"/>
      <c r="L59" s="10"/>
      <c r="M59" s="9"/>
      <c r="N59" s="9"/>
      <c r="O59" s="7"/>
      <c r="P59" s="15" t="str">
        <f>IF(M59="","",IFERROR(VLOOKUP(M59,Einstellungen!$A$13:$B$17,2,FALSE),""))</f>
        <v/>
      </c>
      <c r="Q59" s="9"/>
      <c r="R59" s="17" t="str">
        <f>IF(A59="","",Einstellungen!$B$8)</f>
        <v/>
      </c>
      <c r="S59" s="10"/>
      <c r="T59" s="9"/>
      <c r="U59" s="9"/>
    </row>
    <row r="60" spans="1:21" ht="20.100000000000001" customHeight="1" x14ac:dyDescent="0.25">
      <c r="A60" s="5"/>
      <c r="B60" s="9"/>
      <c r="C60" s="9"/>
      <c r="D60" s="10"/>
      <c r="E60" s="5" t="str">
        <f>IF(D60="","",INT(YEARFRAC(D60,DATE(Einstellungen!$B$6,12,31),1)))</f>
        <v/>
      </c>
      <c r="F60" s="9"/>
      <c r="G60" s="13"/>
      <c r="H60" s="9"/>
      <c r="I60" s="9"/>
      <c r="J60" s="9"/>
      <c r="K60" s="10"/>
      <c r="L60" s="10"/>
      <c r="M60" s="9"/>
      <c r="N60" s="9"/>
      <c r="O60" s="7"/>
      <c r="P60" s="15" t="str">
        <f>IF(M60="","",IFERROR(VLOOKUP(M60,Einstellungen!$A$13:$B$17,2,FALSE),""))</f>
        <v/>
      </c>
      <c r="Q60" s="9"/>
      <c r="R60" s="17" t="str">
        <f>IF(A60="","",Einstellungen!$B$8)</f>
        <v/>
      </c>
      <c r="S60" s="10"/>
      <c r="T60" s="9"/>
      <c r="U60" s="9"/>
    </row>
    <row r="61" spans="1:21" ht="20.100000000000001" customHeight="1" x14ac:dyDescent="0.25">
      <c r="A61" s="5"/>
      <c r="B61" s="9"/>
      <c r="C61" s="9"/>
      <c r="D61" s="10"/>
      <c r="E61" s="5" t="str">
        <f>IF(D61="","",INT(YEARFRAC(D61,DATE(Einstellungen!$B$6,12,31),1)))</f>
        <v/>
      </c>
      <c r="F61" s="9"/>
      <c r="G61" s="13"/>
      <c r="H61" s="9"/>
      <c r="I61" s="9"/>
      <c r="J61" s="9"/>
      <c r="K61" s="10"/>
      <c r="L61" s="10"/>
      <c r="M61" s="9"/>
      <c r="N61" s="9"/>
      <c r="O61" s="7"/>
      <c r="P61" s="15" t="str">
        <f>IF(M61="","",IFERROR(VLOOKUP(M61,Einstellungen!$A$13:$B$17,2,FALSE),""))</f>
        <v/>
      </c>
      <c r="Q61" s="9"/>
      <c r="R61" s="17" t="str">
        <f>IF(A61="","",Einstellungen!$B$8)</f>
        <v/>
      </c>
      <c r="S61" s="10"/>
      <c r="T61" s="9"/>
      <c r="U61" s="9"/>
    </row>
    <row r="62" spans="1:21" ht="20.100000000000001" customHeight="1" x14ac:dyDescent="0.25">
      <c r="A62" s="5"/>
      <c r="B62" s="9"/>
      <c r="C62" s="9"/>
      <c r="D62" s="10"/>
      <c r="E62" s="5" t="str">
        <f>IF(D62="","",INT(YEARFRAC(D62,DATE(Einstellungen!$B$6,12,31),1)))</f>
        <v/>
      </c>
      <c r="F62" s="9"/>
      <c r="G62" s="13"/>
      <c r="H62" s="9"/>
      <c r="I62" s="9"/>
      <c r="J62" s="9"/>
      <c r="K62" s="10"/>
      <c r="L62" s="10"/>
      <c r="M62" s="9"/>
      <c r="N62" s="9"/>
      <c r="O62" s="7"/>
      <c r="P62" s="15" t="str">
        <f>IF(M62="","",IFERROR(VLOOKUP(M62,Einstellungen!$A$13:$B$17,2,FALSE),""))</f>
        <v/>
      </c>
      <c r="Q62" s="9"/>
      <c r="R62" s="17" t="str">
        <f>IF(A62="","",Einstellungen!$B$8)</f>
        <v/>
      </c>
      <c r="S62" s="10"/>
      <c r="T62" s="9"/>
      <c r="U62" s="9"/>
    </row>
    <row r="63" spans="1:21" ht="20.100000000000001" customHeight="1" x14ac:dyDescent="0.25">
      <c r="A63" s="5"/>
      <c r="B63" s="9"/>
      <c r="C63" s="9"/>
      <c r="D63" s="10"/>
      <c r="E63" s="5" t="str">
        <f>IF(D63="","",INT(YEARFRAC(D63,DATE(Einstellungen!$B$6,12,31),1)))</f>
        <v/>
      </c>
      <c r="F63" s="9"/>
      <c r="G63" s="13"/>
      <c r="H63" s="9"/>
      <c r="I63" s="9"/>
      <c r="J63" s="9"/>
      <c r="K63" s="10"/>
      <c r="L63" s="10"/>
      <c r="M63" s="9"/>
      <c r="N63" s="9"/>
      <c r="O63" s="7"/>
      <c r="P63" s="15" t="str">
        <f>IF(M63="","",IFERROR(VLOOKUP(M63,Einstellungen!$A$13:$B$17,2,FALSE),""))</f>
        <v/>
      </c>
      <c r="Q63" s="9"/>
      <c r="R63" s="17" t="str">
        <f>IF(A63="","",Einstellungen!$B$8)</f>
        <v/>
      </c>
      <c r="S63" s="10"/>
      <c r="T63" s="9"/>
      <c r="U63" s="9"/>
    </row>
    <row r="64" spans="1:21" ht="20.100000000000001" customHeight="1" x14ac:dyDescent="0.25">
      <c r="A64" s="5"/>
      <c r="B64" s="9"/>
      <c r="C64" s="9"/>
      <c r="D64" s="10"/>
      <c r="E64" s="5" t="str">
        <f>IF(D64="","",INT(YEARFRAC(D64,DATE(Einstellungen!$B$6,12,31),1)))</f>
        <v/>
      </c>
      <c r="F64" s="9"/>
      <c r="G64" s="13"/>
      <c r="H64" s="9"/>
      <c r="I64" s="9"/>
      <c r="J64" s="9"/>
      <c r="K64" s="10"/>
      <c r="L64" s="10"/>
      <c r="M64" s="9"/>
      <c r="N64" s="9"/>
      <c r="O64" s="7"/>
      <c r="P64" s="15" t="str">
        <f>IF(M64="","",IFERROR(VLOOKUP(M64,Einstellungen!$A$13:$B$17,2,FALSE),""))</f>
        <v/>
      </c>
      <c r="Q64" s="9"/>
      <c r="R64" s="17" t="str">
        <f>IF(A64="","",Einstellungen!$B$8)</f>
        <v/>
      </c>
      <c r="S64" s="10"/>
      <c r="T64" s="9"/>
      <c r="U64" s="9"/>
    </row>
    <row r="65" spans="1:21" ht="20.100000000000001" customHeight="1" x14ac:dyDescent="0.25">
      <c r="A65" s="5"/>
      <c r="B65" s="9"/>
      <c r="C65" s="9"/>
      <c r="D65" s="10"/>
      <c r="E65" s="5" t="str">
        <f>IF(D65="","",INT(YEARFRAC(D65,DATE(Einstellungen!$B$6,12,31),1)))</f>
        <v/>
      </c>
      <c r="F65" s="9"/>
      <c r="G65" s="13"/>
      <c r="H65" s="9"/>
      <c r="I65" s="9"/>
      <c r="J65" s="9"/>
      <c r="K65" s="10"/>
      <c r="L65" s="10"/>
      <c r="M65" s="9"/>
      <c r="N65" s="9"/>
      <c r="O65" s="7"/>
      <c r="P65" s="15" t="str">
        <f>IF(M65="","",IFERROR(VLOOKUP(M65,Einstellungen!$A$13:$B$17,2,FALSE),""))</f>
        <v/>
      </c>
      <c r="Q65" s="9"/>
      <c r="R65" s="17" t="str">
        <f>IF(A65="","",Einstellungen!$B$8)</f>
        <v/>
      </c>
      <c r="S65" s="10"/>
      <c r="T65" s="9"/>
      <c r="U65" s="9"/>
    </row>
    <row r="66" spans="1:21" ht="20.100000000000001" customHeight="1" x14ac:dyDescent="0.25">
      <c r="A66" s="5"/>
      <c r="B66" s="9"/>
      <c r="C66" s="9"/>
      <c r="D66" s="10"/>
      <c r="E66" s="5" t="str">
        <f>IF(D66="","",INT(YEARFRAC(D66,DATE(Einstellungen!$B$6,12,31),1)))</f>
        <v/>
      </c>
      <c r="F66" s="9"/>
      <c r="G66" s="13"/>
      <c r="H66" s="9"/>
      <c r="I66" s="9"/>
      <c r="J66" s="9"/>
      <c r="K66" s="10"/>
      <c r="L66" s="10"/>
      <c r="M66" s="9"/>
      <c r="N66" s="9"/>
      <c r="O66" s="7"/>
      <c r="P66" s="15" t="str">
        <f>IF(M66="","",IFERROR(VLOOKUP(M66,Einstellungen!$A$13:$B$17,2,FALSE),""))</f>
        <v/>
      </c>
      <c r="Q66" s="9"/>
      <c r="R66" s="17" t="str">
        <f>IF(A66="","",Einstellungen!$B$8)</f>
        <v/>
      </c>
      <c r="S66" s="10"/>
      <c r="T66" s="9"/>
      <c r="U66" s="9"/>
    </row>
    <row r="67" spans="1:21" ht="20.100000000000001" customHeight="1" x14ac:dyDescent="0.25">
      <c r="A67" s="5"/>
      <c r="B67" s="9"/>
      <c r="C67" s="9"/>
      <c r="D67" s="10"/>
      <c r="E67" s="5" t="str">
        <f>IF(D67="","",INT(YEARFRAC(D67,DATE(Einstellungen!$B$6,12,31),1)))</f>
        <v/>
      </c>
      <c r="F67" s="9"/>
      <c r="G67" s="13"/>
      <c r="H67" s="9"/>
      <c r="I67" s="9"/>
      <c r="J67" s="9"/>
      <c r="K67" s="10"/>
      <c r="L67" s="10"/>
      <c r="M67" s="9"/>
      <c r="N67" s="9"/>
      <c r="O67" s="7"/>
      <c r="P67" s="15" t="str">
        <f>IF(M67="","",IFERROR(VLOOKUP(M67,Einstellungen!$A$13:$B$17,2,FALSE),""))</f>
        <v/>
      </c>
      <c r="Q67" s="9"/>
      <c r="R67" s="17" t="str">
        <f>IF(A67="","",Einstellungen!$B$8)</f>
        <v/>
      </c>
      <c r="S67" s="10"/>
      <c r="T67" s="9"/>
      <c r="U67" s="9"/>
    </row>
    <row r="68" spans="1:21" ht="20.100000000000001" customHeight="1" x14ac:dyDescent="0.25">
      <c r="A68" s="5"/>
      <c r="B68" s="9"/>
      <c r="C68" s="9"/>
      <c r="D68" s="10"/>
      <c r="E68" s="5" t="str">
        <f>IF(D68="","",INT(YEARFRAC(D68,DATE(Einstellungen!$B$6,12,31),1)))</f>
        <v/>
      </c>
      <c r="F68" s="9"/>
      <c r="G68" s="13"/>
      <c r="H68" s="9"/>
      <c r="I68" s="9"/>
      <c r="J68" s="9"/>
      <c r="K68" s="10"/>
      <c r="L68" s="10"/>
      <c r="M68" s="9"/>
      <c r="N68" s="9"/>
      <c r="O68" s="7"/>
      <c r="P68" s="15" t="str">
        <f>IF(M68="","",IFERROR(VLOOKUP(M68,Einstellungen!$A$13:$B$17,2,FALSE),""))</f>
        <v/>
      </c>
      <c r="Q68" s="9"/>
      <c r="R68" s="17" t="str">
        <f>IF(A68="","",Einstellungen!$B$8)</f>
        <v/>
      </c>
      <c r="S68" s="10"/>
      <c r="T68" s="9"/>
      <c r="U68" s="9"/>
    </row>
    <row r="69" spans="1:21" ht="20.100000000000001" customHeight="1" x14ac:dyDescent="0.25">
      <c r="A69" s="5"/>
      <c r="B69" s="9"/>
      <c r="C69" s="9"/>
      <c r="D69" s="10"/>
      <c r="E69" s="5" t="str">
        <f>IF(D69="","",INT(YEARFRAC(D69,DATE(Einstellungen!$B$6,12,31),1)))</f>
        <v/>
      </c>
      <c r="F69" s="9"/>
      <c r="G69" s="13"/>
      <c r="H69" s="9"/>
      <c r="I69" s="9"/>
      <c r="J69" s="9"/>
      <c r="K69" s="10"/>
      <c r="L69" s="10"/>
      <c r="M69" s="9"/>
      <c r="N69" s="9"/>
      <c r="O69" s="7"/>
      <c r="P69" s="15" t="str">
        <f>IF(M69="","",IFERROR(VLOOKUP(M69,Einstellungen!$A$13:$B$17,2,FALSE),""))</f>
        <v/>
      </c>
      <c r="Q69" s="9"/>
      <c r="R69" s="17" t="str">
        <f>IF(A69="","",Einstellungen!$B$8)</f>
        <v/>
      </c>
      <c r="S69" s="10"/>
      <c r="T69" s="9"/>
      <c r="U69" s="9"/>
    </row>
    <row r="70" spans="1:21" ht="20.100000000000001" customHeight="1" x14ac:dyDescent="0.25">
      <c r="A70" s="5"/>
      <c r="B70" s="9"/>
      <c r="C70" s="9"/>
      <c r="D70" s="10"/>
      <c r="E70" s="5" t="str">
        <f>IF(D70="","",INT(YEARFRAC(D70,DATE(Einstellungen!$B$6,12,31),1)))</f>
        <v/>
      </c>
      <c r="F70" s="9"/>
      <c r="G70" s="13"/>
      <c r="H70" s="9"/>
      <c r="I70" s="9"/>
      <c r="J70" s="9"/>
      <c r="K70" s="10"/>
      <c r="L70" s="10"/>
      <c r="M70" s="9"/>
      <c r="N70" s="9"/>
      <c r="O70" s="7"/>
      <c r="P70" s="15" t="str">
        <f>IF(M70="","",IFERROR(VLOOKUP(M70,Einstellungen!$A$13:$B$17,2,FALSE),""))</f>
        <v/>
      </c>
      <c r="Q70" s="9"/>
      <c r="R70" s="17" t="str">
        <f>IF(A70="","",Einstellungen!$B$8)</f>
        <v/>
      </c>
      <c r="S70" s="10"/>
      <c r="T70" s="9"/>
      <c r="U70" s="9"/>
    </row>
    <row r="71" spans="1:21" ht="20.100000000000001" customHeight="1" x14ac:dyDescent="0.25">
      <c r="A71" s="5"/>
      <c r="B71" s="9"/>
      <c r="C71" s="9"/>
      <c r="D71" s="10"/>
      <c r="E71" s="5" t="str">
        <f>IF(D71="","",INT(YEARFRAC(D71,DATE(Einstellungen!$B$6,12,31),1)))</f>
        <v/>
      </c>
      <c r="F71" s="9"/>
      <c r="G71" s="13"/>
      <c r="H71" s="9"/>
      <c r="I71" s="9"/>
      <c r="J71" s="9"/>
      <c r="K71" s="10"/>
      <c r="L71" s="10"/>
      <c r="M71" s="9"/>
      <c r="N71" s="9"/>
      <c r="O71" s="7"/>
      <c r="P71" s="15" t="str">
        <f>IF(M71="","",IFERROR(VLOOKUP(M71,Einstellungen!$A$13:$B$17,2,FALSE),""))</f>
        <v/>
      </c>
      <c r="Q71" s="9"/>
      <c r="R71" s="17" t="str">
        <f>IF(A71="","",Einstellungen!$B$8)</f>
        <v/>
      </c>
      <c r="S71" s="10"/>
      <c r="T71" s="9"/>
      <c r="U71" s="9"/>
    </row>
    <row r="72" spans="1:21" ht="20.100000000000001" customHeight="1" x14ac:dyDescent="0.25">
      <c r="A72" s="5"/>
      <c r="B72" s="9"/>
      <c r="C72" s="9"/>
      <c r="D72" s="10"/>
      <c r="E72" s="5" t="str">
        <f>IF(D72="","",INT(YEARFRAC(D72,DATE(Einstellungen!$B$6,12,31),1)))</f>
        <v/>
      </c>
      <c r="F72" s="9"/>
      <c r="G72" s="13"/>
      <c r="H72" s="9"/>
      <c r="I72" s="9"/>
      <c r="J72" s="9"/>
      <c r="K72" s="10"/>
      <c r="L72" s="10"/>
      <c r="M72" s="9"/>
      <c r="N72" s="9"/>
      <c r="O72" s="7"/>
      <c r="P72" s="15" t="str">
        <f>IF(M72="","",IFERROR(VLOOKUP(M72,Einstellungen!$A$13:$B$17,2,FALSE),""))</f>
        <v/>
      </c>
      <c r="Q72" s="9"/>
      <c r="R72" s="17" t="str">
        <f>IF(A72="","",Einstellungen!$B$8)</f>
        <v/>
      </c>
      <c r="S72" s="10"/>
      <c r="T72" s="9"/>
      <c r="U72" s="9"/>
    </row>
    <row r="73" spans="1:21" ht="20.100000000000001" customHeight="1" x14ac:dyDescent="0.25">
      <c r="A73" s="5"/>
      <c r="B73" s="9"/>
      <c r="C73" s="9"/>
      <c r="D73" s="10"/>
      <c r="E73" s="5" t="str">
        <f>IF(D73="","",INT(YEARFRAC(D73,DATE(Einstellungen!$B$6,12,31),1)))</f>
        <v/>
      </c>
      <c r="F73" s="9"/>
      <c r="G73" s="13"/>
      <c r="H73" s="9"/>
      <c r="I73" s="9"/>
      <c r="J73" s="9"/>
      <c r="K73" s="10"/>
      <c r="L73" s="10"/>
      <c r="M73" s="9"/>
      <c r="N73" s="9"/>
      <c r="O73" s="7"/>
      <c r="P73" s="15" t="str">
        <f>IF(M73="","",IFERROR(VLOOKUP(M73,Einstellungen!$A$13:$B$17,2,FALSE),""))</f>
        <v/>
      </c>
      <c r="Q73" s="9"/>
      <c r="R73" s="17" t="str">
        <f>IF(A73="","",Einstellungen!$B$8)</f>
        <v/>
      </c>
      <c r="S73" s="10"/>
      <c r="T73" s="9"/>
      <c r="U73" s="9"/>
    </row>
    <row r="74" spans="1:21" ht="20.100000000000001" customHeight="1" x14ac:dyDescent="0.25">
      <c r="A74" s="5"/>
      <c r="B74" s="9"/>
      <c r="C74" s="9"/>
      <c r="D74" s="10"/>
      <c r="E74" s="5" t="str">
        <f>IF(D74="","",INT(YEARFRAC(D74,DATE(Einstellungen!$B$6,12,31),1)))</f>
        <v/>
      </c>
      <c r="F74" s="9"/>
      <c r="G74" s="13"/>
      <c r="H74" s="9"/>
      <c r="I74" s="9"/>
      <c r="J74" s="9"/>
      <c r="K74" s="10"/>
      <c r="L74" s="10"/>
      <c r="M74" s="9"/>
      <c r="N74" s="9"/>
      <c r="O74" s="7"/>
      <c r="P74" s="15" t="str">
        <f>IF(M74="","",IFERROR(VLOOKUP(M74,Einstellungen!$A$13:$B$17,2,FALSE),""))</f>
        <v/>
      </c>
      <c r="Q74" s="9"/>
      <c r="R74" s="17" t="str">
        <f>IF(A74="","",Einstellungen!$B$8)</f>
        <v/>
      </c>
      <c r="S74" s="10"/>
      <c r="T74" s="9"/>
      <c r="U74" s="9"/>
    </row>
    <row r="75" spans="1:21" ht="20.100000000000001" customHeight="1" x14ac:dyDescent="0.25">
      <c r="A75" s="5"/>
      <c r="B75" s="9"/>
      <c r="C75" s="9"/>
      <c r="D75" s="10"/>
      <c r="E75" s="5" t="str">
        <f>IF(D75="","",INT(YEARFRAC(D75,DATE(Einstellungen!$B$6,12,31),1)))</f>
        <v/>
      </c>
      <c r="F75" s="9"/>
      <c r="G75" s="13"/>
      <c r="H75" s="9"/>
      <c r="I75" s="9"/>
      <c r="J75" s="9"/>
      <c r="K75" s="10"/>
      <c r="L75" s="10"/>
      <c r="M75" s="9"/>
      <c r="N75" s="9"/>
      <c r="O75" s="7"/>
      <c r="P75" s="15" t="str">
        <f>IF(M75="","",IFERROR(VLOOKUP(M75,Einstellungen!$A$13:$B$17,2,FALSE),""))</f>
        <v/>
      </c>
      <c r="Q75" s="9"/>
      <c r="R75" s="17" t="str">
        <f>IF(A75="","",Einstellungen!$B$8)</f>
        <v/>
      </c>
      <c r="S75" s="10"/>
      <c r="T75" s="9"/>
      <c r="U75" s="9"/>
    </row>
    <row r="76" spans="1:21" ht="20.100000000000001" customHeight="1" x14ac:dyDescent="0.25">
      <c r="A76" s="5"/>
      <c r="B76" s="9"/>
      <c r="C76" s="9"/>
      <c r="D76" s="10"/>
      <c r="E76" s="5" t="str">
        <f>IF(D76="","",INT(YEARFRAC(D76,DATE(Einstellungen!$B$6,12,31),1)))</f>
        <v/>
      </c>
      <c r="F76" s="9"/>
      <c r="G76" s="13"/>
      <c r="H76" s="9"/>
      <c r="I76" s="9"/>
      <c r="J76" s="9"/>
      <c r="K76" s="10"/>
      <c r="L76" s="10"/>
      <c r="M76" s="9"/>
      <c r="N76" s="9"/>
      <c r="O76" s="7"/>
      <c r="P76" s="15" t="str">
        <f>IF(M76="","",IFERROR(VLOOKUP(M76,Einstellungen!$A$13:$B$17,2,FALSE),""))</f>
        <v/>
      </c>
      <c r="Q76" s="9"/>
      <c r="R76" s="17" t="str">
        <f>IF(A76="","",Einstellungen!$B$8)</f>
        <v/>
      </c>
      <c r="S76" s="10"/>
      <c r="T76" s="9"/>
      <c r="U76" s="9"/>
    </row>
    <row r="77" spans="1:21" ht="20.100000000000001" customHeight="1" x14ac:dyDescent="0.25">
      <c r="A77" s="5"/>
      <c r="B77" s="9"/>
      <c r="C77" s="9"/>
      <c r="D77" s="10"/>
      <c r="E77" s="5" t="str">
        <f>IF(D77="","",INT(YEARFRAC(D77,DATE(Einstellungen!$B$6,12,31),1)))</f>
        <v/>
      </c>
      <c r="F77" s="9"/>
      <c r="G77" s="13"/>
      <c r="H77" s="9"/>
      <c r="I77" s="9"/>
      <c r="J77" s="9"/>
      <c r="K77" s="10"/>
      <c r="L77" s="10"/>
      <c r="M77" s="9"/>
      <c r="N77" s="9"/>
      <c r="O77" s="7"/>
      <c r="P77" s="15" t="str">
        <f>IF(M77="","",IFERROR(VLOOKUP(M77,Einstellungen!$A$13:$B$17,2,FALSE),""))</f>
        <v/>
      </c>
      <c r="Q77" s="9"/>
      <c r="R77" s="17" t="str">
        <f>IF(A77="","",Einstellungen!$B$8)</f>
        <v/>
      </c>
      <c r="S77" s="10"/>
      <c r="T77" s="9"/>
      <c r="U77" s="9"/>
    </row>
    <row r="78" spans="1:21" ht="20.100000000000001" customHeight="1" x14ac:dyDescent="0.25">
      <c r="A78" s="5"/>
      <c r="B78" s="9"/>
      <c r="C78" s="9"/>
      <c r="D78" s="10"/>
      <c r="E78" s="5" t="str">
        <f>IF(D78="","",INT(YEARFRAC(D78,DATE(Einstellungen!$B$6,12,31),1)))</f>
        <v/>
      </c>
      <c r="F78" s="9"/>
      <c r="G78" s="13"/>
      <c r="H78" s="9"/>
      <c r="I78" s="9"/>
      <c r="J78" s="9"/>
      <c r="K78" s="10"/>
      <c r="L78" s="10"/>
      <c r="M78" s="9"/>
      <c r="N78" s="9"/>
      <c r="O78" s="7"/>
      <c r="P78" s="15" t="str">
        <f>IF(M78="","",IFERROR(VLOOKUP(M78,Einstellungen!$A$13:$B$17,2,FALSE),""))</f>
        <v/>
      </c>
      <c r="Q78" s="9"/>
      <c r="R78" s="17" t="str">
        <f>IF(A78="","",Einstellungen!$B$8)</f>
        <v/>
      </c>
      <c r="S78" s="10"/>
      <c r="T78" s="9"/>
      <c r="U78" s="9"/>
    </row>
    <row r="79" spans="1:21" ht="20.100000000000001" customHeight="1" x14ac:dyDescent="0.25">
      <c r="A79" s="5"/>
      <c r="B79" s="9"/>
      <c r="C79" s="9"/>
      <c r="D79" s="10"/>
      <c r="E79" s="5" t="str">
        <f>IF(D79="","",INT(YEARFRAC(D79,DATE(Einstellungen!$B$6,12,31),1)))</f>
        <v/>
      </c>
      <c r="F79" s="9"/>
      <c r="G79" s="13"/>
      <c r="H79" s="9"/>
      <c r="I79" s="9"/>
      <c r="J79" s="9"/>
      <c r="K79" s="10"/>
      <c r="L79" s="10"/>
      <c r="M79" s="9"/>
      <c r="N79" s="9"/>
      <c r="O79" s="7"/>
      <c r="P79" s="15" t="str">
        <f>IF(M79="","",IFERROR(VLOOKUP(M79,Einstellungen!$A$13:$B$17,2,FALSE),""))</f>
        <v/>
      </c>
      <c r="Q79" s="9"/>
      <c r="R79" s="17" t="str">
        <f>IF(A79="","",Einstellungen!$B$8)</f>
        <v/>
      </c>
      <c r="S79" s="10"/>
      <c r="T79" s="9"/>
      <c r="U79" s="9"/>
    </row>
    <row r="80" spans="1:21" ht="20.100000000000001" customHeight="1" x14ac:dyDescent="0.25">
      <c r="A80" s="5"/>
      <c r="B80" s="9"/>
      <c r="C80" s="9"/>
      <c r="D80" s="10"/>
      <c r="E80" s="5" t="str">
        <f>IF(D80="","",INT(YEARFRAC(D80,DATE(Einstellungen!$B$6,12,31),1)))</f>
        <v/>
      </c>
      <c r="F80" s="9"/>
      <c r="G80" s="13"/>
      <c r="H80" s="9"/>
      <c r="I80" s="9"/>
      <c r="J80" s="9"/>
      <c r="K80" s="10"/>
      <c r="L80" s="10"/>
      <c r="M80" s="9"/>
      <c r="N80" s="9"/>
      <c r="O80" s="7"/>
      <c r="P80" s="15" t="str">
        <f>IF(M80="","",IFERROR(VLOOKUP(M80,Einstellungen!$A$13:$B$17,2,FALSE),""))</f>
        <v/>
      </c>
      <c r="Q80" s="9"/>
      <c r="R80" s="17" t="str">
        <f>IF(A80="","",Einstellungen!$B$8)</f>
        <v/>
      </c>
      <c r="S80" s="10"/>
      <c r="T80" s="9"/>
      <c r="U80" s="9"/>
    </row>
    <row r="81" spans="1:21" ht="20.100000000000001" customHeight="1" x14ac:dyDescent="0.25">
      <c r="A81" s="5"/>
      <c r="B81" s="9"/>
      <c r="C81" s="9"/>
      <c r="D81" s="10"/>
      <c r="E81" s="5" t="str">
        <f>IF(D81="","",INT(YEARFRAC(D81,DATE(Einstellungen!$B$6,12,31),1)))</f>
        <v/>
      </c>
      <c r="F81" s="9"/>
      <c r="G81" s="13"/>
      <c r="H81" s="9"/>
      <c r="I81" s="9"/>
      <c r="J81" s="9"/>
      <c r="K81" s="10"/>
      <c r="L81" s="10"/>
      <c r="M81" s="9"/>
      <c r="N81" s="9"/>
      <c r="O81" s="7"/>
      <c r="P81" s="15" t="str">
        <f>IF(M81="","",IFERROR(VLOOKUP(M81,Einstellungen!$A$13:$B$17,2,FALSE),""))</f>
        <v/>
      </c>
      <c r="Q81" s="9"/>
      <c r="R81" s="17" t="str">
        <f>IF(A81="","",Einstellungen!$B$8)</f>
        <v/>
      </c>
      <c r="S81" s="10"/>
      <c r="T81" s="9"/>
      <c r="U81" s="9"/>
    </row>
    <row r="82" spans="1:21" ht="20.100000000000001" customHeight="1" x14ac:dyDescent="0.25">
      <c r="A82" s="5"/>
      <c r="B82" s="9"/>
      <c r="C82" s="9"/>
      <c r="D82" s="10"/>
      <c r="E82" s="5" t="str">
        <f>IF(D82="","",INT(YEARFRAC(D82,DATE(Einstellungen!$B$6,12,31),1)))</f>
        <v/>
      </c>
      <c r="F82" s="9"/>
      <c r="G82" s="13"/>
      <c r="H82" s="9"/>
      <c r="I82" s="9"/>
      <c r="J82" s="9"/>
      <c r="K82" s="10"/>
      <c r="L82" s="10"/>
      <c r="M82" s="9"/>
      <c r="N82" s="9"/>
      <c r="O82" s="7"/>
      <c r="P82" s="15" t="str">
        <f>IF(M82="","",IFERROR(VLOOKUP(M82,Einstellungen!$A$13:$B$17,2,FALSE),""))</f>
        <v/>
      </c>
      <c r="Q82" s="9"/>
      <c r="R82" s="17" t="str">
        <f>IF(A82="","",Einstellungen!$B$8)</f>
        <v/>
      </c>
      <c r="S82" s="10"/>
      <c r="T82" s="9"/>
      <c r="U82" s="9"/>
    </row>
    <row r="83" spans="1:21" ht="20.100000000000001" customHeight="1" x14ac:dyDescent="0.25">
      <c r="A83" s="5"/>
      <c r="B83" s="9"/>
      <c r="C83" s="9"/>
      <c r="D83" s="10"/>
      <c r="E83" s="5" t="str">
        <f>IF(D83="","",INT(YEARFRAC(D83,DATE(Einstellungen!$B$6,12,31),1)))</f>
        <v/>
      </c>
      <c r="F83" s="9"/>
      <c r="G83" s="13"/>
      <c r="H83" s="9"/>
      <c r="I83" s="9"/>
      <c r="J83" s="9"/>
      <c r="K83" s="10"/>
      <c r="L83" s="10"/>
      <c r="M83" s="9"/>
      <c r="N83" s="9"/>
      <c r="O83" s="7"/>
      <c r="P83" s="15" t="str">
        <f>IF(M83="","",IFERROR(VLOOKUP(M83,Einstellungen!$A$13:$B$17,2,FALSE),""))</f>
        <v/>
      </c>
      <c r="Q83" s="9"/>
      <c r="R83" s="17" t="str">
        <f>IF(A83="","",Einstellungen!$B$8)</f>
        <v/>
      </c>
      <c r="S83" s="10"/>
      <c r="T83" s="9"/>
      <c r="U83" s="9"/>
    </row>
    <row r="84" spans="1:21" ht="20.100000000000001" customHeight="1" x14ac:dyDescent="0.25">
      <c r="A84" s="5"/>
      <c r="B84" s="9"/>
      <c r="C84" s="9"/>
      <c r="D84" s="10"/>
      <c r="E84" s="5" t="str">
        <f>IF(D84="","",INT(YEARFRAC(D84,DATE(Einstellungen!$B$6,12,31),1)))</f>
        <v/>
      </c>
      <c r="F84" s="9"/>
      <c r="G84" s="13"/>
      <c r="H84" s="9"/>
      <c r="I84" s="9"/>
      <c r="J84" s="9"/>
      <c r="K84" s="10"/>
      <c r="L84" s="10"/>
      <c r="M84" s="9"/>
      <c r="N84" s="9"/>
      <c r="O84" s="7"/>
      <c r="P84" s="15" t="str">
        <f>IF(M84="","",IFERROR(VLOOKUP(M84,Einstellungen!$A$13:$B$17,2,FALSE),""))</f>
        <v/>
      </c>
      <c r="Q84" s="9"/>
      <c r="R84" s="17" t="str">
        <f>IF(A84="","",Einstellungen!$B$8)</f>
        <v/>
      </c>
      <c r="S84" s="10"/>
      <c r="T84" s="9"/>
      <c r="U84" s="9"/>
    </row>
    <row r="85" spans="1:21" ht="20.100000000000001" customHeight="1" x14ac:dyDescent="0.25">
      <c r="A85" s="5"/>
      <c r="B85" s="9"/>
      <c r="C85" s="9"/>
      <c r="D85" s="10"/>
      <c r="E85" s="5" t="str">
        <f>IF(D85="","",INT(YEARFRAC(D85,DATE(Einstellungen!$B$6,12,31),1)))</f>
        <v/>
      </c>
      <c r="F85" s="9"/>
      <c r="G85" s="13"/>
      <c r="H85" s="9"/>
      <c r="I85" s="9"/>
      <c r="J85" s="9"/>
      <c r="K85" s="10"/>
      <c r="L85" s="10"/>
      <c r="M85" s="9"/>
      <c r="N85" s="9"/>
      <c r="O85" s="7"/>
      <c r="P85" s="15" t="str">
        <f>IF(M85="","",IFERROR(VLOOKUP(M85,Einstellungen!$A$13:$B$17,2,FALSE),""))</f>
        <v/>
      </c>
      <c r="Q85" s="9"/>
      <c r="R85" s="17" t="str">
        <f>IF(A85="","",Einstellungen!$B$8)</f>
        <v/>
      </c>
      <c r="S85" s="10"/>
      <c r="T85" s="9"/>
      <c r="U85" s="9"/>
    </row>
    <row r="86" spans="1:21" ht="20.100000000000001" customHeight="1" x14ac:dyDescent="0.25">
      <c r="A86" s="5"/>
      <c r="B86" s="9"/>
      <c r="C86" s="9"/>
      <c r="D86" s="10"/>
      <c r="E86" s="5" t="str">
        <f>IF(D86="","",INT(YEARFRAC(D86,DATE(Einstellungen!$B$6,12,31),1)))</f>
        <v/>
      </c>
      <c r="F86" s="9"/>
      <c r="G86" s="13"/>
      <c r="H86" s="9"/>
      <c r="I86" s="9"/>
      <c r="J86" s="9"/>
      <c r="K86" s="10"/>
      <c r="L86" s="10"/>
      <c r="M86" s="9"/>
      <c r="N86" s="9"/>
      <c r="O86" s="7"/>
      <c r="P86" s="15" t="str">
        <f>IF(M86="","",IFERROR(VLOOKUP(M86,Einstellungen!$A$13:$B$17,2,FALSE),""))</f>
        <v/>
      </c>
      <c r="Q86" s="9"/>
      <c r="R86" s="17" t="str">
        <f>IF(A86="","",Einstellungen!$B$8)</f>
        <v/>
      </c>
      <c r="S86" s="10"/>
      <c r="T86" s="9"/>
      <c r="U86" s="9"/>
    </row>
    <row r="87" spans="1:21" ht="20.100000000000001" customHeight="1" x14ac:dyDescent="0.25">
      <c r="A87" s="5"/>
      <c r="B87" s="9"/>
      <c r="C87" s="9"/>
      <c r="D87" s="10"/>
      <c r="E87" s="5" t="str">
        <f>IF(D87="","",INT(YEARFRAC(D87,DATE(Einstellungen!$B$6,12,31),1)))</f>
        <v/>
      </c>
      <c r="F87" s="9"/>
      <c r="G87" s="13"/>
      <c r="H87" s="9"/>
      <c r="I87" s="9"/>
      <c r="J87" s="9"/>
      <c r="K87" s="10"/>
      <c r="L87" s="10"/>
      <c r="M87" s="9"/>
      <c r="N87" s="9"/>
      <c r="O87" s="7"/>
      <c r="P87" s="15" t="str">
        <f>IF(M87="","",IFERROR(VLOOKUP(M87,Einstellungen!$A$13:$B$17,2,FALSE),""))</f>
        <v/>
      </c>
      <c r="Q87" s="9"/>
      <c r="R87" s="17" t="str">
        <f>IF(A87="","",Einstellungen!$B$8)</f>
        <v/>
      </c>
      <c r="S87" s="10"/>
      <c r="T87" s="9"/>
      <c r="U87" s="9"/>
    </row>
    <row r="88" spans="1:21" ht="20.100000000000001" customHeight="1" x14ac:dyDescent="0.25">
      <c r="A88" s="5"/>
      <c r="B88" s="9"/>
      <c r="C88" s="9"/>
      <c r="D88" s="10"/>
      <c r="E88" s="5" t="str">
        <f>IF(D88="","",INT(YEARFRAC(D88,DATE(Einstellungen!$B$6,12,31),1)))</f>
        <v/>
      </c>
      <c r="F88" s="9"/>
      <c r="G88" s="13"/>
      <c r="H88" s="9"/>
      <c r="I88" s="9"/>
      <c r="J88" s="9"/>
      <c r="K88" s="10"/>
      <c r="L88" s="10"/>
      <c r="M88" s="9"/>
      <c r="N88" s="9"/>
      <c r="O88" s="7"/>
      <c r="P88" s="15" t="str">
        <f>IF(M88="","",IFERROR(VLOOKUP(M88,Einstellungen!$A$13:$B$17,2,FALSE),""))</f>
        <v/>
      </c>
      <c r="Q88" s="9"/>
      <c r="R88" s="17" t="str">
        <f>IF(A88="","",Einstellungen!$B$8)</f>
        <v/>
      </c>
      <c r="S88" s="10"/>
      <c r="T88" s="9"/>
      <c r="U88" s="9"/>
    </row>
    <row r="89" spans="1:21" ht="20.100000000000001" customHeight="1" x14ac:dyDescent="0.25">
      <c r="A89" s="5"/>
      <c r="B89" s="9"/>
      <c r="C89" s="9"/>
      <c r="D89" s="10"/>
      <c r="E89" s="5" t="str">
        <f>IF(D89="","",INT(YEARFRAC(D89,DATE(Einstellungen!$B$6,12,31),1)))</f>
        <v/>
      </c>
      <c r="F89" s="9"/>
      <c r="G89" s="13"/>
      <c r="H89" s="9"/>
      <c r="I89" s="9"/>
      <c r="J89" s="9"/>
      <c r="K89" s="10"/>
      <c r="L89" s="10"/>
      <c r="M89" s="9"/>
      <c r="N89" s="9"/>
      <c r="O89" s="7"/>
      <c r="P89" s="15" t="str">
        <f>IF(M89="","",IFERROR(VLOOKUP(M89,Einstellungen!$A$13:$B$17,2,FALSE),""))</f>
        <v/>
      </c>
      <c r="Q89" s="9"/>
      <c r="R89" s="17" t="str">
        <f>IF(A89="","",Einstellungen!$B$8)</f>
        <v/>
      </c>
      <c r="S89" s="10"/>
      <c r="T89" s="9"/>
      <c r="U89" s="9"/>
    </row>
    <row r="90" spans="1:21" ht="20.100000000000001" customHeight="1" x14ac:dyDescent="0.25">
      <c r="A90" s="5"/>
      <c r="B90" s="9"/>
      <c r="C90" s="9"/>
      <c r="D90" s="10"/>
      <c r="E90" s="5" t="str">
        <f>IF(D90="","",INT(YEARFRAC(D90,DATE(Einstellungen!$B$6,12,31),1)))</f>
        <v/>
      </c>
      <c r="F90" s="9"/>
      <c r="G90" s="13"/>
      <c r="H90" s="9"/>
      <c r="I90" s="9"/>
      <c r="J90" s="9"/>
      <c r="K90" s="10"/>
      <c r="L90" s="10"/>
      <c r="M90" s="9"/>
      <c r="N90" s="9"/>
      <c r="O90" s="7"/>
      <c r="P90" s="15" t="str">
        <f>IF(M90="","",IFERROR(VLOOKUP(M90,Einstellungen!$A$13:$B$17,2,FALSE),""))</f>
        <v/>
      </c>
      <c r="Q90" s="9"/>
      <c r="R90" s="17" t="str">
        <f>IF(A90="","",Einstellungen!$B$8)</f>
        <v/>
      </c>
      <c r="S90" s="10"/>
      <c r="T90" s="9"/>
      <c r="U90" s="9"/>
    </row>
    <row r="91" spans="1:21" ht="20.100000000000001" customHeight="1" x14ac:dyDescent="0.25">
      <c r="A91" s="5"/>
      <c r="B91" s="9"/>
      <c r="C91" s="9"/>
      <c r="D91" s="10"/>
      <c r="E91" s="5" t="str">
        <f>IF(D91="","",INT(YEARFRAC(D91,DATE(Einstellungen!$B$6,12,31),1)))</f>
        <v/>
      </c>
      <c r="F91" s="9"/>
      <c r="G91" s="13"/>
      <c r="H91" s="9"/>
      <c r="I91" s="9"/>
      <c r="J91" s="9"/>
      <c r="K91" s="10"/>
      <c r="L91" s="10"/>
      <c r="M91" s="9"/>
      <c r="N91" s="9"/>
      <c r="O91" s="7"/>
      <c r="P91" s="15" t="str">
        <f>IF(M91="","",IFERROR(VLOOKUP(M91,Einstellungen!$A$13:$B$17,2,FALSE),""))</f>
        <v/>
      </c>
      <c r="Q91" s="9"/>
      <c r="R91" s="17" t="str">
        <f>IF(A91="","",Einstellungen!$B$8)</f>
        <v/>
      </c>
      <c r="S91" s="10"/>
      <c r="T91" s="9"/>
      <c r="U91" s="9"/>
    </row>
    <row r="92" spans="1:21" ht="20.100000000000001" customHeight="1" x14ac:dyDescent="0.25">
      <c r="A92" s="5"/>
      <c r="B92" s="9"/>
      <c r="C92" s="9"/>
      <c r="D92" s="10"/>
      <c r="E92" s="5" t="str">
        <f>IF(D92="","",INT(YEARFRAC(D92,DATE(Einstellungen!$B$6,12,31),1)))</f>
        <v/>
      </c>
      <c r="F92" s="9"/>
      <c r="G92" s="13"/>
      <c r="H92" s="9"/>
      <c r="I92" s="9"/>
      <c r="J92" s="9"/>
      <c r="K92" s="10"/>
      <c r="L92" s="10"/>
      <c r="M92" s="9"/>
      <c r="N92" s="9"/>
      <c r="O92" s="7"/>
      <c r="P92" s="15" t="str">
        <f>IF(M92="","",IFERROR(VLOOKUP(M92,Einstellungen!$A$13:$B$17,2,FALSE),""))</f>
        <v/>
      </c>
      <c r="Q92" s="9"/>
      <c r="R92" s="17" t="str">
        <f>IF(A92="","",Einstellungen!$B$8)</f>
        <v/>
      </c>
      <c r="S92" s="10"/>
      <c r="T92" s="9"/>
      <c r="U92" s="9"/>
    </row>
    <row r="93" spans="1:21" ht="20.100000000000001" customHeight="1" x14ac:dyDescent="0.25">
      <c r="A93" s="5"/>
      <c r="B93" s="9"/>
      <c r="C93" s="9"/>
      <c r="D93" s="10"/>
      <c r="E93" s="5" t="str">
        <f>IF(D93="","",INT(YEARFRAC(D93,DATE(Einstellungen!$B$6,12,31),1)))</f>
        <v/>
      </c>
      <c r="F93" s="9"/>
      <c r="G93" s="13"/>
      <c r="H93" s="9"/>
      <c r="I93" s="9"/>
      <c r="J93" s="9"/>
      <c r="K93" s="10"/>
      <c r="L93" s="10"/>
      <c r="M93" s="9"/>
      <c r="N93" s="9"/>
      <c r="O93" s="7"/>
      <c r="P93" s="15" t="str">
        <f>IF(M93="","",IFERROR(VLOOKUP(M93,Einstellungen!$A$13:$B$17,2,FALSE),""))</f>
        <v/>
      </c>
      <c r="Q93" s="9"/>
      <c r="R93" s="17" t="str">
        <f>IF(A93="","",Einstellungen!$B$8)</f>
        <v/>
      </c>
      <c r="S93" s="10"/>
      <c r="T93" s="9"/>
      <c r="U93" s="9"/>
    </row>
    <row r="94" spans="1:21" ht="20.100000000000001" customHeight="1" x14ac:dyDescent="0.25">
      <c r="A94" s="5"/>
      <c r="B94" s="9"/>
      <c r="C94" s="9"/>
      <c r="D94" s="10"/>
      <c r="E94" s="5" t="str">
        <f>IF(D94="","",INT(YEARFRAC(D94,DATE(Einstellungen!$B$6,12,31),1)))</f>
        <v/>
      </c>
      <c r="F94" s="9"/>
      <c r="G94" s="13"/>
      <c r="H94" s="9"/>
      <c r="I94" s="9"/>
      <c r="J94" s="9"/>
      <c r="K94" s="10"/>
      <c r="L94" s="10"/>
      <c r="M94" s="9"/>
      <c r="N94" s="9"/>
      <c r="O94" s="7"/>
      <c r="P94" s="15" t="str">
        <f>IF(M94="","",IFERROR(VLOOKUP(M94,Einstellungen!$A$13:$B$17,2,FALSE),""))</f>
        <v/>
      </c>
      <c r="Q94" s="9"/>
      <c r="R94" s="17" t="str">
        <f>IF(A94="","",Einstellungen!$B$8)</f>
        <v/>
      </c>
      <c r="S94" s="10"/>
      <c r="T94" s="9"/>
      <c r="U94" s="9"/>
    </row>
    <row r="95" spans="1:21" ht="20.100000000000001" customHeight="1" x14ac:dyDescent="0.25">
      <c r="A95" s="5"/>
      <c r="B95" s="9"/>
      <c r="C95" s="9"/>
      <c r="D95" s="10"/>
      <c r="E95" s="5" t="str">
        <f>IF(D95="","",INT(YEARFRAC(D95,DATE(Einstellungen!$B$6,12,31),1)))</f>
        <v/>
      </c>
      <c r="F95" s="9"/>
      <c r="G95" s="13"/>
      <c r="H95" s="9"/>
      <c r="I95" s="9"/>
      <c r="J95" s="9"/>
      <c r="K95" s="10"/>
      <c r="L95" s="10"/>
      <c r="M95" s="9"/>
      <c r="N95" s="9"/>
      <c r="O95" s="7"/>
      <c r="P95" s="15" t="str">
        <f>IF(M95="","",IFERROR(VLOOKUP(M95,Einstellungen!$A$13:$B$17,2,FALSE),""))</f>
        <v/>
      </c>
      <c r="Q95" s="9"/>
      <c r="R95" s="17" t="str">
        <f>IF(A95="","",Einstellungen!$B$8)</f>
        <v/>
      </c>
      <c r="S95" s="10"/>
      <c r="T95" s="9"/>
      <c r="U95" s="9"/>
    </row>
    <row r="96" spans="1:21" ht="20.100000000000001" customHeight="1" x14ac:dyDescent="0.25">
      <c r="A96" s="5"/>
      <c r="B96" s="9"/>
      <c r="C96" s="9"/>
      <c r="D96" s="10"/>
      <c r="E96" s="5" t="str">
        <f>IF(D96="","",INT(YEARFRAC(D96,DATE(Einstellungen!$B$6,12,31),1)))</f>
        <v/>
      </c>
      <c r="F96" s="9"/>
      <c r="G96" s="13"/>
      <c r="H96" s="9"/>
      <c r="I96" s="9"/>
      <c r="J96" s="9"/>
      <c r="K96" s="10"/>
      <c r="L96" s="10"/>
      <c r="M96" s="9"/>
      <c r="N96" s="9"/>
      <c r="O96" s="7"/>
      <c r="P96" s="15" t="str">
        <f>IF(M96="","",IFERROR(VLOOKUP(M96,Einstellungen!$A$13:$B$17,2,FALSE),""))</f>
        <v/>
      </c>
      <c r="Q96" s="9"/>
      <c r="R96" s="17" t="str">
        <f>IF(A96="","",Einstellungen!$B$8)</f>
        <v/>
      </c>
      <c r="S96" s="10"/>
      <c r="T96" s="9"/>
      <c r="U96" s="9"/>
    </row>
    <row r="97" spans="1:21" ht="20.100000000000001" customHeight="1" x14ac:dyDescent="0.25">
      <c r="A97" s="5"/>
      <c r="B97" s="9"/>
      <c r="C97" s="9"/>
      <c r="D97" s="10"/>
      <c r="E97" s="5" t="str">
        <f>IF(D97="","",INT(YEARFRAC(D97,DATE(Einstellungen!$B$6,12,31),1)))</f>
        <v/>
      </c>
      <c r="F97" s="9"/>
      <c r="G97" s="13"/>
      <c r="H97" s="9"/>
      <c r="I97" s="9"/>
      <c r="J97" s="9"/>
      <c r="K97" s="10"/>
      <c r="L97" s="10"/>
      <c r="M97" s="9"/>
      <c r="N97" s="9"/>
      <c r="O97" s="7"/>
      <c r="P97" s="15" t="str">
        <f>IF(M97="","",IFERROR(VLOOKUP(M97,Einstellungen!$A$13:$B$17,2,FALSE),""))</f>
        <v/>
      </c>
      <c r="Q97" s="9"/>
      <c r="R97" s="17" t="str">
        <f>IF(A97="","",Einstellungen!$B$8)</f>
        <v/>
      </c>
      <c r="S97" s="10"/>
      <c r="T97" s="9"/>
      <c r="U97" s="9"/>
    </row>
    <row r="98" spans="1:21" ht="20.100000000000001" customHeight="1" x14ac:dyDescent="0.25">
      <c r="A98" s="5"/>
      <c r="B98" s="9"/>
      <c r="C98" s="9"/>
      <c r="D98" s="10"/>
      <c r="E98" s="5" t="str">
        <f>IF(D98="","",INT(YEARFRAC(D98,DATE(Einstellungen!$B$6,12,31),1)))</f>
        <v/>
      </c>
      <c r="F98" s="9"/>
      <c r="G98" s="13"/>
      <c r="H98" s="9"/>
      <c r="I98" s="9"/>
      <c r="J98" s="9"/>
      <c r="K98" s="10"/>
      <c r="L98" s="10"/>
      <c r="M98" s="9"/>
      <c r="N98" s="9"/>
      <c r="O98" s="7"/>
      <c r="P98" s="15" t="str">
        <f>IF(M98="","",IFERROR(VLOOKUP(M98,Einstellungen!$A$13:$B$17,2,FALSE),""))</f>
        <v/>
      </c>
      <c r="Q98" s="9"/>
      <c r="R98" s="17" t="str">
        <f>IF(A98="","",Einstellungen!$B$8)</f>
        <v/>
      </c>
      <c r="S98" s="10"/>
      <c r="T98" s="9"/>
      <c r="U98" s="9"/>
    </row>
    <row r="99" spans="1:21" ht="20.100000000000001" customHeight="1" x14ac:dyDescent="0.25">
      <c r="A99" s="5"/>
      <c r="B99" s="9"/>
      <c r="C99" s="9"/>
      <c r="D99" s="10"/>
      <c r="E99" s="5" t="str">
        <f>IF(D99="","",INT(YEARFRAC(D99,DATE(Einstellungen!$B$6,12,31),1)))</f>
        <v/>
      </c>
      <c r="F99" s="9"/>
      <c r="G99" s="13"/>
      <c r="H99" s="9"/>
      <c r="I99" s="9"/>
      <c r="J99" s="9"/>
      <c r="K99" s="10"/>
      <c r="L99" s="10"/>
      <c r="M99" s="9"/>
      <c r="N99" s="9"/>
      <c r="O99" s="7"/>
      <c r="P99" s="15" t="str">
        <f>IF(M99="","",IFERROR(VLOOKUP(M99,Einstellungen!$A$13:$B$17,2,FALSE),""))</f>
        <v/>
      </c>
      <c r="Q99" s="9"/>
      <c r="R99" s="17" t="str">
        <f>IF(A99="","",Einstellungen!$B$8)</f>
        <v/>
      </c>
      <c r="S99" s="10"/>
      <c r="T99" s="9"/>
      <c r="U99" s="9"/>
    </row>
    <row r="100" spans="1:21" ht="20.100000000000001" customHeight="1" x14ac:dyDescent="0.25">
      <c r="A100" s="5"/>
      <c r="B100" s="9"/>
      <c r="C100" s="9"/>
      <c r="D100" s="10"/>
      <c r="E100" s="5" t="str">
        <f>IF(D100="","",INT(YEARFRAC(D100,DATE(Einstellungen!$B$6,12,31),1)))</f>
        <v/>
      </c>
      <c r="F100" s="9"/>
      <c r="G100" s="13"/>
      <c r="H100" s="9"/>
      <c r="I100" s="9"/>
      <c r="J100" s="9"/>
      <c r="K100" s="10"/>
      <c r="L100" s="10"/>
      <c r="M100" s="9"/>
      <c r="N100" s="9"/>
      <c r="O100" s="7"/>
      <c r="P100" s="15" t="str">
        <f>IF(M100="","",IFERROR(VLOOKUP(M100,Einstellungen!$A$13:$B$17,2,FALSE),""))</f>
        <v/>
      </c>
      <c r="Q100" s="9"/>
      <c r="R100" s="17" t="str">
        <f>IF(A100="","",Einstellungen!$B$8)</f>
        <v/>
      </c>
      <c r="S100" s="10"/>
      <c r="T100" s="9"/>
      <c r="U100" s="9"/>
    </row>
    <row r="101" spans="1:21" ht="20.100000000000001" customHeight="1" x14ac:dyDescent="0.25">
      <c r="A101" s="5"/>
      <c r="B101" s="9"/>
      <c r="C101" s="9"/>
      <c r="D101" s="10"/>
      <c r="E101" s="5" t="str">
        <f>IF(D101="","",INT(YEARFRAC(D101,DATE(Einstellungen!$B$6,12,31),1)))</f>
        <v/>
      </c>
      <c r="F101" s="9"/>
      <c r="G101" s="13"/>
      <c r="H101" s="9"/>
      <c r="I101" s="9"/>
      <c r="J101" s="9"/>
      <c r="K101" s="10"/>
      <c r="L101" s="10"/>
      <c r="M101" s="9"/>
      <c r="N101" s="9"/>
      <c r="O101" s="7"/>
      <c r="P101" s="15" t="str">
        <f>IF(M101="","",IFERROR(VLOOKUP(M101,Einstellungen!$A$13:$B$17,2,FALSE),""))</f>
        <v/>
      </c>
      <c r="Q101" s="9"/>
      <c r="R101" s="17" t="str">
        <f>IF(A101="","",Einstellungen!$B$8)</f>
        <v/>
      </c>
      <c r="S101" s="10"/>
      <c r="T101" s="9"/>
      <c r="U101" s="9"/>
    </row>
    <row r="102" spans="1:21" ht="20.100000000000001" customHeight="1" x14ac:dyDescent="0.25">
      <c r="A102" s="5"/>
      <c r="B102" s="9"/>
      <c r="C102" s="9"/>
      <c r="D102" s="10"/>
      <c r="E102" s="5" t="str">
        <f>IF(D102="","",INT(YEARFRAC(D102,DATE(Einstellungen!$B$6,12,31),1)))</f>
        <v/>
      </c>
      <c r="F102" s="9"/>
      <c r="G102" s="13"/>
      <c r="H102" s="9"/>
      <c r="I102" s="9"/>
      <c r="J102" s="9"/>
      <c r="K102" s="10"/>
      <c r="L102" s="10"/>
      <c r="M102" s="9"/>
      <c r="N102" s="9"/>
      <c r="O102" s="7"/>
      <c r="P102" s="15" t="str">
        <f>IF(M102="","",IFERROR(VLOOKUP(M102,Einstellungen!$A$13:$B$17,2,FALSE),""))</f>
        <v/>
      </c>
      <c r="Q102" s="9"/>
      <c r="R102" s="17" t="str">
        <f>IF(A102="","",Einstellungen!$B$8)</f>
        <v/>
      </c>
      <c r="S102" s="10"/>
      <c r="T102" s="9"/>
      <c r="U102" s="9"/>
    </row>
    <row r="103" spans="1:21" ht="20.100000000000001" customHeight="1" x14ac:dyDescent="0.25">
      <c r="A103" s="5"/>
      <c r="B103" s="9"/>
      <c r="C103" s="9"/>
      <c r="D103" s="10"/>
      <c r="E103" s="5" t="str">
        <f>IF(D103="","",INT(YEARFRAC(D103,DATE(Einstellungen!$B$6,12,31),1)))</f>
        <v/>
      </c>
      <c r="F103" s="9"/>
      <c r="G103" s="13"/>
      <c r="H103" s="9"/>
      <c r="I103" s="9"/>
      <c r="J103" s="9"/>
      <c r="K103" s="10"/>
      <c r="L103" s="10"/>
      <c r="M103" s="9"/>
      <c r="N103" s="9"/>
      <c r="O103" s="7"/>
      <c r="P103" s="15" t="str">
        <f>IF(M103="","",IFERROR(VLOOKUP(M103,Einstellungen!$A$13:$B$17,2,FALSE),""))</f>
        <v/>
      </c>
      <c r="Q103" s="9"/>
      <c r="R103" s="17" t="str">
        <f>IF(A103="","",Einstellungen!$B$8)</f>
        <v/>
      </c>
      <c r="S103" s="10"/>
      <c r="T103" s="9"/>
      <c r="U103" s="9"/>
    </row>
    <row r="104" spans="1:21" ht="20.100000000000001" customHeight="1" x14ac:dyDescent="0.25">
      <c r="A104" s="5"/>
      <c r="B104" s="9"/>
      <c r="C104" s="9"/>
      <c r="D104" s="10"/>
      <c r="E104" s="5" t="str">
        <f>IF(D104="","",INT(YEARFRAC(D104,DATE(Einstellungen!$B$6,12,31),1)))</f>
        <v/>
      </c>
      <c r="F104" s="9"/>
      <c r="G104" s="13"/>
      <c r="H104" s="9"/>
      <c r="I104" s="9"/>
      <c r="J104" s="9"/>
      <c r="K104" s="10"/>
      <c r="L104" s="10"/>
      <c r="M104" s="9"/>
      <c r="N104" s="9"/>
      <c r="O104" s="7"/>
      <c r="P104" s="15" t="str">
        <f>IF(M104="","",IFERROR(VLOOKUP(M104,Einstellungen!$A$13:$B$17,2,FALSE),""))</f>
        <v/>
      </c>
      <c r="Q104" s="9"/>
      <c r="R104" s="17" t="str">
        <f>IF(A104="","",Einstellungen!$B$8)</f>
        <v/>
      </c>
      <c r="S104" s="10"/>
      <c r="T104" s="9"/>
      <c r="U104" s="9"/>
    </row>
    <row r="105" spans="1:21" ht="20.100000000000001" customHeight="1" x14ac:dyDescent="0.25">
      <c r="A105" s="5"/>
      <c r="B105" s="9"/>
      <c r="C105" s="9"/>
      <c r="D105" s="10"/>
      <c r="E105" s="5" t="str">
        <f>IF(D105="","",INT(YEARFRAC(D105,DATE(Einstellungen!$B$6,12,31),1)))</f>
        <v/>
      </c>
      <c r="F105" s="9"/>
      <c r="G105" s="13"/>
      <c r="H105" s="9"/>
      <c r="I105" s="9"/>
      <c r="J105" s="9"/>
      <c r="K105" s="10"/>
      <c r="L105" s="10"/>
      <c r="M105" s="9"/>
      <c r="N105" s="9"/>
      <c r="O105" s="7"/>
      <c r="P105" s="15" t="str">
        <f>IF(M105="","",IFERROR(VLOOKUP(M105,Einstellungen!$A$13:$B$17,2,FALSE),""))</f>
        <v/>
      </c>
      <c r="Q105" s="9"/>
      <c r="R105" s="17" t="str">
        <f>IF(A105="","",Einstellungen!$B$8)</f>
        <v/>
      </c>
      <c r="S105" s="10"/>
      <c r="T105" s="9"/>
      <c r="U105" s="9"/>
    </row>
    <row r="106" spans="1:21" ht="20.100000000000001" customHeight="1" x14ac:dyDescent="0.25">
      <c r="A106" s="5"/>
      <c r="B106" s="9"/>
      <c r="C106" s="9"/>
      <c r="D106" s="10"/>
      <c r="E106" s="5" t="str">
        <f>IF(D106="","",INT(YEARFRAC(D106,DATE(Einstellungen!$B$6,12,31),1)))</f>
        <v/>
      </c>
      <c r="F106" s="9"/>
      <c r="G106" s="13"/>
      <c r="H106" s="9"/>
      <c r="I106" s="9"/>
      <c r="J106" s="9"/>
      <c r="K106" s="10"/>
      <c r="L106" s="10"/>
      <c r="M106" s="9"/>
      <c r="N106" s="9"/>
      <c r="O106" s="7"/>
      <c r="P106" s="15" t="str">
        <f>IF(M106="","",IFERROR(VLOOKUP(M106,Einstellungen!$A$13:$B$17,2,FALSE),""))</f>
        <v/>
      </c>
      <c r="Q106" s="9"/>
      <c r="R106" s="17" t="str">
        <f>IF(A106="","",Einstellungen!$B$8)</f>
        <v/>
      </c>
      <c r="S106" s="10"/>
      <c r="T106" s="9"/>
      <c r="U106" s="9"/>
    </row>
    <row r="107" spans="1:21" ht="20.100000000000001" customHeight="1" x14ac:dyDescent="0.25">
      <c r="A107" s="5"/>
      <c r="B107" s="9"/>
      <c r="C107" s="9"/>
      <c r="D107" s="10"/>
      <c r="E107" s="5" t="str">
        <f>IF(D107="","",INT(YEARFRAC(D107,DATE(Einstellungen!$B$6,12,31),1)))</f>
        <v/>
      </c>
      <c r="F107" s="9"/>
      <c r="G107" s="13"/>
      <c r="H107" s="9"/>
      <c r="I107" s="9"/>
      <c r="J107" s="9"/>
      <c r="K107" s="10"/>
      <c r="L107" s="10"/>
      <c r="M107" s="9"/>
      <c r="N107" s="9"/>
      <c r="O107" s="7"/>
      <c r="P107" s="15" t="str">
        <f>IF(M107="","",IFERROR(VLOOKUP(M107,Einstellungen!$A$13:$B$17,2,FALSE),""))</f>
        <v/>
      </c>
      <c r="Q107" s="9"/>
      <c r="R107" s="17" t="str">
        <f>IF(A107="","",Einstellungen!$B$8)</f>
        <v/>
      </c>
      <c r="S107" s="10"/>
      <c r="T107" s="9"/>
      <c r="U107" s="9"/>
    </row>
    <row r="108" spans="1:21" ht="20.100000000000001" customHeight="1" x14ac:dyDescent="0.25">
      <c r="A108" s="5"/>
      <c r="B108" s="9"/>
      <c r="C108" s="9"/>
      <c r="D108" s="10"/>
      <c r="E108" s="5" t="str">
        <f>IF(D108="","",INT(YEARFRAC(D108,DATE(Einstellungen!$B$6,12,31),1)))</f>
        <v/>
      </c>
      <c r="F108" s="9"/>
      <c r="G108" s="13"/>
      <c r="H108" s="9"/>
      <c r="I108" s="9"/>
      <c r="J108" s="9"/>
      <c r="K108" s="10"/>
      <c r="L108" s="10"/>
      <c r="M108" s="9"/>
      <c r="N108" s="9"/>
      <c r="O108" s="7"/>
      <c r="P108" s="15" t="str">
        <f>IF(M108="","",IFERROR(VLOOKUP(M108,Einstellungen!$A$13:$B$17,2,FALSE),""))</f>
        <v/>
      </c>
      <c r="Q108" s="9"/>
      <c r="R108" s="17" t="str">
        <f>IF(A108="","",Einstellungen!$B$8)</f>
        <v/>
      </c>
      <c r="S108" s="10"/>
      <c r="T108" s="9"/>
      <c r="U108" s="9"/>
    </row>
    <row r="109" spans="1:21" ht="20.100000000000001" customHeight="1" x14ac:dyDescent="0.25">
      <c r="A109" s="5"/>
      <c r="B109" s="9"/>
      <c r="C109" s="9"/>
      <c r="D109" s="10"/>
      <c r="E109" s="5" t="str">
        <f>IF(D109="","",INT(YEARFRAC(D109,DATE(Einstellungen!$B$6,12,31),1)))</f>
        <v/>
      </c>
      <c r="F109" s="9"/>
      <c r="G109" s="13"/>
      <c r="H109" s="9"/>
      <c r="I109" s="9"/>
      <c r="J109" s="9"/>
      <c r="K109" s="10"/>
      <c r="L109" s="10"/>
      <c r="M109" s="9"/>
      <c r="N109" s="9"/>
      <c r="O109" s="7"/>
      <c r="P109" s="15" t="str">
        <f>IF(M109="","",IFERROR(VLOOKUP(M109,Einstellungen!$A$13:$B$17,2,FALSE),""))</f>
        <v/>
      </c>
      <c r="Q109" s="9"/>
      <c r="R109" s="17" t="str">
        <f>IF(A109="","",Einstellungen!$B$8)</f>
        <v/>
      </c>
      <c r="S109" s="10"/>
      <c r="T109" s="9"/>
      <c r="U109" s="9"/>
    </row>
    <row r="110" spans="1:21" ht="20.100000000000001" customHeight="1" x14ac:dyDescent="0.25">
      <c r="A110" s="5"/>
      <c r="B110" s="9"/>
      <c r="C110" s="9"/>
      <c r="D110" s="10"/>
      <c r="E110" s="5" t="str">
        <f>IF(D110="","",INT(YEARFRAC(D110,DATE(Einstellungen!$B$6,12,31),1)))</f>
        <v/>
      </c>
      <c r="F110" s="9"/>
      <c r="G110" s="13"/>
      <c r="H110" s="9"/>
      <c r="I110" s="9"/>
      <c r="J110" s="9"/>
      <c r="K110" s="10"/>
      <c r="L110" s="10"/>
      <c r="M110" s="9"/>
      <c r="N110" s="9"/>
      <c r="O110" s="7"/>
      <c r="P110" s="15" t="str">
        <f>IF(M110="","",IFERROR(VLOOKUP(M110,Einstellungen!$A$13:$B$17,2,FALSE),""))</f>
        <v/>
      </c>
      <c r="Q110" s="9"/>
      <c r="R110" s="17" t="str">
        <f>IF(A110="","",Einstellungen!$B$8)</f>
        <v/>
      </c>
      <c r="S110" s="10"/>
      <c r="T110" s="9"/>
      <c r="U110" s="9"/>
    </row>
    <row r="111" spans="1:21" ht="20.100000000000001" customHeight="1" x14ac:dyDescent="0.25">
      <c r="A111" s="5"/>
      <c r="B111" s="9"/>
      <c r="C111" s="9"/>
      <c r="D111" s="10"/>
      <c r="E111" s="5" t="str">
        <f>IF(D111="","",INT(YEARFRAC(D111,DATE(Einstellungen!$B$6,12,31),1)))</f>
        <v/>
      </c>
      <c r="F111" s="9"/>
      <c r="G111" s="13"/>
      <c r="H111" s="9"/>
      <c r="I111" s="9"/>
      <c r="J111" s="9"/>
      <c r="K111" s="10"/>
      <c r="L111" s="10"/>
      <c r="M111" s="9"/>
      <c r="N111" s="9"/>
      <c r="O111" s="7"/>
      <c r="P111" s="15" t="str">
        <f>IF(M111="","",IFERROR(VLOOKUP(M111,Einstellungen!$A$13:$B$17,2,FALSE),""))</f>
        <v/>
      </c>
      <c r="Q111" s="9"/>
      <c r="R111" s="17" t="str">
        <f>IF(A111="","",Einstellungen!$B$8)</f>
        <v/>
      </c>
      <c r="S111" s="10"/>
      <c r="T111" s="9"/>
      <c r="U111" s="9"/>
    </row>
    <row r="112" spans="1:21" ht="20.100000000000001" customHeight="1" x14ac:dyDescent="0.25">
      <c r="A112" s="5"/>
      <c r="B112" s="9"/>
      <c r="C112" s="9"/>
      <c r="D112" s="10"/>
      <c r="E112" s="5" t="str">
        <f>IF(D112="","",INT(YEARFRAC(D112,DATE(Einstellungen!$B$6,12,31),1)))</f>
        <v/>
      </c>
      <c r="F112" s="9"/>
      <c r="G112" s="13"/>
      <c r="H112" s="9"/>
      <c r="I112" s="9"/>
      <c r="J112" s="9"/>
      <c r="K112" s="10"/>
      <c r="L112" s="10"/>
      <c r="M112" s="9"/>
      <c r="N112" s="9"/>
      <c r="O112" s="7"/>
      <c r="P112" s="15" t="str">
        <f>IF(M112="","",IFERROR(VLOOKUP(M112,Einstellungen!$A$13:$B$17,2,FALSE),""))</f>
        <v/>
      </c>
      <c r="Q112" s="9"/>
      <c r="R112" s="17" t="str">
        <f>IF(A112="","",Einstellungen!$B$8)</f>
        <v/>
      </c>
      <c r="S112" s="10"/>
      <c r="T112" s="9"/>
      <c r="U112" s="9"/>
    </row>
    <row r="113" spans="1:21" ht="20.100000000000001" customHeight="1" x14ac:dyDescent="0.25">
      <c r="A113" s="5"/>
      <c r="B113" s="9"/>
      <c r="C113" s="9"/>
      <c r="D113" s="10"/>
      <c r="E113" s="5" t="str">
        <f>IF(D113="","",INT(YEARFRAC(D113,DATE(Einstellungen!$B$6,12,31),1)))</f>
        <v/>
      </c>
      <c r="F113" s="9"/>
      <c r="G113" s="13"/>
      <c r="H113" s="9"/>
      <c r="I113" s="9"/>
      <c r="J113" s="9"/>
      <c r="K113" s="10"/>
      <c r="L113" s="10"/>
      <c r="M113" s="9"/>
      <c r="N113" s="9"/>
      <c r="O113" s="7"/>
      <c r="P113" s="15" t="str">
        <f>IF(M113="","",IFERROR(VLOOKUP(M113,Einstellungen!$A$13:$B$17,2,FALSE),""))</f>
        <v/>
      </c>
      <c r="Q113" s="9"/>
      <c r="R113" s="17" t="str">
        <f>IF(A113="","",Einstellungen!$B$8)</f>
        <v/>
      </c>
      <c r="S113" s="10"/>
      <c r="T113" s="9"/>
      <c r="U113" s="9"/>
    </row>
    <row r="114" spans="1:21" ht="20.100000000000001" customHeight="1" x14ac:dyDescent="0.25">
      <c r="A114" s="5"/>
      <c r="B114" s="9"/>
      <c r="C114" s="9"/>
      <c r="D114" s="10"/>
      <c r="E114" s="5" t="str">
        <f>IF(D114="","",INT(YEARFRAC(D114,DATE(Einstellungen!$B$6,12,31),1)))</f>
        <v/>
      </c>
      <c r="F114" s="9"/>
      <c r="G114" s="13"/>
      <c r="H114" s="9"/>
      <c r="I114" s="9"/>
      <c r="J114" s="9"/>
      <c r="K114" s="10"/>
      <c r="L114" s="10"/>
      <c r="M114" s="9"/>
      <c r="N114" s="9"/>
      <c r="O114" s="7"/>
      <c r="P114" s="15" t="str">
        <f>IF(M114="","",IFERROR(VLOOKUP(M114,Einstellungen!$A$13:$B$17,2,FALSE),""))</f>
        <v/>
      </c>
      <c r="Q114" s="9"/>
      <c r="R114" s="17" t="str">
        <f>IF(A114="","",Einstellungen!$B$8)</f>
        <v/>
      </c>
      <c r="S114" s="10"/>
      <c r="T114" s="9"/>
      <c r="U114" s="9"/>
    </row>
    <row r="115" spans="1:21" ht="20.100000000000001" customHeight="1" x14ac:dyDescent="0.25">
      <c r="A115" s="5"/>
      <c r="B115" s="9"/>
      <c r="C115" s="9"/>
      <c r="D115" s="10"/>
      <c r="E115" s="5" t="str">
        <f>IF(D115="","",INT(YEARFRAC(D115,DATE(Einstellungen!$B$6,12,31),1)))</f>
        <v/>
      </c>
      <c r="F115" s="9"/>
      <c r="G115" s="13"/>
      <c r="H115" s="9"/>
      <c r="I115" s="9"/>
      <c r="J115" s="9"/>
      <c r="K115" s="10"/>
      <c r="L115" s="10"/>
      <c r="M115" s="9"/>
      <c r="N115" s="9"/>
      <c r="O115" s="7"/>
      <c r="P115" s="15" t="str">
        <f>IF(M115="","",IFERROR(VLOOKUP(M115,Einstellungen!$A$13:$B$17,2,FALSE),""))</f>
        <v/>
      </c>
      <c r="Q115" s="9"/>
      <c r="R115" s="17" t="str">
        <f>IF(A115="","",Einstellungen!$B$8)</f>
        <v/>
      </c>
      <c r="S115" s="10"/>
      <c r="T115" s="9"/>
      <c r="U115" s="9"/>
    </row>
    <row r="116" spans="1:21" ht="20.100000000000001" customHeight="1" x14ac:dyDescent="0.25">
      <c r="A116" s="5"/>
      <c r="B116" s="9"/>
      <c r="C116" s="9"/>
      <c r="D116" s="10"/>
      <c r="E116" s="5" t="str">
        <f>IF(D116="","",INT(YEARFRAC(D116,DATE(Einstellungen!$B$6,12,31),1)))</f>
        <v/>
      </c>
      <c r="F116" s="9"/>
      <c r="G116" s="13"/>
      <c r="H116" s="9"/>
      <c r="I116" s="9"/>
      <c r="J116" s="9"/>
      <c r="K116" s="10"/>
      <c r="L116" s="10"/>
      <c r="M116" s="9"/>
      <c r="N116" s="9"/>
      <c r="O116" s="7"/>
      <c r="P116" s="15" t="str">
        <f>IF(M116="","",IFERROR(VLOOKUP(M116,Einstellungen!$A$13:$B$17,2,FALSE),""))</f>
        <v/>
      </c>
      <c r="Q116" s="9"/>
      <c r="R116" s="17" t="str">
        <f>IF(A116="","",Einstellungen!$B$8)</f>
        <v/>
      </c>
      <c r="S116" s="10"/>
      <c r="T116" s="9"/>
      <c r="U116" s="9"/>
    </row>
    <row r="117" spans="1:21" ht="20.100000000000001" customHeight="1" x14ac:dyDescent="0.25">
      <c r="A117" s="5"/>
      <c r="B117" s="9"/>
      <c r="C117" s="9"/>
      <c r="D117" s="10"/>
      <c r="E117" s="5" t="str">
        <f>IF(D117="","",INT(YEARFRAC(D117,DATE(Einstellungen!$B$6,12,31),1)))</f>
        <v/>
      </c>
      <c r="F117" s="9"/>
      <c r="G117" s="13"/>
      <c r="H117" s="9"/>
      <c r="I117" s="9"/>
      <c r="J117" s="9"/>
      <c r="K117" s="10"/>
      <c r="L117" s="10"/>
      <c r="M117" s="9"/>
      <c r="N117" s="9"/>
      <c r="O117" s="7"/>
      <c r="P117" s="15" t="str">
        <f>IF(M117="","",IFERROR(VLOOKUP(M117,Einstellungen!$A$13:$B$17,2,FALSE),""))</f>
        <v/>
      </c>
      <c r="Q117" s="9"/>
      <c r="R117" s="17" t="str">
        <f>IF(A117="","",Einstellungen!$B$8)</f>
        <v/>
      </c>
      <c r="S117" s="10"/>
      <c r="T117" s="9"/>
      <c r="U117" s="9"/>
    </row>
    <row r="118" spans="1:21" ht="20.100000000000001" customHeight="1" x14ac:dyDescent="0.25">
      <c r="A118" s="5"/>
      <c r="B118" s="9"/>
      <c r="C118" s="9"/>
      <c r="D118" s="10"/>
      <c r="E118" s="5" t="str">
        <f>IF(D118="","",INT(YEARFRAC(D118,DATE(Einstellungen!$B$6,12,31),1)))</f>
        <v/>
      </c>
      <c r="F118" s="9"/>
      <c r="G118" s="13"/>
      <c r="H118" s="9"/>
      <c r="I118" s="9"/>
      <c r="J118" s="9"/>
      <c r="K118" s="10"/>
      <c r="L118" s="10"/>
      <c r="M118" s="9"/>
      <c r="N118" s="9"/>
      <c r="O118" s="7"/>
      <c r="P118" s="15" t="str">
        <f>IF(M118="","",IFERROR(VLOOKUP(M118,Einstellungen!$A$13:$B$17,2,FALSE),""))</f>
        <v/>
      </c>
      <c r="Q118" s="9"/>
      <c r="R118" s="17" t="str">
        <f>IF(A118="","",Einstellungen!$B$8)</f>
        <v/>
      </c>
      <c r="S118" s="10"/>
      <c r="T118" s="9"/>
      <c r="U118" s="9"/>
    </row>
    <row r="119" spans="1:21" ht="20.100000000000001" customHeight="1" x14ac:dyDescent="0.25">
      <c r="A119" s="5"/>
      <c r="B119" s="9"/>
      <c r="C119" s="9"/>
      <c r="D119" s="10"/>
      <c r="E119" s="5" t="str">
        <f>IF(D119="","",INT(YEARFRAC(D119,DATE(Einstellungen!$B$6,12,31),1)))</f>
        <v/>
      </c>
      <c r="F119" s="9"/>
      <c r="G119" s="13"/>
      <c r="H119" s="9"/>
      <c r="I119" s="9"/>
      <c r="J119" s="9"/>
      <c r="K119" s="10"/>
      <c r="L119" s="10"/>
      <c r="M119" s="9"/>
      <c r="N119" s="9"/>
      <c r="O119" s="7"/>
      <c r="P119" s="15" t="str">
        <f>IF(M119="","",IFERROR(VLOOKUP(M119,Einstellungen!$A$13:$B$17,2,FALSE),""))</f>
        <v/>
      </c>
      <c r="Q119" s="9"/>
      <c r="R119" s="17" t="str">
        <f>IF(A119="","",Einstellungen!$B$8)</f>
        <v/>
      </c>
      <c r="S119" s="10"/>
      <c r="T119" s="9"/>
      <c r="U119" s="9"/>
    </row>
    <row r="120" spans="1:21" ht="20.100000000000001" customHeight="1" x14ac:dyDescent="0.25">
      <c r="A120" s="5"/>
      <c r="B120" s="9"/>
      <c r="C120" s="9"/>
      <c r="D120" s="10"/>
      <c r="E120" s="5" t="str">
        <f>IF(D120="","",INT(YEARFRAC(D120,DATE(Einstellungen!$B$6,12,31),1)))</f>
        <v/>
      </c>
      <c r="F120" s="9"/>
      <c r="G120" s="13"/>
      <c r="H120" s="9"/>
      <c r="I120" s="9"/>
      <c r="J120" s="9"/>
      <c r="K120" s="10"/>
      <c r="L120" s="10"/>
      <c r="M120" s="9"/>
      <c r="N120" s="9"/>
      <c r="O120" s="7"/>
      <c r="P120" s="15" t="str">
        <f>IF(M120="","",IFERROR(VLOOKUP(M120,Einstellungen!$A$13:$B$17,2,FALSE),""))</f>
        <v/>
      </c>
      <c r="Q120" s="9"/>
      <c r="R120" s="17" t="str">
        <f>IF(A120="","",Einstellungen!$B$8)</f>
        <v/>
      </c>
      <c r="S120" s="10"/>
      <c r="T120" s="9"/>
      <c r="U120" s="9"/>
    </row>
    <row r="121" spans="1:21" ht="20.100000000000001" customHeight="1" x14ac:dyDescent="0.25">
      <c r="A121" s="5"/>
      <c r="B121" s="9"/>
      <c r="C121" s="9"/>
      <c r="D121" s="10"/>
      <c r="E121" s="5" t="str">
        <f>IF(D121="","",INT(YEARFRAC(D121,DATE(Einstellungen!$B$6,12,31),1)))</f>
        <v/>
      </c>
      <c r="F121" s="9"/>
      <c r="G121" s="13"/>
      <c r="H121" s="9"/>
      <c r="I121" s="9"/>
      <c r="J121" s="9"/>
      <c r="K121" s="10"/>
      <c r="L121" s="10"/>
      <c r="M121" s="9"/>
      <c r="N121" s="9"/>
      <c r="O121" s="7"/>
      <c r="P121" s="15" t="str">
        <f>IF(M121="","",IFERROR(VLOOKUP(M121,Einstellungen!$A$13:$B$17,2,FALSE),""))</f>
        <v/>
      </c>
      <c r="Q121" s="9"/>
      <c r="R121" s="17" t="str">
        <f>IF(A121="","",Einstellungen!$B$8)</f>
        <v/>
      </c>
      <c r="S121" s="10"/>
      <c r="T121" s="9"/>
      <c r="U121" s="9"/>
    </row>
    <row r="122" spans="1:21" ht="20.100000000000001" customHeight="1" x14ac:dyDescent="0.25">
      <c r="A122" s="5"/>
      <c r="B122" s="9"/>
      <c r="C122" s="9"/>
      <c r="D122" s="10"/>
      <c r="E122" s="5" t="str">
        <f>IF(D122="","",INT(YEARFRAC(D122,DATE(Einstellungen!$B$6,12,31),1)))</f>
        <v/>
      </c>
      <c r="F122" s="9"/>
      <c r="G122" s="13"/>
      <c r="H122" s="9"/>
      <c r="I122" s="9"/>
      <c r="J122" s="9"/>
      <c r="K122" s="10"/>
      <c r="L122" s="10"/>
      <c r="M122" s="9"/>
      <c r="N122" s="9"/>
      <c r="O122" s="7"/>
      <c r="P122" s="15" t="str">
        <f>IF(M122="","",IFERROR(VLOOKUP(M122,Einstellungen!$A$13:$B$17,2,FALSE),""))</f>
        <v/>
      </c>
      <c r="Q122" s="9"/>
      <c r="R122" s="17" t="str">
        <f>IF(A122="","",Einstellungen!$B$8)</f>
        <v/>
      </c>
      <c r="S122" s="10"/>
      <c r="T122" s="9"/>
      <c r="U122" s="9"/>
    </row>
    <row r="123" spans="1:21" ht="20.100000000000001" customHeight="1" x14ac:dyDescent="0.25">
      <c r="A123" s="5"/>
      <c r="B123" s="9"/>
      <c r="C123" s="9"/>
      <c r="D123" s="10"/>
      <c r="E123" s="5" t="str">
        <f>IF(D123="","",INT(YEARFRAC(D123,DATE(Einstellungen!$B$6,12,31),1)))</f>
        <v/>
      </c>
      <c r="F123" s="9"/>
      <c r="G123" s="13"/>
      <c r="H123" s="9"/>
      <c r="I123" s="9"/>
      <c r="J123" s="9"/>
      <c r="K123" s="10"/>
      <c r="L123" s="10"/>
      <c r="M123" s="9"/>
      <c r="N123" s="9"/>
      <c r="O123" s="7"/>
      <c r="P123" s="15" t="str">
        <f>IF(M123="","",IFERROR(VLOOKUP(M123,Einstellungen!$A$13:$B$17,2,FALSE),""))</f>
        <v/>
      </c>
      <c r="Q123" s="9"/>
      <c r="R123" s="17" t="str">
        <f>IF(A123="","",Einstellungen!$B$8)</f>
        <v/>
      </c>
      <c r="S123" s="10"/>
      <c r="T123" s="9"/>
      <c r="U123" s="9"/>
    </row>
    <row r="124" spans="1:21" ht="20.100000000000001" customHeight="1" x14ac:dyDescent="0.25">
      <c r="A124" s="5"/>
      <c r="B124" s="9"/>
      <c r="C124" s="9"/>
      <c r="D124" s="10"/>
      <c r="E124" s="5" t="str">
        <f>IF(D124="","",INT(YEARFRAC(D124,DATE(Einstellungen!$B$6,12,31),1)))</f>
        <v/>
      </c>
      <c r="F124" s="9"/>
      <c r="G124" s="13"/>
      <c r="H124" s="9"/>
      <c r="I124" s="9"/>
      <c r="J124" s="9"/>
      <c r="K124" s="10"/>
      <c r="L124" s="10"/>
      <c r="M124" s="9"/>
      <c r="N124" s="9"/>
      <c r="O124" s="7"/>
      <c r="P124" s="15" t="str">
        <f>IF(M124="","",IFERROR(VLOOKUP(M124,Einstellungen!$A$13:$B$17,2,FALSE),""))</f>
        <v/>
      </c>
      <c r="Q124" s="9"/>
      <c r="R124" s="17" t="str">
        <f>IF(A124="","",Einstellungen!$B$8)</f>
        <v/>
      </c>
      <c r="S124" s="10"/>
      <c r="T124" s="9"/>
      <c r="U124" s="9"/>
    </row>
    <row r="125" spans="1:21" ht="20.100000000000001" customHeight="1" x14ac:dyDescent="0.25">
      <c r="A125" s="5"/>
      <c r="B125" s="9"/>
      <c r="C125" s="9"/>
      <c r="D125" s="10"/>
      <c r="E125" s="5" t="str">
        <f>IF(D125="","",INT(YEARFRAC(D125,DATE(Einstellungen!$B$6,12,31),1)))</f>
        <v/>
      </c>
      <c r="F125" s="9"/>
      <c r="G125" s="13"/>
      <c r="H125" s="9"/>
      <c r="I125" s="9"/>
      <c r="J125" s="9"/>
      <c r="K125" s="10"/>
      <c r="L125" s="10"/>
      <c r="M125" s="9"/>
      <c r="N125" s="9"/>
      <c r="O125" s="7"/>
      <c r="P125" s="15" t="str">
        <f>IF(M125="","",IFERROR(VLOOKUP(M125,Einstellungen!$A$13:$B$17,2,FALSE),""))</f>
        <v/>
      </c>
      <c r="Q125" s="9"/>
      <c r="R125" s="17" t="str">
        <f>IF(A125="","",Einstellungen!$B$8)</f>
        <v/>
      </c>
      <c r="S125" s="10"/>
      <c r="T125" s="9"/>
      <c r="U125" s="9"/>
    </row>
    <row r="126" spans="1:21" ht="20.100000000000001" customHeight="1" x14ac:dyDescent="0.25">
      <c r="A126" s="5"/>
      <c r="B126" s="9"/>
      <c r="C126" s="9"/>
      <c r="D126" s="10"/>
      <c r="E126" s="5" t="str">
        <f>IF(D126="","",INT(YEARFRAC(D126,DATE(Einstellungen!$B$6,12,31),1)))</f>
        <v/>
      </c>
      <c r="F126" s="9"/>
      <c r="G126" s="13"/>
      <c r="H126" s="9"/>
      <c r="I126" s="9"/>
      <c r="J126" s="9"/>
      <c r="K126" s="10"/>
      <c r="L126" s="10"/>
      <c r="M126" s="9"/>
      <c r="N126" s="9"/>
      <c r="O126" s="7"/>
      <c r="P126" s="15" t="str">
        <f>IF(M126="","",IFERROR(VLOOKUP(M126,Einstellungen!$A$13:$B$17,2,FALSE),""))</f>
        <v/>
      </c>
      <c r="Q126" s="9"/>
      <c r="R126" s="17" t="str">
        <f>IF(A126="","",Einstellungen!$B$8)</f>
        <v/>
      </c>
      <c r="S126" s="10"/>
      <c r="T126" s="9"/>
      <c r="U126" s="9"/>
    </row>
    <row r="127" spans="1:21" ht="20.100000000000001" customHeight="1" x14ac:dyDescent="0.25">
      <c r="A127" s="5"/>
      <c r="B127" s="9"/>
      <c r="C127" s="9"/>
      <c r="D127" s="10"/>
      <c r="E127" s="5" t="str">
        <f>IF(D127="","",INT(YEARFRAC(D127,DATE(Einstellungen!$B$6,12,31),1)))</f>
        <v/>
      </c>
      <c r="F127" s="9"/>
      <c r="G127" s="13"/>
      <c r="H127" s="9"/>
      <c r="I127" s="9"/>
      <c r="J127" s="9"/>
      <c r="K127" s="10"/>
      <c r="L127" s="10"/>
      <c r="M127" s="9"/>
      <c r="N127" s="9"/>
      <c r="O127" s="7"/>
      <c r="P127" s="15" t="str">
        <f>IF(M127="","",IFERROR(VLOOKUP(M127,Einstellungen!$A$13:$B$17,2,FALSE),""))</f>
        <v/>
      </c>
      <c r="Q127" s="9"/>
      <c r="R127" s="17" t="str">
        <f>IF(A127="","",Einstellungen!$B$8)</f>
        <v/>
      </c>
      <c r="S127" s="10"/>
      <c r="T127" s="9"/>
      <c r="U127" s="9"/>
    </row>
    <row r="128" spans="1:21" ht="20.100000000000001" customHeight="1" x14ac:dyDescent="0.25">
      <c r="A128" s="5"/>
      <c r="B128" s="9"/>
      <c r="C128" s="9"/>
      <c r="D128" s="10"/>
      <c r="E128" s="5" t="str">
        <f>IF(D128="","",INT(YEARFRAC(D128,DATE(Einstellungen!$B$6,12,31),1)))</f>
        <v/>
      </c>
      <c r="F128" s="9"/>
      <c r="G128" s="13"/>
      <c r="H128" s="9"/>
      <c r="I128" s="9"/>
      <c r="J128" s="9"/>
      <c r="K128" s="10"/>
      <c r="L128" s="10"/>
      <c r="M128" s="9"/>
      <c r="N128" s="9"/>
      <c r="O128" s="7"/>
      <c r="P128" s="15" t="str">
        <f>IF(M128="","",IFERROR(VLOOKUP(M128,Einstellungen!$A$13:$B$17,2,FALSE),""))</f>
        <v/>
      </c>
      <c r="Q128" s="9"/>
      <c r="R128" s="17" t="str">
        <f>IF(A128="","",Einstellungen!$B$8)</f>
        <v/>
      </c>
      <c r="S128" s="10"/>
      <c r="T128" s="9"/>
      <c r="U128" s="9"/>
    </row>
    <row r="129" spans="1:21" ht="20.100000000000001" customHeight="1" x14ac:dyDescent="0.25">
      <c r="A129" s="5"/>
      <c r="B129" s="9"/>
      <c r="C129" s="9"/>
      <c r="D129" s="10"/>
      <c r="E129" s="5" t="str">
        <f>IF(D129="","",INT(YEARFRAC(D129,DATE(Einstellungen!$B$6,12,31),1)))</f>
        <v/>
      </c>
      <c r="F129" s="9"/>
      <c r="G129" s="13"/>
      <c r="H129" s="9"/>
      <c r="I129" s="9"/>
      <c r="J129" s="9"/>
      <c r="K129" s="10"/>
      <c r="L129" s="10"/>
      <c r="M129" s="9"/>
      <c r="N129" s="9"/>
      <c r="O129" s="7"/>
      <c r="P129" s="15" t="str">
        <f>IF(M129="","",IFERROR(VLOOKUP(M129,Einstellungen!$A$13:$B$17,2,FALSE),""))</f>
        <v/>
      </c>
      <c r="Q129" s="9"/>
      <c r="R129" s="17" t="str">
        <f>IF(A129="","",Einstellungen!$B$8)</f>
        <v/>
      </c>
      <c r="S129" s="10"/>
      <c r="T129" s="9"/>
      <c r="U129" s="9"/>
    </row>
    <row r="130" spans="1:21" ht="20.100000000000001" customHeight="1" x14ac:dyDescent="0.25">
      <c r="A130" s="5"/>
      <c r="B130" s="9"/>
      <c r="C130" s="9"/>
      <c r="D130" s="10"/>
      <c r="E130" s="5" t="str">
        <f>IF(D130="","",INT(YEARFRAC(D130,DATE(Einstellungen!$B$6,12,31),1)))</f>
        <v/>
      </c>
      <c r="F130" s="9"/>
      <c r="G130" s="13"/>
      <c r="H130" s="9"/>
      <c r="I130" s="9"/>
      <c r="J130" s="9"/>
      <c r="K130" s="10"/>
      <c r="L130" s="10"/>
      <c r="M130" s="9"/>
      <c r="N130" s="9"/>
      <c r="O130" s="7"/>
      <c r="P130" s="15" t="str">
        <f>IF(M130="","",IFERROR(VLOOKUP(M130,Einstellungen!$A$13:$B$17,2,FALSE),""))</f>
        <v/>
      </c>
      <c r="Q130" s="9"/>
      <c r="R130" s="17" t="str">
        <f>IF(A130="","",Einstellungen!$B$8)</f>
        <v/>
      </c>
      <c r="S130" s="10"/>
      <c r="T130" s="9"/>
      <c r="U130" s="9"/>
    </row>
    <row r="131" spans="1:21" ht="20.100000000000001" customHeight="1" x14ac:dyDescent="0.25">
      <c r="A131" s="5"/>
      <c r="B131" s="9"/>
      <c r="C131" s="9"/>
      <c r="D131" s="10"/>
      <c r="E131" s="5" t="str">
        <f>IF(D131="","",INT(YEARFRAC(D131,DATE(Einstellungen!$B$6,12,31),1)))</f>
        <v/>
      </c>
      <c r="F131" s="9"/>
      <c r="G131" s="13"/>
      <c r="H131" s="9"/>
      <c r="I131" s="9"/>
      <c r="J131" s="9"/>
      <c r="K131" s="10"/>
      <c r="L131" s="10"/>
      <c r="M131" s="9"/>
      <c r="N131" s="9"/>
      <c r="O131" s="7"/>
      <c r="P131" s="15" t="str">
        <f>IF(M131="","",IFERROR(VLOOKUP(M131,Einstellungen!$A$13:$B$17,2,FALSE),""))</f>
        <v/>
      </c>
      <c r="Q131" s="9"/>
      <c r="R131" s="17" t="str">
        <f>IF(A131="","",Einstellungen!$B$8)</f>
        <v/>
      </c>
      <c r="S131" s="10"/>
      <c r="T131" s="9"/>
      <c r="U131" s="9"/>
    </row>
    <row r="132" spans="1:21" ht="20.100000000000001" customHeight="1" x14ac:dyDescent="0.25">
      <c r="A132" s="5"/>
      <c r="B132" s="9"/>
      <c r="C132" s="9"/>
      <c r="D132" s="10"/>
      <c r="E132" s="5" t="str">
        <f>IF(D132="","",INT(YEARFRAC(D132,DATE(Einstellungen!$B$6,12,31),1)))</f>
        <v/>
      </c>
      <c r="F132" s="9"/>
      <c r="G132" s="13"/>
      <c r="H132" s="9"/>
      <c r="I132" s="9"/>
      <c r="J132" s="9"/>
      <c r="K132" s="10"/>
      <c r="L132" s="10"/>
      <c r="M132" s="9"/>
      <c r="N132" s="9"/>
      <c r="O132" s="7"/>
      <c r="P132" s="15" t="str">
        <f>IF(M132="","",IFERROR(VLOOKUP(M132,Einstellungen!$A$13:$B$17,2,FALSE),""))</f>
        <v/>
      </c>
      <c r="Q132" s="9"/>
      <c r="R132" s="17" t="str">
        <f>IF(A132="","",Einstellungen!$B$8)</f>
        <v/>
      </c>
      <c r="S132" s="10"/>
      <c r="T132" s="9"/>
      <c r="U132" s="9"/>
    </row>
    <row r="133" spans="1:21" ht="20.100000000000001" customHeight="1" x14ac:dyDescent="0.25">
      <c r="A133" s="5"/>
      <c r="B133" s="9"/>
      <c r="C133" s="9"/>
      <c r="D133" s="10"/>
      <c r="E133" s="5" t="str">
        <f>IF(D133="","",INT(YEARFRAC(D133,DATE(Einstellungen!$B$6,12,31),1)))</f>
        <v/>
      </c>
      <c r="F133" s="9"/>
      <c r="G133" s="13"/>
      <c r="H133" s="9"/>
      <c r="I133" s="9"/>
      <c r="J133" s="9"/>
      <c r="K133" s="10"/>
      <c r="L133" s="10"/>
      <c r="M133" s="9"/>
      <c r="N133" s="9"/>
      <c r="O133" s="7"/>
      <c r="P133" s="15" t="str">
        <f>IF(M133="","",IFERROR(VLOOKUP(M133,Einstellungen!$A$13:$B$17,2,FALSE),""))</f>
        <v/>
      </c>
      <c r="Q133" s="9"/>
      <c r="R133" s="17" t="str">
        <f>IF(A133="","",Einstellungen!$B$8)</f>
        <v/>
      </c>
      <c r="S133" s="10"/>
      <c r="T133" s="9"/>
      <c r="U133" s="9"/>
    </row>
    <row r="134" spans="1:21" ht="20.100000000000001" customHeight="1" x14ac:dyDescent="0.25">
      <c r="A134" s="5"/>
      <c r="B134" s="9"/>
      <c r="C134" s="9"/>
      <c r="D134" s="10"/>
      <c r="E134" s="5" t="str">
        <f>IF(D134="","",INT(YEARFRAC(D134,DATE(Einstellungen!$B$6,12,31),1)))</f>
        <v/>
      </c>
      <c r="F134" s="9"/>
      <c r="G134" s="13"/>
      <c r="H134" s="9"/>
      <c r="I134" s="9"/>
      <c r="J134" s="9"/>
      <c r="K134" s="10"/>
      <c r="L134" s="10"/>
      <c r="M134" s="9"/>
      <c r="N134" s="9"/>
      <c r="O134" s="7"/>
      <c r="P134" s="15" t="str">
        <f>IF(M134="","",IFERROR(VLOOKUP(M134,Einstellungen!$A$13:$B$17,2,FALSE),""))</f>
        <v/>
      </c>
      <c r="Q134" s="9"/>
      <c r="R134" s="17" t="str">
        <f>IF(A134="","",Einstellungen!$B$8)</f>
        <v/>
      </c>
      <c r="S134" s="10"/>
      <c r="T134" s="9"/>
      <c r="U134" s="9"/>
    </row>
    <row r="135" spans="1:21" ht="20.100000000000001" customHeight="1" x14ac:dyDescent="0.25">
      <c r="A135" s="5"/>
      <c r="B135" s="9"/>
      <c r="C135" s="9"/>
      <c r="D135" s="10"/>
      <c r="E135" s="5" t="str">
        <f>IF(D135="","",INT(YEARFRAC(D135,DATE(Einstellungen!$B$6,12,31),1)))</f>
        <v/>
      </c>
      <c r="F135" s="9"/>
      <c r="G135" s="13"/>
      <c r="H135" s="9"/>
      <c r="I135" s="9"/>
      <c r="J135" s="9"/>
      <c r="K135" s="10"/>
      <c r="L135" s="10"/>
      <c r="M135" s="9"/>
      <c r="N135" s="9"/>
      <c r="O135" s="7"/>
      <c r="P135" s="15" t="str">
        <f>IF(M135="","",IFERROR(VLOOKUP(M135,Einstellungen!$A$13:$B$17,2,FALSE),""))</f>
        <v/>
      </c>
      <c r="Q135" s="9"/>
      <c r="R135" s="17" t="str">
        <f>IF(A135="","",Einstellungen!$B$8)</f>
        <v/>
      </c>
      <c r="S135" s="10"/>
      <c r="T135" s="9"/>
      <c r="U135" s="9"/>
    </row>
    <row r="136" spans="1:21" ht="20.100000000000001" customHeight="1" x14ac:dyDescent="0.25">
      <c r="A136" s="5"/>
      <c r="B136" s="9"/>
      <c r="C136" s="9"/>
      <c r="D136" s="10"/>
      <c r="E136" s="5" t="str">
        <f>IF(D136="","",INT(YEARFRAC(D136,DATE(Einstellungen!$B$6,12,31),1)))</f>
        <v/>
      </c>
      <c r="F136" s="9"/>
      <c r="G136" s="13"/>
      <c r="H136" s="9"/>
      <c r="I136" s="9"/>
      <c r="J136" s="9"/>
      <c r="K136" s="10"/>
      <c r="L136" s="10"/>
      <c r="M136" s="9"/>
      <c r="N136" s="9"/>
      <c r="O136" s="7"/>
      <c r="P136" s="15" t="str">
        <f>IF(M136="","",IFERROR(VLOOKUP(M136,Einstellungen!$A$13:$B$17,2,FALSE),""))</f>
        <v/>
      </c>
      <c r="Q136" s="9"/>
      <c r="R136" s="17" t="str">
        <f>IF(A136="","",Einstellungen!$B$8)</f>
        <v/>
      </c>
      <c r="S136" s="10"/>
      <c r="T136" s="9"/>
      <c r="U136" s="9"/>
    </row>
    <row r="137" spans="1:21" ht="20.100000000000001" customHeight="1" x14ac:dyDescent="0.25">
      <c r="A137" s="5"/>
      <c r="B137" s="9"/>
      <c r="C137" s="9"/>
      <c r="D137" s="10"/>
      <c r="E137" s="5" t="str">
        <f>IF(D137="","",INT(YEARFRAC(D137,DATE(Einstellungen!$B$6,12,31),1)))</f>
        <v/>
      </c>
      <c r="F137" s="9"/>
      <c r="G137" s="13"/>
      <c r="H137" s="9"/>
      <c r="I137" s="9"/>
      <c r="J137" s="9"/>
      <c r="K137" s="10"/>
      <c r="L137" s="10"/>
      <c r="M137" s="9"/>
      <c r="N137" s="9"/>
      <c r="O137" s="7"/>
      <c r="P137" s="15" t="str">
        <f>IF(M137="","",IFERROR(VLOOKUP(M137,Einstellungen!$A$13:$B$17,2,FALSE),""))</f>
        <v/>
      </c>
      <c r="Q137" s="9"/>
      <c r="R137" s="17" t="str">
        <f>IF(A137="","",Einstellungen!$B$8)</f>
        <v/>
      </c>
      <c r="S137" s="10"/>
      <c r="T137" s="9"/>
      <c r="U137" s="9"/>
    </row>
    <row r="138" spans="1:21" ht="20.100000000000001" customHeight="1" x14ac:dyDescent="0.25">
      <c r="A138" s="5"/>
      <c r="B138" s="9"/>
      <c r="C138" s="9"/>
      <c r="D138" s="10"/>
      <c r="E138" s="5" t="str">
        <f>IF(D138="","",INT(YEARFRAC(D138,DATE(Einstellungen!$B$6,12,31),1)))</f>
        <v/>
      </c>
      <c r="F138" s="9"/>
      <c r="G138" s="13"/>
      <c r="H138" s="9"/>
      <c r="I138" s="9"/>
      <c r="J138" s="9"/>
      <c r="K138" s="10"/>
      <c r="L138" s="10"/>
      <c r="M138" s="9"/>
      <c r="N138" s="9"/>
      <c r="O138" s="7"/>
      <c r="P138" s="15" t="str">
        <f>IF(M138="","",IFERROR(VLOOKUP(M138,Einstellungen!$A$13:$B$17,2,FALSE),""))</f>
        <v/>
      </c>
      <c r="Q138" s="9"/>
      <c r="R138" s="17" t="str">
        <f>IF(A138="","",Einstellungen!$B$8)</f>
        <v/>
      </c>
      <c r="S138" s="10"/>
      <c r="T138" s="9"/>
      <c r="U138" s="9"/>
    </row>
    <row r="139" spans="1:21" ht="20.100000000000001" customHeight="1" x14ac:dyDescent="0.25">
      <c r="A139" s="5"/>
      <c r="B139" s="9"/>
      <c r="C139" s="9"/>
      <c r="D139" s="10"/>
      <c r="E139" s="5" t="str">
        <f>IF(D139="","",INT(YEARFRAC(D139,DATE(Einstellungen!$B$6,12,31),1)))</f>
        <v/>
      </c>
      <c r="F139" s="9"/>
      <c r="G139" s="13"/>
      <c r="H139" s="9"/>
      <c r="I139" s="9"/>
      <c r="J139" s="9"/>
      <c r="K139" s="10"/>
      <c r="L139" s="10"/>
      <c r="M139" s="9"/>
      <c r="N139" s="9"/>
      <c r="O139" s="7"/>
      <c r="P139" s="15" t="str">
        <f>IF(M139="","",IFERROR(VLOOKUP(M139,Einstellungen!$A$13:$B$17,2,FALSE),""))</f>
        <v/>
      </c>
      <c r="Q139" s="9"/>
      <c r="R139" s="17" t="str">
        <f>IF(A139="","",Einstellungen!$B$8)</f>
        <v/>
      </c>
      <c r="S139" s="10"/>
      <c r="T139" s="9"/>
      <c r="U139" s="9"/>
    </row>
    <row r="140" spans="1:21" ht="20.100000000000001" customHeight="1" x14ac:dyDescent="0.25">
      <c r="A140" s="5"/>
      <c r="B140" s="9"/>
      <c r="C140" s="9"/>
      <c r="D140" s="10"/>
      <c r="E140" s="5" t="str">
        <f>IF(D140="","",INT(YEARFRAC(D140,DATE(Einstellungen!$B$6,12,31),1)))</f>
        <v/>
      </c>
      <c r="F140" s="9"/>
      <c r="G140" s="13"/>
      <c r="H140" s="9"/>
      <c r="I140" s="9"/>
      <c r="J140" s="9"/>
      <c r="K140" s="10"/>
      <c r="L140" s="10"/>
      <c r="M140" s="9"/>
      <c r="N140" s="9"/>
      <c r="O140" s="7"/>
      <c r="P140" s="15" t="str">
        <f>IF(M140="","",IFERROR(VLOOKUP(M140,Einstellungen!$A$13:$B$17,2,FALSE),""))</f>
        <v/>
      </c>
      <c r="Q140" s="9"/>
      <c r="R140" s="17" t="str">
        <f>IF(A140="","",Einstellungen!$B$8)</f>
        <v/>
      </c>
      <c r="S140" s="10"/>
      <c r="T140" s="9"/>
      <c r="U140" s="9"/>
    </row>
    <row r="141" spans="1:21" ht="20.100000000000001" customHeight="1" x14ac:dyDescent="0.25">
      <c r="A141" s="5"/>
      <c r="B141" s="9"/>
      <c r="C141" s="9"/>
      <c r="D141" s="10"/>
      <c r="E141" s="5" t="str">
        <f>IF(D141="","",INT(YEARFRAC(D141,DATE(Einstellungen!$B$6,12,31),1)))</f>
        <v/>
      </c>
      <c r="F141" s="9"/>
      <c r="G141" s="13"/>
      <c r="H141" s="9"/>
      <c r="I141" s="9"/>
      <c r="J141" s="9"/>
      <c r="K141" s="10"/>
      <c r="L141" s="10"/>
      <c r="M141" s="9"/>
      <c r="N141" s="9"/>
      <c r="O141" s="7"/>
      <c r="P141" s="15" t="str">
        <f>IF(M141="","",IFERROR(VLOOKUP(M141,Einstellungen!$A$13:$B$17,2,FALSE),""))</f>
        <v/>
      </c>
      <c r="Q141" s="9"/>
      <c r="R141" s="17" t="str">
        <f>IF(A141="","",Einstellungen!$B$8)</f>
        <v/>
      </c>
      <c r="S141" s="10"/>
      <c r="T141" s="9"/>
      <c r="U141" s="9"/>
    </row>
    <row r="142" spans="1:21" ht="20.100000000000001" customHeight="1" x14ac:dyDescent="0.25">
      <c r="A142" s="5"/>
      <c r="B142" s="9"/>
      <c r="C142" s="9"/>
      <c r="D142" s="10"/>
      <c r="E142" s="5" t="str">
        <f>IF(D142="","",INT(YEARFRAC(D142,DATE(Einstellungen!$B$6,12,31),1)))</f>
        <v/>
      </c>
      <c r="F142" s="9"/>
      <c r="G142" s="13"/>
      <c r="H142" s="9"/>
      <c r="I142" s="9"/>
      <c r="J142" s="9"/>
      <c r="K142" s="10"/>
      <c r="L142" s="10"/>
      <c r="M142" s="9"/>
      <c r="N142" s="9"/>
      <c r="O142" s="7"/>
      <c r="P142" s="15" t="str">
        <f>IF(M142="","",IFERROR(VLOOKUP(M142,Einstellungen!$A$13:$B$17,2,FALSE),""))</f>
        <v/>
      </c>
      <c r="Q142" s="9"/>
      <c r="R142" s="17" t="str">
        <f>IF(A142="","",Einstellungen!$B$8)</f>
        <v/>
      </c>
      <c r="S142" s="10"/>
      <c r="T142" s="9"/>
      <c r="U142" s="9"/>
    </row>
    <row r="143" spans="1:21" ht="20.100000000000001" customHeight="1" x14ac:dyDescent="0.25">
      <c r="A143" s="5"/>
      <c r="B143" s="9"/>
      <c r="C143" s="9"/>
      <c r="D143" s="10"/>
      <c r="E143" s="5" t="str">
        <f>IF(D143="","",INT(YEARFRAC(D143,DATE(Einstellungen!$B$6,12,31),1)))</f>
        <v/>
      </c>
      <c r="F143" s="9"/>
      <c r="G143" s="13"/>
      <c r="H143" s="9"/>
      <c r="I143" s="9"/>
      <c r="J143" s="9"/>
      <c r="K143" s="10"/>
      <c r="L143" s="10"/>
      <c r="M143" s="9"/>
      <c r="N143" s="9"/>
      <c r="O143" s="7"/>
      <c r="P143" s="15" t="str">
        <f>IF(M143="","",IFERROR(VLOOKUP(M143,Einstellungen!$A$13:$B$17,2,FALSE),""))</f>
        <v/>
      </c>
      <c r="Q143" s="9"/>
      <c r="R143" s="17" t="str">
        <f>IF(A143="","",Einstellungen!$B$8)</f>
        <v/>
      </c>
      <c r="S143" s="10"/>
      <c r="T143" s="9"/>
      <c r="U143" s="9"/>
    </row>
    <row r="144" spans="1:21" ht="20.100000000000001" customHeight="1" x14ac:dyDescent="0.25">
      <c r="A144" s="5"/>
      <c r="B144" s="9"/>
      <c r="C144" s="9"/>
      <c r="D144" s="10"/>
      <c r="E144" s="5" t="str">
        <f>IF(D144="","",INT(YEARFRAC(D144,DATE(Einstellungen!$B$6,12,31),1)))</f>
        <v/>
      </c>
      <c r="F144" s="9"/>
      <c r="G144" s="13"/>
      <c r="H144" s="9"/>
      <c r="I144" s="9"/>
      <c r="J144" s="9"/>
      <c r="K144" s="10"/>
      <c r="L144" s="10"/>
      <c r="M144" s="9"/>
      <c r="N144" s="9"/>
      <c r="O144" s="7"/>
      <c r="P144" s="15" t="str">
        <f>IF(M144="","",IFERROR(VLOOKUP(M144,Einstellungen!$A$13:$B$17,2,FALSE),""))</f>
        <v/>
      </c>
      <c r="Q144" s="9"/>
      <c r="R144" s="17" t="str">
        <f>IF(A144="","",Einstellungen!$B$8)</f>
        <v/>
      </c>
      <c r="S144" s="10"/>
      <c r="T144" s="9"/>
      <c r="U144" s="9"/>
    </row>
    <row r="145" spans="1:21" ht="20.100000000000001" customHeight="1" x14ac:dyDescent="0.25">
      <c r="A145" s="5"/>
      <c r="B145" s="9"/>
      <c r="C145" s="9"/>
      <c r="D145" s="10"/>
      <c r="E145" s="5" t="str">
        <f>IF(D145="","",INT(YEARFRAC(D145,DATE(Einstellungen!$B$6,12,31),1)))</f>
        <v/>
      </c>
      <c r="F145" s="9"/>
      <c r="G145" s="13"/>
      <c r="H145" s="9"/>
      <c r="I145" s="9"/>
      <c r="J145" s="9"/>
      <c r="K145" s="10"/>
      <c r="L145" s="10"/>
      <c r="M145" s="9"/>
      <c r="N145" s="9"/>
      <c r="O145" s="7"/>
      <c r="P145" s="15" t="str">
        <f>IF(M145="","",IFERROR(VLOOKUP(M145,Einstellungen!$A$13:$B$17,2,FALSE),""))</f>
        <v/>
      </c>
      <c r="Q145" s="9"/>
      <c r="R145" s="17" t="str">
        <f>IF(A145="","",Einstellungen!$B$8)</f>
        <v/>
      </c>
      <c r="S145" s="10"/>
      <c r="T145" s="9"/>
      <c r="U145" s="9"/>
    </row>
    <row r="146" spans="1:21" ht="20.100000000000001" customHeight="1" x14ac:dyDescent="0.25">
      <c r="A146" s="5"/>
      <c r="B146" s="9"/>
      <c r="C146" s="9"/>
      <c r="D146" s="10"/>
      <c r="E146" s="5" t="str">
        <f>IF(D146="","",INT(YEARFRAC(D146,DATE(Einstellungen!$B$6,12,31),1)))</f>
        <v/>
      </c>
      <c r="F146" s="9"/>
      <c r="G146" s="13"/>
      <c r="H146" s="9"/>
      <c r="I146" s="9"/>
      <c r="J146" s="9"/>
      <c r="K146" s="10"/>
      <c r="L146" s="10"/>
      <c r="M146" s="9"/>
      <c r="N146" s="9"/>
      <c r="O146" s="7"/>
      <c r="P146" s="15" t="str">
        <f>IF(M146="","",IFERROR(VLOOKUP(M146,Einstellungen!$A$13:$B$17,2,FALSE),""))</f>
        <v/>
      </c>
      <c r="Q146" s="9"/>
      <c r="R146" s="17" t="str">
        <f>IF(A146="","",Einstellungen!$B$8)</f>
        <v/>
      </c>
      <c r="S146" s="10"/>
      <c r="T146" s="9"/>
      <c r="U146" s="9"/>
    </row>
    <row r="147" spans="1:21" ht="20.100000000000001" customHeight="1" x14ac:dyDescent="0.25">
      <c r="A147" s="5"/>
      <c r="B147" s="9"/>
      <c r="C147" s="9"/>
      <c r="D147" s="10"/>
      <c r="E147" s="5" t="str">
        <f>IF(D147="","",INT(YEARFRAC(D147,DATE(Einstellungen!$B$6,12,31),1)))</f>
        <v/>
      </c>
      <c r="F147" s="9"/>
      <c r="G147" s="13"/>
      <c r="H147" s="9"/>
      <c r="I147" s="9"/>
      <c r="J147" s="9"/>
      <c r="K147" s="10"/>
      <c r="L147" s="10"/>
      <c r="M147" s="9"/>
      <c r="N147" s="9"/>
      <c r="O147" s="7"/>
      <c r="P147" s="15" t="str">
        <f>IF(M147="","",IFERROR(VLOOKUP(M147,Einstellungen!$A$13:$B$17,2,FALSE),""))</f>
        <v/>
      </c>
      <c r="Q147" s="9"/>
      <c r="R147" s="17" t="str">
        <f>IF(A147="","",Einstellungen!$B$8)</f>
        <v/>
      </c>
      <c r="S147" s="10"/>
      <c r="T147" s="9"/>
      <c r="U147" s="9"/>
    </row>
    <row r="148" spans="1:21" ht="20.100000000000001" customHeight="1" x14ac:dyDescent="0.25">
      <c r="A148" s="5"/>
      <c r="B148" s="9"/>
      <c r="C148" s="9"/>
      <c r="D148" s="10"/>
      <c r="E148" s="5" t="str">
        <f>IF(D148="","",INT(YEARFRAC(D148,DATE(Einstellungen!$B$6,12,31),1)))</f>
        <v/>
      </c>
      <c r="F148" s="9"/>
      <c r="G148" s="13"/>
      <c r="H148" s="9"/>
      <c r="I148" s="9"/>
      <c r="J148" s="9"/>
      <c r="K148" s="10"/>
      <c r="L148" s="10"/>
      <c r="M148" s="9"/>
      <c r="N148" s="9"/>
      <c r="O148" s="7"/>
      <c r="P148" s="15" t="str">
        <f>IF(M148="","",IFERROR(VLOOKUP(M148,Einstellungen!$A$13:$B$17,2,FALSE),""))</f>
        <v/>
      </c>
      <c r="Q148" s="9"/>
      <c r="R148" s="17" t="str">
        <f>IF(A148="","",Einstellungen!$B$8)</f>
        <v/>
      </c>
      <c r="S148" s="10"/>
      <c r="T148" s="9"/>
      <c r="U148" s="9"/>
    </row>
    <row r="149" spans="1:21" ht="20.100000000000001" customHeight="1" x14ac:dyDescent="0.25">
      <c r="A149" s="5"/>
      <c r="B149" s="9"/>
      <c r="C149" s="9"/>
      <c r="D149" s="10"/>
      <c r="E149" s="5" t="str">
        <f>IF(D149="","",INT(YEARFRAC(D149,DATE(Einstellungen!$B$6,12,31),1)))</f>
        <v/>
      </c>
      <c r="F149" s="9"/>
      <c r="G149" s="13"/>
      <c r="H149" s="9"/>
      <c r="I149" s="9"/>
      <c r="J149" s="9"/>
      <c r="K149" s="10"/>
      <c r="L149" s="10"/>
      <c r="M149" s="9"/>
      <c r="N149" s="9"/>
      <c r="O149" s="7"/>
      <c r="P149" s="15" t="str">
        <f>IF(M149="","",IFERROR(VLOOKUP(M149,Einstellungen!$A$13:$B$17,2,FALSE),""))</f>
        <v/>
      </c>
      <c r="Q149" s="9"/>
      <c r="R149" s="17" t="str">
        <f>IF(A149="","",Einstellungen!$B$8)</f>
        <v/>
      </c>
      <c r="S149" s="10"/>
      <c r="T149" s="9"/>
      <c r="U149" s="9"/>
    </row>
    <row r="150" spans="1:21" ht="20.100000000000001" customHeight="1" x14ac:dyDescent="0.25">
      <c r="A150" s="5"/>
      <c r="B150" s="9"/>
      <c r="C150" s="9"/>
      <c r="D150" s="10"/>
      <c r="E150" s="5" t="str">
        <f>IF(D150="","",INT(YEARFRAC(D150,DATE(Einstellungen!$B$6,12,31),1)))</f>
        <v/>
      </c>
      <c r="F150" s="9"/>
      <c r="G150" s="13"/>
      <c r="H150" s="9"/>
      <c r="I150" s="9"/>
      <c r="J150" s="9"/>
      <c r="K150" s="10"/>
      <c r="L150" s="10"/>
      <c r="M150" s="9"/>
      <c r="N150" s="9"/>
      <c r="O150" s="7"/>
      <c r="P150" s="15" t="str">
        <f>IF(M150="","",IFERROR(VLOOKUP(M150,Einstellungen!$A$13:$B$17,2,FALSE),""))</f>
        <v/>
      </c>
      <c r="Q150" s="9"/>
      <c r="R150" s="17" t="str">
        <f>IF(A150="","",Einstellungen!$B$8)</f>
        <v/>
      </c>
      <c r="S150" s="10"/>
      <c r="T150" s="9"/>
      <c r="U150" s="9"/>
    </row>
    <row r="151" spans="1:21" ht="20.100000000000001" customHeight="1" x14ac:dyDescent="0.25">
      <c r="A151" s="5"/>
      <c r="B151" s="9"/>
      <c r="C151" s="9"/>
      <c r="D151" s="10"/>
      <c r="E151" s="5" t="str">
        <f>IF(D151="","",INT(YEARFRAC(D151,DATE(Einstellungen!$B$6,12,31),1)))</f>
        <v/>
      </c>
      <c r="F151" s="9"/>
      <c r="G151" s="13"/>
      <c r="H151" s="9"/>
      <c r="I151" s="9"/>
      <c r="J151" s="9"/>
      <c r="K151" s="10"/>
      <c r="L151" s="10"/>
      <c r="M151" s="9"/>
      <c r="N151" s="9"/>
      <c r="O151" s="7"/>
      <c r="P151" s="15" t="str">
        <f>IF(M151="","",IFERROR(VLOOKUP(M151,Einstellungen!$A$13:$B$17,2,FALSE),""))</f>
        <v/>
      </c>
      <c r="Q151" s="9"/>
      <c r="R151" s="17" t="str">
        <f>IF(A151="","",Einstellungen!$B$8)</f>
        <v/>
      </c>
      <c r="S151" s="10"/>
      <c r="T151" s="9"/>
      <c r="U151" s="9"/>
    </row>
    <row r="152" spans="1:21" ht="20.100000000000001" customHeight="1" x14ac:dyDescent="0.25">
      <c r="A152" s="5"/>
      <c r="B152" s="9"/>
      <c r="C152" s="9"/>
      <c r="D152" s="10"/>
      <c r="E152" s="5" t="str">
        <f>IF(D152="","",INT(YEARFRAC(D152,DATE(Einstellungen!$B$6,12,31),1)))</f>
        <v/>
      </c>
      <c r="F152" s="9"/>
      <c r="G152" s="13"/>
      <c r="H152" s="9"/>
      <c r="I152" s="9"/>
      <c r="J152" s="9"/>
      <c r="K152" s="10"/>
      <c r="L152" s="10"/>
      <c r="M152" s="9"/>
      <c r="N152" s="9"/>
      <c r="O152" s="7"/>
      <c r="P152" s="15" t="str">
        <f>IF(M152="","",IFERROR(VLOOKUP(M152,Einstellungen!$A$13:$B$17,2,FALSE),""))</f>
        <v/>
      </c>
      <c r="Q152" s="9"/>
      <c r="R152" s="17" t="str">
        <f>IF(A152="","",Einstellungen!$B$8)</f>
        <v/>
      </c>
      <c r="S152" s="10"/>
      <c r="T152" s="9"/>
      <c r="U152" s="9"/>
    </row>
    <row r="153" spans="1:21" ht="20.100000000000001" customHeight="1" x14ac:dyDescent="0.25">
      <c r="A153" s="5"/>
      <c r="B153" s="9"/>
      <c r="C153" s="9"/>
      <c r="D153" s="10"/>
      <c r="E153" s="5" t="str">
        <f>IF(D153="","",INT(YEARFRAC(D153,DATE(Einstellungen!$B$6,12,31),1)))</f>
        <v/>
      </c>
      <c r="F153" s="9"/>
      <c r="G153" s="13"/>
      <c r="H153" s="9"/>
      <c r="I153" s="9"/>
      <c r="J153" s="9"/>
      <c r="K153" s="10"/>
      <c r="L153" s="10"/>
      <c r="M153" s="9"/>
      <c r="N153" s="9"/>
      <c r="O153" s="7"/>
      <c r="P153" s="15" t="str">
        <f>IF(M153="","",IFERROR(VLOOKUP(M153,Einstellungen!$A$13:$B$17,2,FALSE),""))</f>
        <v/>
      </c>
      <c r="Q153" s="9"/>
      <c r="R153" s="17" t="str">
        <f>IF(A153="","",Einstellungen!$B$8)</f>
        <v/>
      </c>
      <c r="S153" s="10"/>
      <c r="T153" s="9"/>
      <c r="U153" s="9"/>
    </row>
    <row r="154" spans="1:21" ht="20.100000000000001" customHeight="1" x14ac:dyDescent="0.25">
      <c r="A154" s="5"/>
      <c r="B154" s="9"/>
      <c r="C154" s="9"/>
      <c r="D154" s="10"/>
      <c r="E154" s="5" t="str">
        <f>IF(D154="","",INT(YEARFRAC(D154,DATE(Einstellungen!$B$6,12,31),1)))</f>
        <v/>
      </c>
      <c r="F154" s="9"/>
      <c r="G154" s="13"/>
      <c r="H154" s="9"/>
      <c r="I154" s="9"/>
      <c r="J154" s="9"/>
      <c r="K154" s="10"/>
      <c r="L154" s="10"/>
      <c r="M154" s="9"/>
      <c r="N154" s="9"/>
      <c r="O154" s="7"/>
      <c r="P154" s="15" t="str">
        <f>IF(M154="","",IFERROR(VLOOKUP(M154,Einstellungen!$A$13:$B$17,2,FALSE),""))</f>
        <v/>
      </c>
      <c r="Q154" s="9"/>
      <c r="R154" s="17" t="str">
        <f>IF(A154="","",Einstellungen!$B$8)</f>
        <v/>
      </c>
      <c r="S154" s="10"/>
      <c r="T154" s="9"/>
      <c r="U154" s="9"/>
    </row>
    <row r="155" spans="1:21" ht="20.100000000000001" customHeight="1" x14ac:dyDescent="0.25">
      <c r="A155" s="5"/>
      <c r="B155" s="9"/>
      <c r="C155" s="9"/>
      <c r="D155" s="10"/>
      <c r="E155" s="5" t="str">
        <f>IF(D155="","",INT(YEARFRAC(D155,DATE(Einstellungen!$B$6,12,31),1)))</f>
        <v/>
      </c>
      <c r="F155" s="9"/>
      <c r="G155" s="13"/>
      <c r="H155" s="9"/>
      <c r="I155" s="9"/>
      <c r="J155" s="9"/>
      <c r="K155" s="10"/>
      <c r="L155" s="10"/>
      <c r="M155" s="9"/>
      <c r="N155" s="9"/>
      <c r="O155" s="7"/>
      <c r="P155" s="15" t="str">
        <f>IF(M155="","",IFERROR(VLOOKUP(M155,Einstellungen!$A$13:$B$17,2,FALSE),""))</f>
        <v/>
      </c>
      <c r="Q155" s="9"/>
      <c r="R155" s="17" t="str">
        <f>IF(A155="","",Einstellungen!$B$8)</f>
        <v/>
      </c>
      <c r="S155" s="10"/>
      <c r="T155" s="9"/>
      <c r="U155" s="9"/>
    </row>
    <row r="156" spans="1:21" ht="20.100000000000001" customHeight="1" x14ac:dyDescent="0.25">
      <c r="A156" s="5"/>
      <c r="B156" s="9"/>
      <c r="C156" s="9"/>
      <c r="D156" s="10"/>
      <c r="E156" s="5" t="str">
        <f>IF(D156="","",INT(YEARFRAC(D156,DATE(Einstellungen!$B$6,12,31),1)))</f>
        <v/>
      </c>
      <c r="F156" s="9"/>
      <c r="G156" s="13"/>
      <c r="H156" s="9"/>
      <c r="I156" s="9"/>
      <c r="J156" s="9"/>
      <c r="K156" s="10"/>
      <c r="L156" s="10"/>
      <c r="M156" s="9"/>
      <c r="N156" s="9"/>
      <c r="O156" s="7"/>
      <c r="P156" s="15" t="str">
        <f>IF(M156="","",IFERROR(VLOOKUP(M156,Einstellungen!$A$13:$B$17,2,FALSE),""))</f>
        <v/>
      </c>
      <c r="Q156" s="9"/>
      <c r="R156" s="17" t="str">
        <f>IF(A156="","",Einstellungen!$B$8)</f>
        <v/>
      </c>
      <c r="S156" s="10"/>
      <c r="T156" s="9"/>
      <c r="U156" s="9"/>
    </row>
    <row r="157" spans="1:21" ht="20.100000000000001" customHeight="1" x14ac:dyDescent="0.25">
      <c r="A157" s="5"/>
      <c r="B157" s="9"/>
      <c r="C157" s="9"/>
      <c r="D157" s="10"/>
      <c r="E157" s="5" t="str">
        <f>IF(D157="","",INT(YEARFRAC(D157,DATE(Einstellungen!$B$6,12,31),1)))</f>
        <v/>
      </c>
      <c r="F157" s="9"/>
      <c r="G157" s="13"/>
      <c r="H157" s="9"/>
      <c r="I157" s="9"/>
      <c r="J157" s="9"/>
      <c r="K157" s="10"/>
      <c r="L157" s="10"/>
      <c r="M157" s="9"/>
      <c r="N157" s="9"/>
      <c r="O157" s="7"/>
      <c r="P157" s="15" t="str">
        <f>IF(M157="","",IFERROR(VLOOKUP(M157,Einstellungen!$A$13:$B$17,2,FALSE),""))</f>
        <v/>
      </c>
      <c r="Q157" s="9"/>
      <c r="R157" s="17" t="str">
        <f>IF(A157="","",Einstellungen!$B$8)</f>
        <v/>
      </c>
      <c r="S157" s="10"/>
      <c r="T157" s="9"/>
      <c r="U157" s="9"/>
    </row>
    <row r="158" spans="1:21" ht="20.100000000000001" customHeight="1" x14ac:dyDescent="0.25">
      <c r="A158" s="5"/>
      <c r="B158" s="9"/>
      <c r="C158" s="9"/>
      <c r="D158" s="10"/>
      <c r="E158" s="5" t="str">
        <f>IF(D158="","",INT(YEARFRAC(D158,DATE(Einstellungen!$B$6,12,31),1)))</f>
        <v/>
      </c>
      <c r="F158" s="9"/>
      <c r="G158" s="13"/>
      <c r="H158" s="9"/>
      <c r="I158" s="9"/>
      <c r="J158" s="9"/>
      <c r="K158" s="10"/>
      <c r="L158" s="10"/>
      <c r="M158" s="9"/>
      <c r="N158" s="9"/>
      <c r="O158" s="7"/>
      <c r="P158" s="15" t="str">
        <f>IF(M158="","",IFERROR(VLOOKUP(M158,Einstellungen!$A$13:$B$17,2,FALSE),""))</f>
        <v/>
      </c>
      <c r="Q158" s="9"/>
      <c r="R158" s="17" t="str">
        <f>IF(A158="","",Einstellungen!$B$8)</f>
        <v/>
      </c>
      <c r="S158" s="10"/>
      <c r="T158" s="9"/>
      <c r="U158" s="9"/>
    </row>
    <row r="159" spans="1:21" ht="20.100000000000001" customHeight="1" x14ac:dyDescent="0.25">
      <c r="A159" s="5"/>
      <c r="B159" s="9"/>
      <c r="C159" s="9"/>
      <c r="D159" s="10"/>
      <c r="E159" s="5" t="str">
        <f>IF(D159="","",INT(YEARFRAC(D159,DATE(Einstellungen!$B$6,12,31),1)))</f>
        <v/>
      </c>
      <c r="F159" s="9"/>
      <c r="G159" s="13"/>
      <c r="H159" s="9"/>
      <c r="I159" s="9"/>
      <c r="J159" s="9"/>
      <c r="K159" s="10"/>
      <c r="L159" s="10"/>
      <c r="M159" s="9"/>
      <c r="N159" s="9"/>
      <c r="O159" s="7"/>
      <c r="P159" s="15" t="str">
        <f>IF(M159="","",IFERROR(VLOOKUP(M159,Einstellungen!$A$13:$B$17,2,FALSE),""))</f>
        <v/>
      </c>
      <c r="Q159" s="9"/>
      <c r="R159" s="17" t="str">
        <f>IF(A159="","",Einstellungen!$B$8)</f>
        <v/>
      </c>
      <c r="S159" s="10"/>
      <c r="T159" s="9"/>
      <c r="U159" s="9"/>
    </row>
    <row r="160" spans="1:21" ht="20.100000000000001" customHeight="1" x14ac:dyDescent="0.25">
      <c r="A160" s="5"/>
      <c r="B160" s="9"/>
      <c r="C160" s="9"/>
      <c r="D160" s="10"/>
      <c r="E160" s="5" t="str">
        <f>IF(D160="","",INT(YEARFRAC(D160,DATE(Einstellungen!$B$6,12,31),1)))</f>
        <v/>
      </c>
      <c r="F160" s="9"/>
      <c r="G160" s="13"/>
      <c r="H160" s="9"/>
      <c r="I160" s="9"/>
      <c r="J160" s="9"/>
      <c r="K160" s="10"/>
      <c r="L160" s="10"/>
      <c r="M160" s="9"/>
      <c r="N160" s="9"/>
      <c r="O160" s="7"/>
      <c r="P160" s="15" t="str">
        <f>IF(M160="","",IFERROR(VLOOKUP(M160,Einstellungen!$A$13:$B$17,2,FALSE),""))</f>
        <v/>
      </c>
      <c r="Q160" s="9"/>
      <c r="R160" s="17" t="str">
        <f>IF(A160="","",Einstellungen!$B$8)</f>
        <v/>
      </c>
      <c r="S160" s="10"/>
      <c r="T160" s="9"/>
      <c r="U160" s="9"/>
    </row>
    <row r="161" spans="1:21" ht="20.100000000000001" customHeight="1" x14ac:dyDescent="0.25">
      <c r="A161" s="5"/>
      <c r="B161" s="9"/>
      <c r="C161" s="9"/>
      <c r="D161" s="10"/>
      <c r="E161" s="5" t="str">
        <f>IF(D161="","",INT(YEARFRAC(D161,DATE(Einstellungen!$B$6,12,31),1)))</f>
        <v/>
      </c>
      <c r="F161" s="9"/>
      <c r="G161" s="13"/>
      <c r="H161" s="9"/>
      <c r="I161" s="9"/>
      <c r="J161" s="9"/>
      <c r="K161" s="10"/>
      <c r="L161" s="10"/>
      <c r="M161" s="9"/>
      <c r="N161" s="9"/>
      <c r="O161" s="7"/>
      <c r="P161" s="15" t="str">
        <f>IF(M161="","",IFERROR(VLOOKUP(M161,Einstellungen!$A$13:$B$17,2,FALSE),""))</f>
        <v/>
      </c>
      <c r="Q161" s="9"/>
      <c r="R161" s="17" t="str">
        <f>IF(A161="","",Einstellungen!$B$8)</f>
        <v/>
      </c>
      <c r="S161" s="10"/>
      <c r="T161" s="9"/>
      <c r="U161" s="9"/>
    </row>
    <row r="162" spans="1:21" ht="20.100000000000001" customHeight="1" x14ac:dyDescent="0.25">
      <c r="A162" s="5"/>
      <c r="B162" s="9"/>
      <c r="C162" s="9"/>
      <c r="D162" s="10"/>
      <c r="E162" s="5" t="str">
        <f>IF(D162="","",INT(YEARFRAC(D162,DATE(Einstellungen!$B$6,12,31),1)))</f>
        <v/>
      </c>
      <c r="F162" s="9"/>
      <c r="G162" s="13"/>
      <c r="H162" s="9"/>
      <c r="I162" s="9"/>
      <c r="J162" s="9"/>
      <c r="K162" s="10"/>
      <c r="L162" s="10"/>
      <c r="M162" s="9"/>
      <c r="N162" s="9"/>
      <c r="O162" s="7"/>
      <c r="P162" s="15" t="str">
        <f>IF(M162="","",IFERROR(VLOOKUP(M162,Einstellungen!$A$13:$B$17,2,FALSE),""))</f>
        <v/>
      </c>
      <c r="Q162" s="9"/>
      <c r="R162" s="17" t="str">
        <f>IF(A162="","",Einstellungen!$B$8)</f>
        <v/>
      </c>
      <c r="S162" s="10"/>
      <c r="T162" s="9"/>
      <c r="U162" s="9"/>
    </row>
    <row r="163" spans="1:21" ht="20.100000000000001" customHeight="1" x14ac:dyDescent="0.25">
      <c r="A163" s="5"/>
      <c r="B163" s="9"/>
      <c r="C163" s="9"/>
      <c r="D163" s="10"/>
      <c r="E163" s="5" t="str">
        <f>IF(D163="","",INT(YEARFRAC(D163,DATE(Einstellungen!$B$6,12,31),1)))</f>
        <v/>
      </c>
      <c r="F163" s="9"/>
      <c r="G163" s="13"/>
      <c r="H163" s="9"/>
      <c r="I163" s="9"/>
      <c r="J163" s="9"/>
      <c r="K163" s="10"/>
      <c r="L163" s="10"/>
      <c r="M163" s="9"/>
      <c r="N163" s="9"/>
      <c r="O163" s="7"/>
      <c r="P163" s="15" t="str">
        <f>IF(M163="","",IFERROR(VLOOKUP(M163,Einstellungen!$A$13:$B$17,2,FALSE),""))</f>
        <v/>
      </c>
      <c r="Q163" s="9"/>
      <c r="R163" s="17" t="str">
        <f>IF(A163="","",Einstellungen!$B$8)</f>
        <v/>
      </c>
      <c r="S163" s="10"/>
      <c r="T163" s="9"/>
      <c r="U163" s="9"/>
    </row>
    <row r="164" spans="1:21" ht="20.100000000000001" customHeight="1" x14ac:dyDescent="0.25">
      <c r="A164" s="5"/>
      <c r="B164" s="9"/>
      <c r="C164" s="9"/>
      <c r="D164" s="10"/>
      <c r="E164" s="5" t="str">
        <f>IF(D164="","",INT(YEARFRAC(D164,DATE(Einstellungen!$B$6,12,31),1)))</f>
        <v/>
      </c>
      <c r="F164" s="9"/>
      <c r="G164" s="13"/>
      <c r="H164" s="9"/>
      <c r="I164" s="9"/>
      <c r="J164" s="9"/>
      <c r="K164" s="10"/>
      <c r="L164" s="10"/>
      <c r="M164" s="9"/>
      <c r="N164" s="9"/>
      <c r="O164" s="7"/>
      <c r="P164" s="15" t="str">
        <f>IF(M164="","",IFERROR(VLOOKUP(M164,Einstellungen!$A$13:$B$17,2,FALSE),""))</f>
        <v/>
      </c>
      <c r="Q164" s="9"/>
      <c r="R164" s="17" t="str">
        <f>IF(A164="","",Einstellungen!$B$8)</f>
        <v/>
      </c>
      <c r="S164" s="10"/>
      <c r="T164" s="9"/>
      <c r="U164" s="9"/>
    </row>
    <row r="165" spans="1:21" ht="20.100000000000001" customHeight="1" x14ac:dyDescent="0.25">
      <c r="A165" s="5"/>
      <c r="B165" s="9"/>
      <c r="C165" s="9"/>
      <c r="D165" s="10"/>
      <c r="E165" s="5" t="str">
        <f>IF(D165="","",INT(YEARFRAC(D165,DATE(Einstellungen!$B$6,12,31),1)))</f>
        <v/>
      </c>
      <c r="F165" s="9"/>
      <c r="G165" s="13"/>
      <c r="H165" s="9"/>
      <c r="I165" s="9"/>
      <c r="J165" s="9"/>
      <c r="K165" s="10"/>
      <c r="L165" s="10"/>
      <c r="M165" s="9"/>
      <c r="N165" s="9"/>
      <c r="O165" s="7"/>
      <c r="P165" s="15" t="str">
        <f>IF(M165="","",IFERROR(VLOOKUP(M165,Einstellungen!$A$13:$B$17,2,FALSE),""))</f>
        <v/>
      </c>
      <c r="Q165" s="9"/>
      <c r="R165" s="17" t="str">
        <f>IF(A165="","",Einstellungen!$B$8)</f>
        <v/>
      </c>
      <c r="S165" s="10"/>
      <c r="T165" s="9"/>
      <c r="U165" s="9"/>
    </row>
    <row r="166" spans="1:21" ht="20.100000000000001" customHeight="1" x14ac:dyDescent="0.25">
      <c r="A166" s="5"/>
      <c r="B166" s="9"/>
      <c r="C166" s="9"/>
      <c r="D166" s="10"/>
      <c r="E166" s="5" t="str">
        <f>IF(D166="","",INT(YEARFRAC(D166,DATE(Einstellungen!$B$6,12,31),1)))</f>
        <v/>
      </c>
      <c r="F166" s="9"/>
      <c r="G166" s="13"/>
      <c r="H166" s="9"/>
      <c r="I166" s="9"/>
      <c r="J166" s="9"/>
      <c r="K166" s="10"/>
      <c r="L166" s="10"/>
      <c r="M166" s="9"/>
      <c r="N166" s="9"/>
      <c r="O166" s="7"/>
      <c r="P166" s="15" t="str">
        <f>IF(M166="","",IFERROR(VLOOKUP(M166,Einstellungen!$A$13:$B$17,2,FALSE),""))</f>
        <v/>
      </c>
      <c r="Q166" s="9"/>
      <c r="R166" s="17" t="str">
        <f>IF(A166="","",Einstellungen!$B$8)</f>
        <v/>
      </c>
      <c r="S166" s="10"/>
      <c r="T166" s="9"/>
      <c r="U166" s="9"/>
    </row>
    <row r="167" spans="1:21" ht="20.100000000000001" customHeight="1" x14ac:dyDescent="0.25">
      <c r="A167" s="5"/>
      <c r="B167" s="9"/>
      <c r="C167" s="9"/>
      <c r="D167" s="10"/>
      <c r="E167" s="5" t="str">
        <f>IF(D167="","",INT(YEARFRAC(D167,DATE(Einstellungen!$B$6,12,31),1)))</f>
        <v/>
      </c>
      <c r="F167" s="9"/>
      <c r="G167" s="13"/>
      <c r="H167" s="9"/>
      <c r="I167" s="9"/>
      <c r="J167" s="9"/>
      <c r="K167" s="10"/>
      <c r="L167" s="10"/>
      <c r="M167" s="9"/>
      <c r="N167" s="9"/>
      <c r="O167" s="7"/>
      <c r="P167" s="15" t="str">
        <f>IF(M167="","",IFERROR(VLOOKUP(M167,Einstellungen!$A$13:$B$17,2,FALSE),""))</f>
        <v/>
      </c>
      <c r="Q167" s="9"/>
      <c r="R167" s="17" t="str">
        <f>IF(A167="","",Einstellungen!$B$8)</f>
        <v/>
      </c>
      <c r="S167" s="10"/>
      <c r="T167" s="9"/>
      <c r="U167" s="9"/>
    </row>
    <row r="168" spans="1:21" ht="20.100000000000001" customHeight="1" x14ac:dyDescent="0.25">
      <c r="A168" s="5"/>
      <c r="B168" s="9"/>
      <c r="C168" s="9"/>
      <c r="D168" s="10"/>
      <c r="E168" s="5" t="str">
        <f>IF(D168="","",INT(YEARFRAC(D168,DATE(Einstellungen!$B$6,12,31),1)))</f>
        <v/>
      </c>
      <c r="F168" s="9"/>
      <c r="G168" s="13"/>
      <c r="H168" s="9"/>
      <c r="I168" s="9"/>
      <c r="J168" s="9"/>
      <c r="K168" s="10"/>
      <c r="L168" s="10"/>
      <c r="M168" s="9"/>
      <c r="N168" s="9"/>
      <c r="O168" s="7"/>
      <c r="P168" s="15" t="str">
        <f>IF(M168="","",IFERROR(VLOOKUP(M168,Einstellungen!$A$13:$B$17,2,FALSE),""))</f>
        <v/>
      </c>
      <c r="Q168" s="9"/>
      <c r="R168" s="17" t="str">
        <f>IF(A168="","",Einstellungen!$B$8)</f>
        <v/>
      </c>
      <c r="S168" s="10"/>
      <c r="T168" s="9"/>
      <c r="U168" s="9"/>
    </row>
    <row r="169" spans="1:21" ht="20.100000000000001" customHeight="1" x14ac:dyDescent="0.25">
      <c r="A169" s="5"/>
      <c r="B169" s="9"/>
      <c r="C169" s="9"/>
      <c r="D169" s="10"/>
      <c r="E169" s="5" t="str">
        <f>IF(D169="","",INT(YEARFRAC(D169,DATE(Einstellungen!$B$6,12,31),1)))</f>
        <v/>
      </c>
      <c r="F169" s="9"/>
      <c r="G169" s="13"/>
      <c r="H169" s="9"/>
      <c r="I169" s="9"/>
      <c r="J169" s="9"/>
      <c r="K169" s="10"/>
      <c r="L169" s="10"/>
      <c r="M169" s="9"/>
      <c r="N169" s="9"/>
      <c r="O169" s="7"/>
      <c r="P169" s="15" t="str">
        <f>IF(M169="","",IFERROR(VLOOKUP(M169,Einstellungen!$A$13:$B$17,2,FALSE),""))</f>
        <v/>
      </c>
      <c r="Q169" s="9"/>
      <c r="R169" s="17" t="str">
        <f>IF(A169="","",Einstellungen!$B$8)</f>
        <v/>
      </c>
      <c r="S169" s="10"/>
      <c r="T169" s="9"/>
      <c r="U169" s="9"/>
    </row>
    <row r="170" spans="1:21" ht="20.100000000000001" customHeight="1" x14ac:dyDescent="0.25">
      <c r="A170" s="5"/>
      <c r="B170" s="9"/>
      <c r="C170" s="9"/>
      <c r="D170" s="10"/>
      <c r="E170" s="5" t="str">
        <f>IF(D170="","",INT(YEARFRAC(D170,DATE(Einstellungen!$B$6,12,31),1)))</f>
        <v/>
      </c>
      <c r="F170" s="9"/>
      <c r="G170" s="13"/>
      <c r="H170" s="9"/>
      <c r="I170" s="9"/>
      <c r="J170" s="9"/>
      <c r="K170" s="10"/>
      <c r="L170" s="10"/>
      <c r="M170" s="9"/>
      <c r="N170" s="9"/>
      <c r="O170" s="7"/>
      <c r="P170" s="15" t="str">
        <f>IF(M170="","",IFERROR(VLOOKUP(M170,Einstellungen!$A$13:$B$17,2,FALSE),""))</f>
        <v/>
      </c>
      <c r="Q170" s="9"/>
      <c r="R170" s="17" t="str">
        <f>IF(A170="","",Einstellungen!$B$8)</f>
        <v/>
      </c>
      <c r="S170" s="10"/>
      <c r="T170" s="9"/>
      <c r="U170" s="9"/>
    </row>
    <row r="171" spans="1:21" ht="20.100000000000001" customHeight="1" x14ac:dyDescent="0.25">
      <c r="A171" s="5"/>
      <c r="B171" s="9"/>
      <c r="C171" s="9"/>
      <c r="D171" s="10"/>
      <c r="E171" s="5" t="str">
        <f>IF(D171="","",INT(YEARFRAC(D171,DATE(Einstellungen!$B$6,12,31),1)))</f>
        <v/>
      </c>
      <c r="F171" s="9"/>
      <c r="G171" s="13"/>
      <c r="H171" s="9"/>
      <c r="I171" s="9"/>
      <c r="J171" s="9"/>
      <c r="K171" s="10"/>
      <c r="L171" s="10"/>
      <c r="M171" s="9"/>
      <c r="N171" s="9"/>
      <c r="O171" s="7"/>
      <c r="P171" s="15" t="str">
        <f>IF(M171="","",IFERROR(VLOOKUP(M171,Einstellungen!$A$13:$B$17,2,FALSE),""))</f>
        <v/>
      </c>
      <c r="Q171" s="9"/>
      <c r="R171" s="17" t="str">
        <f>IF(A171="","",Einstellungen!$B$8)</f>
        <v/>
      </c>
      <c r="S171" s="10"/>
      <c r="T171" s="9"/>
      <c r="U171" s="9"/>
    </row>
    <row r="172" spans="1:21" ht="20.100000000000001" customHeight="1" x14ac:dyDescent="0.25">
      <c r="A172" s="5"/>
      <c r="B172" s="9"/>
      <c r="C172" s="9"/>
      <c r="D172" s="10"/>
      <c r="E172" s="5" t="str">
        <f>IF(D172="","",INT(YEARFRAC(D172,DATE(Einstellungen!$B$6,12,31),1)))</f>
        <v/>
      </c>
      <c r="F172" s="9"/>
      <c r="G172" s="13"/>
      <c r="H172" s="9"/>
      <c r="I172" s="9"/>
      <c r="J172" s="9"/>
      <c r="K172" s="10"/>
      <c r="L172" s="10"/>
      <c r="M172" s="9"/>
      <c r="N172" s="9"/>
      <c r="O172" s="7"/>
      <c r="P172" s="15" t="str">
        <f>IF(M172="","",IFERROR(VLOOKUP(M172,Einstellungen!$A$13:$B$17,2,FALSE),""))</f>
        <v/>
      </c>
      <c r="Q172" s="9"/>
      <c r="R172" s="17" t="str">
        <f>IF(A172="","",Einstellungen!$B$8)</f>
        <v/>
      </c>
      <c r="S172" s="10"/>
      <c r="T172" s="9"/>
      <c r="U172" s="9"/>
    </row>
    <row r="173" spans="1:21" ht="20.100000000000001" customHeight="1" x14ac:dyDescent="0.25">
      <c r="A173" s="5"/>
      <c r="B173" s="9"/>
      <c r="C173" s="9"/>
      <c r="D173" s="10"/>
      <c r="E173" s="5" t="str">
        <f>IF(D173="","",INT(YEARFRAC(D173,DATE(Einstellungen!$B$6,12,31),1)))</f>
        <v/>
      </c>
      <c r="F173" s="9"/>
      <c r="G173" s="13"/>
      <c r="H173" s="9"/>
      <c r="I173" s="9"/>
      <c r="J173" s="9"/>
      <c r="K173" s="10"/>
      <c r="L173" s="10"/>
      <c r="M173" s="9"/>
      <c r="N173" s="9"/>
      <c r="O173" s="7"/>
      <c r="P173" s="15" t="str">
        <f>IF(M173="","",IFERROR(VLOOKUP(M173,Einstellungen!$A$13:$B$17,2,FALSE),""))</f>
        <v/>
      </c>
      <c r="Q173" s="9"/>
      <c r="R173" s="17" t="str">
        <f>IF(A173="","",Einstellungen!$B$8)</f>
        <v/>
      </c>
      <c r="S173" s="10"/>
      <c r="T173" s="9"/>
      <c r="U173" s="9"/>
    </row>
    <row r="174" spans="1:21" ht="20.100000000000001" customHeight="1" x14ac:dyDescent="0.25">
      <c r="A174" s="5"/>
      <c r="B174" s="9"/>
      <c r="C174" s="9"/>
      <c r="D174" s="10"/>
      <c r="E174" s="5" t="str">
        <f>IF(D174="","",INT(YEARFRAC(D174,DATE(Einstellungen!$B$6,12,31),1)))</f>
        <v/>
      </c>
      <c r="F174" s="9"/>
      <c r="G174" s="13"/>
      <c r="H174" s="9"/>
      <c r="I174" s="9"/>
      <c r="J174" s="9"/>
      <c r="K174" s="10"/>
      <c r="L174" s="10"/>
      <c r="M174" s="9"/>
      <c r="N174" s="9"/>
      <c r="O174" s="7"/>
      <c r="P174" s="15" t="str">
        <f>IF(M174="","",IFERROR(VLOOKUP(M174,Einstellungen!$A$13:$B$17,2,FALSE),""))</f>
        <v/>
      </c>
      <c r="Q174" s="9"/>
      <c r="R174" s="17" t="str">
        <f>IF(A174="","",Einstellungen!$B$8)</f>
        <v/>
      </c>
      <c r="S174" s="10"/>
      <c r="T174" s="9"/>
      <c r="U174" s="9"/>
    </row>
    <row r="175" spans="1:21" ht="20.100000000000001" customHeight="1" x14ac:dyDescent="0.25">
      <c r="A175" s="5"/>
      <c r="B175" s="9"/>
      <c r="C175" s="9"/>
      <c r="D175" s="10"/>
      <c r="E175" s="5" t="str">
        <f>IF(D175="","",INT(YEARFRAC(D175,DATE(Einstellungen!$B$6,12,31),1)))</f>
        <v/>
      </c>
      <c r="F175" s="9"/>
      <c r="G175" s="13"/>
      <c r="H175" s="9"/>
      <c r="I175" s="9"/>
      <c r="J175" s="9"/>
      <c r="K175" s="10"/>
      <c r="L175" s="10"/>
      <c r="M175" s="9"/>
      <c r="N175" s="9"/>
      <c r="O175" s="7"/>
      <c r="P175" s="15" t="str">
        <f>IF(M175="","",IFERROR(VLOOKUP(M175,Einstellungen!$A$13:$B$17,2,FALSE),""))</f>
        <v/>
      </c>
      <c r="Q175" s="9"/>
      <c r="R175" s="17" t="str">
        <f>IF(A175="","",Einstellungen!$B$8)</f>
        <v/>
      </c>
      <c r="S175" s="10"/>
      <c r="T175" s="9"/>
      <c r="U175" s="9"/>
    </row>
    <row r="176" spans="1:21" ht="20.100000000000001" customHeight="1" x14ac:dyDescent="0.25">
      <c r="A176" s="5"/>
      <c r="B176" s="9"/>
      <c r="C176" s="9"/>
      <c r="D176" s="10"/>
      <c r="E176" s="5" t="str">
        <f>IF(D176="","",INT(YEARFRAC(D176,DATE(Einstellungen!$B$6,12,31),1)))</f>
        <v/>
      </c>
      <c r="F176" s="9"/>
      <c r="G176" s="13"/>
      <c r="H176" s="9"/>
      <c r="I176" s="9"/>
      <c r="J176" s="9"/>
      <c r="K176" s="10"/>
      <c r="L176" s="10"/>
      <c r="M176" s="9"/>
      <c r="N176" s="9"/>
      <c r="O176" s="7"/>
      <c r="P176" s="15" t="str">
        <f>IF(M176="","",IFERROR(VLOOKUP(M176,Einstellungen!$A$13:$B$17,2,FALSE),""))</f>
        <v/>
      </c>
      <c r="Q176" s="9"/>
      <c r="R176" s="17" t="str">
        <f>IF(A176="","",Einstellungen!$B$8)</f>
        <v/>
      </c>
      <c r="S176" s="10"/>
      <c r="T176" s="9"/>
      <c r="U176" s="9"/>
    </row>
    <row r="177" spans="1:21" ht="20.100000000000001" customHeight="1" x14ac:dyDescent="0.25">
      <c r="A177" s="5"/>
      <c r="B177" s="9"/>
      <c r="C177" s="9"/>
      <c r="D177" s="10"/>
      <c r="E177" s="5" t="str">
        <f>IF(D177="","",INT(YEARFRAC(D177,DATE(Einstellungen!$B$6,12,31),1)))</f>
        <v/>
      </c>
      <c r="F177" s="9"/>
      <c r="G177" s="13"/>
      <c r="H177" s="9"/>
      <c r="I177" s="9"/>
      <c r="J177" s="9"/>
      <c r="K177" s="10"/>
      <c r="L177" s="10"/>
      <c r="M177" s="9"/>
      <c r="N177" s="9"/>
      <c r="O177" s="7"/>
      <c r="P177" s="15" t="str">
        <f>IF(M177="","",IFERROR(VLOOKUP(M177,Einstellungen!$A$13:$B$17,2,FALSE),""))</f>
        <v/>
      </c>
      <c r="Q177" s="9"/>
      <c r="R177" s="17" t="str">
        <f>IF(A177="","",Einstellungen!$B$8)</f>
        <v/>
      </c>
      <c r="S177" s="10"/>
      <c r="T177" s="9"/>
      <c r="U177" s="9"/>
    </row>
    <row r="178" spans="1:21" ht="20.100000000000001" customHeight="1" x14ac:dyDescent="0.25">
      <c r="A178" s="5"/>
      <c r="B178" s="9"/>
      <c r="C178" s="9"/>
      <c r="D178" s="10"/>
      <c r="E178" s="5" t="str">
        <f>IF(D178="","",INT(YEARFRAC(D178,DATE(Einstellungen!$B$6,12,31),1)))</f>
        <v/>
      </c>
      <c r="F178" s="9"/>
      <c r="G178" s="13"/>
      <c r="H178" s="9"/>
      <c r="I178" s="9"/>
      <c r="J178" s="9"/>
      <c r="K178" s="10"/>
      <c r="L178" s="10"/>
      <c r="M178" s="9"/>
      <c r="N178" s="9"/>
      <c r="O178" s="7"/>
      <c r="P178" s="15" t="str">
        <f>IF(M178="","",IFERROR(VLOOKUP(M178,Einstellungen!$A$13:$B$17,2,FALSE),""))</f>
        <v/>
      </c>
      <c r="Q178" s="9"/>
      <c r="R178" s="17" t="str">
        <f>IF(A178="","",Einstellungen!$B$8)</f>
        <v/>
      </c>
      <c r="S178" s="10"/>
      <c r="T178" s="9"/>
      <c r="U178" s="9"/>
    </row>
    <row r="179" spans="1:21" ht="20.100000000000001" customHeight="1" x14ac:dyDescent="0.25">
      <c r="A179" s="5"/>
      <c r="B179" s="9"/>
      <c r="C179" s="9"/>
      <c r="D179" s="10"/>
      <c r="E179" s="5" t="str">
        <f>IF(D179="","",INT(YEARFRAC(D179,DATE(Einstellungen!$B$6,12,31),1)))</f>
        <v/>
      </c>
      <c r="F179" s="9"/>
      <c r="G179" s="13"/>
      <c r="H179" s="9"/>
      <c r="I179" s="9"/>
      <c r="J179" s="9"/>
      <c r="K179" s="10"/>
      <c r="L179" s="10"/>
      <c r="M179" s="9"/>
      <c r="N179" s="9"/>
      <c r="O179" s="7"/>
      <c r="P179" s="15" t="str">
        <f>IF(M179="","",IFERROR(VLOOKUP(M179,Einstellungen!$A$13:$B$17,2,FALSE),""))</f>
        <v/>
      </c>
      <c r="Q179" s="9"/>
      <c r="R179" s="17" t="str">
        <f>IF(A179="","",Einstellungen!$B$8)</f>
        <v/>
      </c>
      <c r="S179" s="10"/>
      <c r="T179" s="9"/>
      <c r="U179" s="9"/>
    </row>
    <row r="180" spans="1:21" ht="20.100000000000001" customHeight="1" x14ac:dyDescent="0.25">
      <c r="A180" s="5"/>
      <c r="B180" s="9"/>
      <c r="C180" s="9"/>
      <c r="D180" s="10"/>
      <c r="E180" s="5" t="str">
        <f>IF(D180="","",INT(YEARFRAC(D180,DATE(Einstellungen!$B$6,12,31),1)))</f>
        <v/>
      </c>
      <c r="F180" s="9"/>
      <c r="G180" s="13"/>
      <c r="H180" s="9"/>
      <c r="I180" s="9"/>
      <c r="J180" s="9"/>
      <c r="K180" s="10"/>
      <c r="L180" s="10"/>
      <c r="M180" s="9"/>
      <c r="N180" s="9"/>
      <c r="O180" s="7"/>
      <c r="P180" s="15" t="str">
        <f>IF(M180="","",IFERROR(VLOOKUP(M180,Einstellungen!$A$13:$B$17,2,FALSE),""))</f>
        <v/>
      </c>
      <c r="Q180" s="9"/>
      <c r="R180" s="17" t="str">
        <f>IF(A180="","",Einstellungen!$B$8)</f>
        <v/>
      </c>
      <c r="S180" s="10"/>
      <c r="T180" s="9"/>
      <c r="U180" s="9"/>
    </row>
    <row r="181" spans="1:21" ht="20.100000000000001" customHeight="1" x14ac:dyDescent="0.25">
      <c r="A181" s="5"/>
      <c r="B181" s="9"/>
      <c r="C181" s="9"/>
      <c r="D181" s="10"/>
      <c r="E181" s="5" t="str">
        <f>IF(D181="","",INT(YEARFRAC(D181,DATE(Einstellungen!$B$6,12,31),1)))</f>
        <v/>
      </c>
      <c r="F181" s="9"/>
      <c r="G181" s="13"/>
      <c r="H181" s="9"/>
      <c r="I181" s="9"/>
      <c r="J181" s="9"/>
      <c r="K181" s="10"/>
      <c r="L181" s="10"/>
      <c r="M181" s="9"/>
      <c r="N181" s="9"/>
      <c r="O181" s="7"/>
      <c r="P181" s="15" t="str">
        <f>IF(M181="","",IFERROR(VLOOKUP(M181,Einstellungen!$A$13:$B$17,2,FALSE),""))</f>
        <v/>
      </c>
      <c r="Q181" s="9"/>
      <c r="R181" s="17" t="str">
        <f>IF(A181="","",Einstellungen!$B$8)</f>
        <v/>
      </c>
      <c r="S181" s="10"/>
      <c r="T181" s="9"/>
      <c r="U181" s="9"/>
    </row>
    <row r="182" spans="1:21" ht="20.100000000000001" customHeight="1" x14ac:dyDescent="0.25">
      <c r="A182" s="5"/>
      <c r="B182" s="9"/>
      <c r="C182" s="9"/>
      <c r="D182" s="10"/>
      <c r="E182" s="5" t="str">
        <f>IF(D182="","",INT(YEARFRAC(D182,DATE(Einstellungen!$B$6,12,31),1)))</f>
        <v/>
      </c>
      <c r="F182" s="9"/>
      <c r="G182" s="13"/>
      <c r="H182" s="9"/>
      <c r="I182" s="9"/>
      <c r="J182" s="9"/>
      <c r="K182" s="10"/>
      <c r="L182" s="10"/>
      <c r="M182" s="9"/>
      <c r="N182" s="9"/>
      <c r="O182" s="7"/>
      <c r="P182" s="15" t="str">
        <f>IF(M182="","",IFERROR(VLOOKUP(M182,Einstellungen!$A$13:$B$17,2,FALSE),""))</f>
        <v/>
      </c>
      <c r="Q182" s="9"/>
      <c r="R182" s="17" t="str">
        <f>IF(A182="","",Einstellungen!$B$8)</f>
        <v/>
      </c>
      <c r="S182" s="10"/>
      <c r="T182" s="9"/>
      <c r="U182" s="9"/>
    </row>
    <row r="183" spans="1:21" ht="20.100000000000001" customHeight="1" x14ac:dyDescent="0.25">
      <c r="A183" s="5"/>
      <c r="B183" s="9"/>
      <c r="C183" s="9"/>
      <c r="D183" s="10"/>
      <c r="E183" s="5" t="str">
        <f>IF(D183="","",INT(YEARFRAC(D183,DATE(Einstellungen!$B$6,12,31),1)))</f>
        <v/>
      </c>
      <c r="F183" s="9"/>
      <c r="G183" s="13"/>
      <c r="H183" s="9"/>
      <c r="I183" s="9"/>
      <c r="J183" s="9"/>
      <c r="K183" s="10"/>
      <c r="L183" s="10"/>
      <c r="M183" s="9"/>
      <c r="N183" s="9"/>
      <c r="O183" s="7"/>
      <c r="P183" s="15" t="str">
        <f>IF(M183="","",IFERROR(VLOOKUP(M183,Einstellungen!$A$13:$B$17,2,FALSE),""))</f>
        <v/>
      </c>
      <c r="Q183" s="9"/>
      <c r="R183" s="17" t="str">
        <f>IF(A183="","",Einstellungen!$B$8)</f>
        <v/>
      </c>
      <c r="S183" s="10"/>
      <c r="T183" s="9"/>
      <c r="U183" s="9"/>
    </row>
    <row r="184" spans="1:21" ht="20.100000000000001" customHeight="1" x14ac:dyDescent="0.25">
      <c r="A184" s="5"/>
      <c r="B184" s="9"/>
      <c r="C184" s="9"/>
      <c r="D184" s="10"/>
      <c r="E184" s="5" t="str">
        <f>IF(D184="","",INT(YEARFRAC(D184,DATE(Einstellungen!$B$6,12,31),1)))</f>
        <v/>
      </c>
      <c r="F184" s="9"/>
      <c r="G184" s="13"/>
      <c r="H184" s="9"/>
      <c r="I184" s="9"/>
      <c r="J184" s="9"/>
      <c r="K184" s="10"/>
      <c r="L184" s="10"/>
      <c r="M184" s="9"/>
      <c r="N184" s="9"/>
      <c r="O184" s="7"/>
      <c r="P184" s="15" t="str">
        <f>IF(M184="","",IFERROR(VLOOKUP(M184,Einstellungen!$A$13:$B$17,2,FALSE),""))</f>
        <v/>
      </c>
      <c r="Q184" s="9"/>
      <c r="R184" s="17" t="str">
        <f>IF(A184="","",Einstellungen!$B$8)</f>
        <v/>
      </c>
      <c r="S184" s="10"/>
      <c r="T184" s="9"/>
      <c r="U184" s="9"/>
    </row>
    <row r="185" spans="1:21" ht="20.100000000000001" customHeight="1" x14ac:dyDescent="0.25">
      <c r="A185" s="5"/>
      <c r="B185" s="9"/>
      <c r="C185" s="9"/>
      <c r="D185" s="10"/>
      <c r="E185" s="5" t="str">
        <f>IF(D185="","",INT(YEARFRAC(D185,DATE(Einstellungen!$B$6,12,31),1)))</f>
        <v/>
      </c>
      <c r="F185" s="9"/>
      <c r="G185" s="13"/>
      <c r="H185" s="9"/>
      <c r="I185" s="9"/>
      <c r="J185" s="9"/>
      <c r="K185" s="10"/>
      <c r="L185" s="10"/>
      <c r="M185" s="9"/>
      <c r="N185" s="9"/>
      <c r="O185" s="7"/>
      <c r="P185" s="15" t="str">
        <f>IF(M185="","",IFERROR(VLOOKUP(M185,Einstellungen!$A$13:$B$17,2,FALSE),""))</f>
        <v/>
      </c>
      <c r="Q185" s="9"/>
      <c r="R185" s="17" t="str">
        <f>IF(A185="","",Einstellungen!$B$8)</f>
        <v/>
      </c>
      <c r="S185" s="10"/>
      <c r="T185" s="9"/>
      <c r="U185" s="9"/>
    </row>
    <row r="186" spans="1:21" ht="20.100000000000001" customHeight="1" x14ac:dyDescent="0.25">
      <c r="A186" s="5"/>
      <c r="B186" s="9"/>
      <c r="C186" s="9"/>
      <c r="D186" s="10"/>
      <c r="E186" s="5" t="str">
        <f>IF(D186="","",INT(YEARFRAC(D186,DATE(Einstellungen!$B$6,12,31),1)))</f>
        <v/>
      </c>
      <c r="F186" s="9"/>
      <c r="G186" s="13"/>
      <c r="H186" s="9"/>
      <c r="I186" s="9"/>
      <c r="J186" s="9"/>
      <c r="K186" s="10"/>
      <c r="L186" s="10"/>
      <c r="M186" s="9"/>
      <c r="N186" s="9"/>
      <c r="O186" s="7"/>
      <c r="P186" s="15" t="str">
        <f>IF(M186="","",IFERROR(VLOOKUP(M186,Einstellungen!$A$13:$B$17,2,FALSE),""))</f>
        <v/>
      </c>
      <c r="Q186" s="9"/>
      <c r="R186" s="17" t="str">
        <f>IF(A186="","",Einstellungen!$B$8)</f>
        <v/>
      </c>
      <c r="S186" s="10"/>
      <c r="T186" s="9"/>
      <c r="U186" s="9"/>
    </row>
    <row r="187" spans="1:21" ht="20.100000000000001" customHeight="1" x14ac:dyDescent="0.25">
      <c r="A187" s="5"/>
      <c r="B187" s="9"/>
      <c r="C187" s="9"/>
      <c r="D187" s="10"/>
      <c r="E187" s="5" t="str">
        <f>IF(D187="","",INT(YEARFRAC(D187,DATE(Einstellungen!$B$6,12,31),1)))</f>
        <v/>
      </c>
      <c r="F187" s="9"/>
      <c r="G187" s="13"/>
      <c r="H187" s="9"/>
      <c r="I187" s="9"/>
      <c r="J187" s="9"/>
      <c r="K187" s="10"/>
      <c r="L187" s="10"/>
      <c r="M187" s="9"/>
      <c r="N187" s="9"/>
      <c r="O187" s="7"/>
      <c r="P187" s="15" t="str">
        <f>IF(M187="","",IFERROR(VLOOKUP(M187,Einstellungen!$A$13:$B$17,2,FALSE),""))</f>
        <v/>
      </c>
      <c r="Q187" s="9"/>
      <c r="R187" s="17" t="str">
        <f>IF(A187="","",Einstellungen!$B$8)</f>
        <v/>
      </c>
      <c r="S187" s="10"/>
      <c r="T187" s="9"/>
      <c r="U187" s="9"/>
    </row>
    <row r="188" spans="1:21" ht="20.100000000000001" customHeight="1" x14ac:dyDescent="0.25">
      <c r="A188" s="5"/>
      <c r="B188" s="9"/>
      <c r="C188" s="9"/>
      <c r="D188" s="10"/>
      <c r="E188" s="5" t="str">
        <f>IF(D188="","",INT(YEARFRAC(D188,DATE(Einstellungen!$B$6,12,31),1)))</f>
        <v/>
      </c>
      <c r="F188" s="9"/>
      <c r="G188" s="13"/>
      <c r="H188" s="9"/>
      <c r="I188" s="9"/>
      <c r="J188" s="9"/>
      <c r="K188" s="10"/>
      <c r="L188" s="10"/>
      <c r="M188" s="9"/>
      <c r="N188" s="9"/>
      <c r="O188" s="7"/>
      <c r="P188" s="15" t="str">
        <f>IF(M188="","",IFERROR(VLOOKUP(M188,Einstellungen!$A$13:$B$17,2,FALSE),""))</f>
        <v/>
      </c>
      <c r="Q188" s="9"/>
      <c r="R188" s="17" t="str">
        <f>IF(A188="","",Einstellungen!$B$8)</f>
        <v/>
      </c>
      <c r="S188" s="10"/>
      <c r="T188" s="9"/>
      <c r="U188" s="9"/>
    </row>
    <row r="189" spans="1:21" ht="20.100000000000001" customHeight="1" x14ac:dyDescent="0.25">
      <c r="A189" s="5"/>
      <c r="B189" s="9"/>
      <c r="C189" s="9"/>
      <c r="D189" s="10"/>
      <c r="E189" s="5" t="str">
        <f>IF(D189="","",INT(YEARFRAC(D189,DATE(Einstellungen!$B$6,12,31),1)))</f>
        <v/>
      </c>
      <c r="F189" s="9"/>
      <c r="G189" s="13"/>
      <c r="H189" s="9"/>
      <c r="I189" s="9"/>
      <c r="J189" s="9"/>
      <c r="K189" s="10"/>
      <c r="L189" s="10"/>
      <c r="M189" s="9"/>
      <c r="N189" s="9"/>
      <c r="O189" s="7"/>
      <c r="P189" s="15" t="str">
        <f>IF(M189="","",IFERROR(VLOOKUP(M189,Einstellungen!$A$13:$B$17,2,FALSE),""))</f>
        <v/>
      </c>
      <c r="Q189" s="9"/>
      <c r="R189" s="17" t="str">
        <f>IF(A189="","",Einstellungen!$B$8)</f>
        <v/>
      </c>
      <c r="S189" s="10"/>
      <c r="T189" s="9"/>
      <c r="U189" s="9"/>
    </row>
    <row r="190" spans="1:21" ht="20.100000000000001" customHeight="1" x14ac:dyDescent="0.25">
      <c r="A190" s="5"/>
      <c r="B190" s="9"/>
      <c r="C190" s="9"/>
      <c r="D190" s="10"/>
      <c r="E190" s="5" t="str">
        <f>IF(D190="","",INT(YEARFRAC(D190,DATE(Einstellungen!$B$6,12,31),1)))</f>
        <v/>
      </c>
      <c r="F190" s="9"/>
      <c r="G190" s="13"/>
      <c r="H190" s="9"/>
      <c r="I190" s="9"/>
      <c r="J190" s="9"/>
      <c r="K190" s="10"/>
      <c r="L190" s="10"/>
      <c r="M190" s="9"/>
      <c r="N190" s="9"/>
      <c r="O190" s="7"/>
      <c r="P190" s="15" t="str">
        <f>IF(M190="","",IFERROR(VLOOKUP(M190,Einstellungen!$A$13:$B$17,2,FALSE),""))</f>
        <v/>
      </c>
      <c r="Q190" s="9"/>
      <c r="R190" s="17" t="str">
        <f>IF(A190="","",Einstellungen!$B$8)</f>
        <v/>
      </c>
      <c r="S190" s="10"/>
      <c r="T190" s="9"/>
      <c r="U190" s="9"/>
    </row>
    <row r="191" spans="1:21" ht="20.100000000000001" customHeight="1" x14ac:dyDescent="0.25">
      <c r="A191" s="5"/>
      <c r="B191" s="9"/>
      <c r="C191" s="9"/>
      <c r="D191" s="10"/>
      <c r="E191" s="5" t="str">
        <f>IF(D191="","",INT(YEARFRAC(D191,DATE(Einstellungen!$B$6,12,31),1)))</f>
        <v/>
      </c>
      <c r="F191" s="9"/>
      <c r="G191" s="13"/>
      <c r="H191" s="9"/>
      <c r="I191" s="9"/>
      <c r="J191" s="9"/>
      <c r="K191" s="10"/>
      <c r="L191" s="10"/>
      <c r="M191" s="9"/>
      <c r="N191" s="9"/>
      <c r="O191" s="7"/>
      <c r="P191" s="15" t="str">
        <f>IF(M191="","",IFERROR(VLOOKUP(M191,Einstellungen!$A$13:$B$17,2,FALSE),""))</f>
        <v/>
      </c>
      <c r="Q191" s="9"/>
      <c r="R191" s="17" t="str">
        <f>IF(A191="","",Einstellungen!$B$8)</f>
        <v/>
      </c>
      <c r="S191" s="10"/>
      <c r="T191" s="9"/>
      <c r="U191" s="9"/>
    </row>
    <row r="192" spans="1:21" ht="20.100000000000001" customHeight="1" x14ac:dyDescent="0.25">
      <c r="A192" s="5"/>
      <c r="B192" s="9"/>
      <c r="C192" s="9"/>
      <c r="D192" s="10"/>
      <c r="E192" s="5" t="str">
        <f>IF(D192="","",INT(YEARFRAC(D192,DATE(Einstellungen!$B$6,12,31),1)))</f>
        <v/>
      </c>
      <c r="F192" s="9"/>
      <c r="G192" s="13"/>
      <c r="H192" s="9"/>
      <c r="I192" s="9"/>
      <c r="J192" s="9"/>
      <c r="K192" s="10"/>
      <c r="L192" s="10"/>
      <c r="M192" s="9"/>
      <c r="N192" s="9"/>
      <c r="O192" s="7"/>
      <c r="P192" s="15" t="str">
        <f>IF(M192="","",IFERROR(VLOOKUP(M192,Einstellungen!$A$13:$B$17,2,FALSE),""))</f>
        <v/>
      </c>
      <c r="Q192" s="9"/>
      <c r="R192" s="17" t="str">
        <f>IF(A192="","",Einstellungen!$B$8)</f>
        <v/>
      </c>
      <c r="S192" s="10"/>
      <c r="T192" s="9"/>
      <c r="U192" s="9"/>
    </row>
    <row r="193" spans="1:21" ht="20.100000000000001" customHeight="1" x14ac:dyDescent="0.25">
      <c r="A193" s="5"/>
      <c r="B193" s="9"/>
      <c r="C193" s="9"/>
      <c r="D193" s="10"/>
      <c r="E193" s="5" t="str">
        <f>IF(D193="","",INT(YEARFRAC(D193,DATE(Einstellungen!$B$6,12,31),1)))</f>
        <v/>
      </c>
      <c r="F193" s="9"/>
      <c r="G193" s="13"/>
      <c r="H193" s="9"/>
      <c r="I193" s="9"/>
      <c r="J193" s="9"/>
      <c r="K193" s="10"/>
      <c r="L193" s="10"/>
      <c r="M193" s="9"/>
      <c r="N193" s="9"/>
      <c r="O193" s="7"/>
      <c r="P193" s="15" t="str">
        <f>IF(M193="","",IFERROR(VLOOKUP(M193,Einstellungen!$A$13:$B$17,2,FALSE),""))</f>
        <v/>
      </c>
      <c r="Q193" s="9"/>
      <c r="R193" s="17" t="str">
        <f>IF(A193="","",Einstellungen!$B$8)</f>
        <v/>
      </c>
      <c r="S193" s="10"/>
      <c r="T193" s="9"/>
      <c r="U193" s="9"/>
    </row>
    <row r="194" spans="1:21" ht="20.100000000000001" customHeight="1" x14ac:dyDescent="0.25">
      <c r="A194" s="5"/>
      <c r="B194" s="9"/>
      <c r="C194" s="9"/>
      <c r="D194" s="10"/>
      <c r="E194" s="5" t="str">
        <f>IF(D194="","",INT(YEARFRAC(D194,DATE(Einstellungen!$B$6,12,31),1)))</f>
        <v/>
      </c>
      <c r="F194" s="9"/>
      <c r="G194" s="13"/>
      <c r="H194" s="9"/>
      <c r="I194" s="9"/>
      <c r="J194" s="9"/>
      <c r="K194" s="10"/>
      <c r="L194" s="10"/>
      <c r="M194" s="9"/>
      <c r="N194" s="9"/>
      <c r="O194" s="7"/>
      <c r="P194" s="15" t="str">
        <f>IF(M194="","",IFERROR(VLOOKUP(M194,Einstellungen!$A$13:$B$17,2,FALSE),""))</f>
        <v/>
      </c>
      <c r="Q194" s="9"/>
      <c r="R194" s="17" t="str">
        <f>IF(A194="","",Einstellungen!$B$8)</f>
        <v/>
      </c>
      <c r="S194" s="10"/>
      <c r="T194" s="9"/>
      <c r="U194" s="9"/>
    </row>
    <row r="195" spans="1:21" ht="20.100000000000001" customHeight="1" x14ac:dyDescent="0.25">
      <c r="A195" s="5"/>
      <c r="B195" s="9"/>
      <c r="C195" s="9"/>
      <c r="D195" s="10"/>
      <c r="E195" s="5" t="str">
        <f>IF(D195="","",INT(YEARFRAC(D195,DATE(Einstellungen!$B$6,12,31),1)))</f>
        <v/>
      </c>
      <c r="F195" s="9"/>
      <c r="G195" s="13"/>
      <c r="H195" s="9"/>
      <c r="I195" s="9"/>
      <c r="J195" s="9"/>
      <c r="K195" s="10"/>
      <c r="L195" s="10"/>
      <c r="M195" s="9"/>
      <c r="N195" s="9"/>
      <c r="O195" s="7"/>
      <c r="P195" s="15" t="str">
        <f>IF(M195="","",IFERROR(VLOOKUP(M195,Einstellungen!$A$13:$B$17,2,FALSE),""))</f>
        <v/>
      </c>
      <c r="Q195" s="9"/>
      <c r="R195" s="17" t="str">
        <f>IF(A195="","",Einstellungen!$B$8)</f>
        <v/>
      </c>
      <c r="S195" s="10"/>
      <c r="T195" s="9"/>
      <c r="U195" s="9"/>
    </row>
    <row r="196" spans="1:21" ht="20.100000000000001" customHeight="1" x14ac:dyDescent="0.25">
      <c r="A196" s="5"/>
      <c r="B196" s="9"/>
      <c r="C196" s="9"/>
      <c r="D196" s="10"/>
      <c r="E196" s="5" t="str">
        <f>IF(D196="","",INT(YEARFRAC(D196,DATE(Einstellungen!$B$6,12,31),1)))</f>
        <v/>
      </c>
      <c r="F196" s="9"/>
      <c r="G196" s="13"/>
      <c r="H196" s="9"/>
      <c r="I196" s="9"/>
      <c r="J196" s="9"/>
      <c r="K196" s="10"/>
      <c r="L196" s="10"/>
      <c r="M196" s="9"/>
      <c r="N196" s="9"/>
      <c r="O196" s="7"/>
      <c r="P196" s="15" t="str">
        <f>IF(M196="","",IFERROR(VLOOKUP(M196,Einstellungen!$A$13:$B$17,2,FALSE),""))</f>
        <v/>
      </c>
      <c r="Q196" s="9"/>
      <c r="R196" s="17" t="str">
        <f>IF(A196="","",Einstellungen!$B$8)</f>
        <v/>
      </c>
      <c r="S196" s="10"/>
      <c r="T196" s="9"/>
      <c r="U196" s="9"/>
    </row>
    <row r="197" spans="1:21" ht="20.100000000000001" customHeight="1" x14ac:dyDescent="0.25">
      <c r="A197" s="5"/>
      <c r="B197" s="9"/>
      <c r="C197" s="9"/>
      <c r="D197" s="10"/>
      <c r="E197" s="5" t="str">
        <f>IF(D197="","",INT(YEARFRAC(D197,DATE(Einstellungen!$B$6,12,31),1)))</f>
        <v/>
      </c>
      <c r="F197" s="9"/>
      <c r="G197" s="13"/>
      <c r="H197" s="9"/>
      <c r="I197" s="9"/>
      <c r="J197" s="9"/>
      <c r="K197" s="10"/>
      <c r="L197" s="10"/>
      <c r="M197" s="9"/>
      <c r="N197" s="9"/>
      <c r="O197" s="7"/>
      <c r="P197" s="15" t="str">
        <f>IF(M197="","",IFERROR(VLOOKUP(M197,Einstellungen!$A$13:$B$17,2,FALSE),""))</f>
        <v/>
      </c>
      <c r="Q197" s="9"/>
      <c r="R197" s="17" t="str">
        <f>IF(A197="","",Einstellungen!$B$8)</f>
        <v/>
      </c>
      <c r="S197" s="10"/>
      <c r="T197" s="9"/>
      <c r="U197" s="9"/>
    </row>
    <row r="198" spans="1:21" ht="20.100000000000001" customHeight="1" x14ac:dyDescent="0.25">
      <c r="A198" s="5"/>
      <c r="B198" s="9"/>
      <c r="C198" s="9"/>
      <c r="D198" s="10"/>
      <c r="E198" s="5" t="str">
        <f>IF(D198="","",INT(YEARFRAC(D198,DATE(Einstellungen!$B$6,12,31),1)))</f>
        <v/>
      </c>
      <c r="F198" s="9"/>
      <c r="G198" s="13"/>
      <c r="H198" s="9"/>
      <c r="I198" s="9"/>
      <c r="J198" s="9"/>
      <c r="K198" s="10"/>
      <c r="L198" s="10"/>
      <c r="M198" s="9"/>
      <c r="N198" s="9"/>
      <c r="O198" s="7"/>
      <c r="P198" s="15" t="str">
        <f>IF(M198="","",IFERROR(VLOOKUP(M198,Einstellungen!$A$13:$B$17,2,FALSE),""))</f>
        <v/>
      </c>
      <c r="Q198" s="9"/>
      <c r="R198" s="17" t="str">
        <f>IF(A198="","",Einstellungen!$B$8)</f>
        <v/>
      </c>
      <c r="S198" s="10"/>
      <c r="T198" s="9"/>
      <c r="U198" s="9"/>
    </row>
    <row r="199" spans="1:21" ht="20.100000000000001" customHeight="1" x14ac:dyDescent="0.25">
      <c r="A199" s="5"/>
      <c r="B199" s="9"/>
      <c r="C199" s="9"/>
      <c r="D199" s="10"/>
      <c r="E199" s="5" t="str">
        <f>IF(D199="","",INT(YEARFRAC(D199,DATE(Einstellungen!$B$6,12,31),1)))</f>
        <v/>
      </c>
      <c r="F199" s="9"/>
      <c r="G199" s="13"/>
      <c r="H199" s="9"/>
      <c r="I199" s="9"/>
      <c r="J199" s="9"/>
      <c r="K199" s="10"/>
      <c r="L199" s="10"/>
      <c r="M199" s="9"/>
      <c r="N199" s="9"/>
      <c r="O199" s="7"/>
      <c r="P199" s="15" t="str">
        <f>IF(M199="","",IFERROR(VLOOKUP(M199,Einstellungen!$A$13:$B$17,2,FALSE),""))</f>
        <v/>
      </c>
      <c r="Q199" s="9"/>
      <c r="R199" s="17" t="str">
        <f>IF(A199="","",Einstellungen!$B$8)</f>
        <v/>
      </c>
      <c r="S199" s="10"/>
      <c r="T199" s="9"/>
      <c r="U199" s="9"/>
    </row>
    <row r="200" spans="1:21" ht="20.100000000000001" customHeight="1" x14ac:dyDescent="0.25">
      <c r="A200" s="5"/>
      <c r="B200" s="9"/>
      <c r="C200" s="9"/>
      <c r="D200" s="10"/>
      <c r="E200" s="5" t="str">
        <f>IF(D200="","",INT(YEARFRAC(D200,DATE(Einstellungen!$B$6,12,31),1)))</f>
        <v/>
      </c>
      <c r="F200" s="9"/>
      <c r="G200" s="13"/>
      <c r="H200" s="9"/>
      <c r="I200" s="9"/>
      <c r="J200" s="9"/>
      <c r="K200" s="10"/>
      <c r="L200" s="10"/>
      <c r="M200" s="9"/>
      <c r="N200" s="9"/>
      <c r="O200" s="7"/>
      <c r="P200" s="15" t="str">
        <f>IF(M200="","",IFERROR(VLOOKUP(M200,Einstellungen!$A$13:$B$17,2,FALSE),""))</f>
        <v/>
      </c>
      <c r="Q200" s="9"/>
      <c r="R200" s="17" t="str">
        <f>IF(A200="","",Einstellungen!$B$8)</f>
        <v/>
      </c>
      <c r="S200" s="10"/>
      <c r="T200" s="9"/>
      <c r="U200" s="9"/>
    </row>
    <row r="201" spans="1:21" ht="20.100000000000001" customHeight="1" x14ac:dyDescent="0.25">
      <c r="A201" s="5"/>
      <c r="B201" s="9"/>
      <c r="C201" s="9"/>
      <c r="D201" s="10"/>
      <c r="E201" s="5" t="str">
        <f>IF(D201="","",INT(YEARFRAC(D201,DATE(Einstellungen!$B$6,12,31),1)))</f>
        <v/>
      </c>
      <c r="F201" s="9"/>
      <c r="G201" s="13"/>
      <c r="H201" s="9"/>
      <c r="I201" s="9"/>
      <c r="J201" s="9"/>
      <c r="K201" s="10"/>
      <c r="L201" s="10"/>
      <c r="M201" s="9"/>
      <c r="N201" s="9"/>
      <c r="O201" s="7"/>
      <c r="P201" s="15" t="str">
        <f>IF(M201="","",IFERROR(VLOOKUP(M201,Einstellungen!$A$13:$B$17,2,FALSE),""))</f>
        <v/>
      </c>
      <c r="Q201" s="9"/>
      <c r="R201" s="17" t="str">
        <f>IF(A201="","",Einstellungen!$B$8)</f>
        <v/>
      </c>
      <c r="S201" s="10"/>
      <c r="T201" s="9"/>
      <c r="U201" s="9"/>
    </row>
    <row r="202" spans="1:21" ht="20.100000000000001" customHeight="1" x14ac:dyDescent="0.25">
      <c r="A202" s="5"/>
      <c r="B202" s="9"/>
      <c r="C202" s="9"/>
      <c r="D202" s="10"/>
      <c r="E202" s="5" t="str">
        <f>IF(D202="","",INT(YEARFRAC(D202,DATE(Einstellungen!$B$6,12,31),1)))</f>
        <v/>
      </c>
      <c r="F202" s="9"/>
      <c r="G202" s="13"/>
      <c r="H202" s="9"/>
      <c r="I202" s="9"/>
      <c r="J202" s="9"/>
      <c r="K202" s="10"/>
      <c r="L202" s="10"/>
      <c r="M202" s="9"/>
      <c r="N202" s="9"/>
      <c r="O202" s="7"/>
      <c r="P202" s="15" t="str">
        <f>IF(M202="","",IFERROR(VLOOKUP(M202,Einstellungen!$A$13:$B$17,2,FALSE),""))</f>
        <v/>
      </c>
      <c r="Q202" s="9"/>
      <c r="R202" s="17" t="str">
        <f>IF(A202="","",Einstellungen!$B$8)</f>
        <v/>
      </c>
      <c r="S202" s="10"/>
      <c r="T202" s="9"/>
      <c r="U202" s="9"/>
    </row>
    <row r="203" spans="1:21" ht="20.100000000000001" customHeight="1" x14ac:dyDescent="0.25">
      <c r="A203" s="5"/>
      <c r="B203" s="9"/>
      <c r="C203" s="9"/>
      <c r="D203" s="10"/>
      <c r="E203" s="5" t="str">
        <f>IF(D203="","",INT(YEARFRAC(D203,DATE(Einstellungen!$B$6,12,31),1)))</f>
        <v/>
      </c>
      <c r="F203" s="9"/>
      <c r="G203" s="13"/>
      <c r="H203" s="9"/>
      <c r="I203" s="9"/>
      <c r="J203" s="9"/>
      <c r="K203" s="10"/>
      <c r="L203" s="10"/>
      <c r="M203" s="9"/>
      <c r="N203" s="9"/>
      <c r="O203" s="7"/>
      <c r="P203" s="15" t="str">
        <f>IF(M203="","",IFERROR(VLOOKUP(M203,Einstellungen!$A$13:$B$17,2,FALSE),""))</f>
        <v/>
      </c>
      <c r="Q203" s="9"/>
      <c r="R203" s="17" t="str">
        <f>IF(A203="","",Einstellungen!$B$8)</f>
        <v/>
      </c>
      <c r="S203" s="10"/>
      <c r="T203" s="9"/>
      <c r="U203" s="9"/>
    </row>
    <row r="204" spans="1:21" ht="20.100000000000001" customHeight="1" x14ac:dyDescent="0.25">
      <c r="A204" s="5"/>
      <c r="B204" s="9"/>
      <c r="C204" s="9"/>
      <c r="D204" s="10"/>
      <c r="E204" s="5" t="str">
        <f>IF(D204="","",INT(YEARFRAC(D204,DATE(Einstellungen!$B$6,12,31),1)))</f>
        <v/>
      </c>
      <c r="F204" s="9"/>
      <c r="G204" s="13"/>
      <c r="H204" s="9"/>
      <c r="I204" s="9"/>
      <c r="J204" s="9"/>
      <c r="K204" s="10"/>
      <c r="L204" s="10"/>
      <c r="M204" s="9"/>
      <c r="N204" s="9"/>
      <c r="O204" s="7"/>
      <c r="P204" s="15" t="str">
        <f>IF(M204="","",IFERROR(VLOOKUP(M204,Einstellungen!$A$13:$B$17,2,FALSE),""))</f>
        <v/>
      </c>
      <c r="Q204" s="9"/>
      <c r="R204" s="17" t="str">
        <f>IF(A204="","",Einstellungen!$B$8)</f>
        <v/>
      </c>
      <c r="S204" s="10"/>
      <c r="T204" s="9"/>
      <c r="U204" s="9"/>
    </row>
    <row r="205" spans="1:21" ht="20.100000000000001" customHeight="1" x14ac:dyDescent="0.25">
      <c r="A205" s="5"/>
      <c r="B205" s="9"/>
      <c r="C205" s="9"/>
      <c r="D205" s="10"/>
      <c r="E205" s="5" t="str">
        <f>IF(D205="","",INT(YEARFRAC(D205,DATE(Einstellungen!$B$6,12,31),1)))</f>
        <v/>
      </c>
      <c r="F205" s="9"/>
      <c r="G205" s="13"/>
      <c r="H205" s="9"/>
      <c r="I205" s="9"/>
      <c r="J205" s="9"/>
      <c r="K205" s="10"/>
      <c r="L205" s="10"/>
      <c r="M205" s="9"/>
      <c r="N205" s="9"/>
      <c r="O205" s="7"/>
      <c r="P205" s="15" t="str">
        <f>IF(M205="","",IFERROR(VLOOKUP(M205,Einstellungen!$A$13:$B$17,2,FALSE),""))</f>
        <v/>
      </c>
      <c r="Q205" s="9"/>
      <c r="R205" s="17" t="str">
        <f>IF(A205="","",Einstellungen!$B$8)</f>
        <v/>
      </c>
      <c r="S205" s="10"/>
      <c r="T205" s="9"/>
      <c r="U205" s="9"/>
    </row>
    <row r="206" spans="1:21" ht="20.100000000000001" customHeight="1" x14ac:dyDescent="0.25">
      <c r="A206" s="6"/>
      <c r="B206" s="11"/>
      <c r="C206" s="11"/>
      <c r="D206" s="12"/>
      <c r="E206" s="6" t="str">
        <f>IF(D206="","",INT(YEARFRAC(D206,DATE(Einstellungen!$B$6,12,31),1)))</f>
        <v/>
      </c>
      <c r="F206" s="11"/>
      <c r="G206" s="14"/>
      <c r="H206" s="11"/>
      <c r="I206" s="11"/>
      <c r="J206" s="11"/>
      <c r="K206" s="12"/>
      <c r="L206" s="12"/>
      <c r="M206" s="11"/>
      <c r="N206" s="11"/>
      <c r="O206" s="8"/>
      <c r="P206" s="16" t="str">
        <f>IF(M206="","",IFERROR(VLOOKUP(M206,Einstellungen!$A$13:$B$17,2,FALSE),""))</f>
        <v/>
      </c>
      <c r="Q206" s="11"/>
      <c r="R206" s="18" t="str">
        <f>IF(A206="","",Einstellungen!$B$8)</f>
        <v/>
      </c>
      <c r="S206" s="12"/>
      <c r="T206" s="11"/>
      <c r="U206" s="11"/>
    </row>
    <row r="207" spans="1:21" x14ac:dyDescent="0.25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</row>
    <row r="208" spans="1:21" x14ac:dyDescent="0.2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</row>
    <row r="209" spans="1:21" x14ac:dyDescent="0.25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</row>
    <row r="210" spans="1:21" x14ac:dyDescent="0.2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</row>
    <row r="211" spans="1:21" x14ac:dyDescent="0.25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</row>
    <row r="212" spans="1:21" x14ac:dyDescent="0.2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</row>
    <row r="213" spans="1:21" x14ac:dyDescent="0.25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</row>
    <row r="214" spans="1:21" x14ac:dyDescent="0.2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</row>
    <row r="215" spans="1:21" x14ac:dyDescent="0.2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</row>
    <row r="216" spans="1:21" x14ac:dyDescent="0.2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</row>
    <row r="217" spans="1:21" x14ac:dyDescent="0.25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</row>
    <row r="218" spans="1:21" x14ac:dyDescent="0.2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</row>
    <row r="219" spans="1:21" x14ac:dyDescent="0.25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</row>
    <row r="220" spans="1:21" x14ac:dyDescent="0.2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</row>
    <row r="221" spans="1:21" x14ac:dyDescent="0.25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</row>
    <row r="222" spans="1:21" x14ac:dyDescent="0.25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</row>
    <row r="223" spans="1:21" x14ac:dyDescent="0.25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</row>
    <row r="224" spans="1:21" x14ac:dyDescent="0.25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</row>
    <row r="225" spans="1:21" x14ac:dyDescent="0.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</row>
    <row r="226" spans="1:21" x14ac:dyDescent="0.25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</row>
    <row r="227" spans="1:21" x14ac:dyDescent="0.25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</row>
    <row r="228" spans="1:21" x14ac:dyDescent="0.25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</row>
    <row r="229" spans="1:21" x14ac:dyDescent="0.25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</row>
    <row r="230" spans="1:21" x14ac:dyDescent="0.25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</row>
    <row r="231" spans="1:21" x14ac:dyDescent="0.25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</row>
    <row r="232" spans="1:21" x14ac:dyDescent="0.25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</row>
    <row r="233" spans="1:21" x14ac:dyDescent="0.25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</row>
    <row r="234" spans="1:21" x14ac:dyDescent="0.25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</row>
    <row r="235" spans="1:21" x14ac:dyDescent="0.2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1:21" x14ac:dyDescent="0.25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</row>
    <row r="237" spans="1:21" x14ac:dyDescent="0.25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</row>
    <row r="238" spans="1:21" x14ac:dyDescent="0.25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</row>
    <row r="239" spans="1:21" x14ac:dyDescent="0.25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</row>
    <row r="240" spans="1:21" x14ac:dyDescent="0.25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</row>
    <row r="241" spans="1:21" x14ac:dyDescent="0.25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</row>
    <row r="242" spans="1:21" x14ac:dyDescent="0.25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</row>
    <row r="243" spans="1:21" x14ac:dyDescent="0.25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</row>
    <row r="244" spans="1:21" x14ac:dyDescent="0.25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</row>
    <row r="245" spans="1:21" x14ac:dyDescent="0.2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</row>
    <row r="246" spans="1:21" x14ac:dyDescent="0.25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</row>
    <row r="247" spans="1:21" x14ac:dyDescent="0.25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</row>
    <row r="248" spans="1:21" x14ac:dyDescent="0.25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</row>
    <row r="249" spans="1:21" x14ac:dyDescent="0.25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</row>
    <row r="250" spans="1:21" x14ac:dyDescent="0.25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</row>
  </sheetData>
  <mergeCells count="6">
    <mergeCell ref="A1:U2"/>
    <mergeCell ref="A3:U3"/>
    <mergeCell ref="A5:E5"/>
    <mergeCell ref="F5:J5"/>
    <mergeCell ref="K5:O5"/>
    <mergeCell ref="P5:T5"/>
  </mergeCells>
  <conditionalFormatting sqref="N7:N206">
    <cfRule type="expression" dxfId="5" priority="1">
      <formula>N7="Inaktiv"</formula>
    </cfRule>
    <cfRule type="expression" dxfId="4" priority="2">
      <formula>N7="Gekündigt"</formula>
    </cfRule>
  </conditionalFormatting>
  <conditionalFormatting sqref="Q7:Q206">
    <cfRule type="expression" dxfId="3" priority="3">
      <formula>Q7="Bezahlt"</formula>
    </cfRule>
    <cfRule type="expression" dxfId="2" priority="4">
      <formula>Q7="Offen"</formula>
    </cfRule>
    <cfRule type="expression" dxfId="1" priority="5">
      <formula>Q7="Überfällig"</formula>
    </cfRule>
  </conditionalFormatting>
  <conditionalFormatting sqref="T7:T206">
    <cfRule type="expression" dxfId="0" priority="6">
      <formula>T7="Ausstehend"</formula>
    </cfRule>
  </conditionalFormatting>
  <dataValidations count="5">
    <dataValidation type="list" sqref="M7:M206" xr:uid="{00000000-0002-0000-0100-000000000000}">
      <formula1>"Aktiv,Passiv,Jugend,Familie,Ehrenmitglied"</formula1>
    </dataValidation>
    <dataValidation type="list" sqref="N7:N206" xr:uid="{00000000-0002-0000-0100-000001000000}">
      <formula1>"Aktiv,Inaktiv,Gekündigt"</formula1>
    </dataValidation>
    <dataValidation type="list" sqref="O7:O206" xr:uid="{00000000-0002-0000-0100-000002000000}">
      <formula1>"Mitglied,Vorstand,Kassenwart/in,Schriftführer/in,Trainer/in,Beisitzer/in"</formula1>
    </dataValidation>
    <dataValidation type="list" sqref="Q7:Q206" xr:uid="{00000000-0002-0000-0100-000003000000}">
      <formula1>"Bezahlt,Offen,Überfällig,Befreit"</formula1>
    </dataValidation>
    <dataValidation type="list" sqref="T7:T206" xr:uid="{00000000-0002-0000-0100-000004000000}">
      <formula1>"Ja,Nein,Ausstehend"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250"/>
  <sheetViews>
    <sheetView workbookViewId="0">
      <selection sqref="A1:H2"/>
    </sheetView>
  </sheetViews>
  <sheetFormatPr baseColWidth="10" defaultColWidth="9" defaultRowHeight="15" x14ac:dyDescent="0.25"/>
  <cols>
    <col min="1" max="1" width="23" customWidth="1"/>
    <col min="2" max="2" width="20" customWidth="1"/>
    <col min="3" max="3" width="36" customWidth="1"/>
    <col min="4" max="4" width="3" customWidth="1"/>
    <col min="5" max="5" width="18" customWidth="1"/>
    <col min="6" max="6" width="22" customWidth="1"/>
    <col min="7" max="8" width="18" customWidth="1"/>
  </cols>
  <sheetData>
    <row r="1" spans="1:21" ht="27.95" customHeight="1" x14ac:dyDescent="0.25">
      <c r="A1" s="35" t="s">
        <v>147</v>
      </c>
      <c r="B1" s="35"/>
      <c r="C1" s="35"/>
      <c r="D1" s="35"/>
      <c r="E1" s="35"/>
      <c r="F1" s="35"/>
      <c r="G1" s="35"/>
      <c r="H1" s="35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</row>
    <row r="2" spans="1:21" ht="27.95" customHeight="1" x14ac:dyDescent="0.25">
      <c r="A2" s="35"/>
      <c r="B2" s="35"/>
      <c r="C2" s="35"/>
      <c r="D2" s="35"/>
      <c r="E2" s="35"/>
      <c r="F2" s="35"/>
      <c r="G2" s="35"/>
      <c r="H2" s="35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</row>
    <row r="4" spans="1:21" x14ac:dyDescent="0.25">
      <c r="A4" s="116" t="s">
        <v>148</v>
      </c>
      <c r="B4" s="116"/>
      <c r="C4" s="116"/>
      <c r="D4" s="116"/>
      <c r="E4" s="116" t="s">
        <v>149</v>
      </c>
      <c r="F4" s="116"/>
      <c r="G4" s="116"/>
      <c r="H4" s="116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</row>
    <row r="5" spans="1:21" ht="30" x14ac:dyDescent="0.25">
      <c r="A5" s="19" t="s">
        <v>150</v>
      </c>
      <c r="B5" s="23" t="s">
        <v>151</v>
      </c>
      <c r="C5" s="20"/>
      <c r="D5" s="20"/>
      <c r="E5" s="1" t="s">
        <v>14</v>
      </c>
      <c r="F5" s="2" t="s">
        <v>43</v>
      </c>
      <c r="G5" s="2" t="s">
        <v>152</v>
      </c>
      <c r="H5" s="3" t="s">
        <v>47</v>
      </c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</row>
    <row r="6" spans="1:21" x14ac:dyDescent="0.25">
      <c r="A6" s="19" t="s">
        <v>153</v>
      </c>
      <c r="B6" s="23">
        <v>2026</v>
      </c>
      <c r="C6" s="20"/>
      <c r="D6" s="20"/>
      <c r="E6" s="24" t="s">
        <v>15</v>
      </c>
      <c r="F6" s="24" t="s">
        <v>74</v>
      </c>
      <c r="G6" s="24" t="s">
        <v>16</v>
      </c>
      <c r="H6" s="24" t="s">
        <v>57</v>
      </c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</row>
    <row r="7" spans="1:21" x14ac:dyDescent="0.25">
      <c r="A7" s="19" t="s">
        <v>154</v>
      </c>
      <c r="B7" s="23" t="s">
        <v>155</v>
      </c>
      <c r="C7" s="20"/>
      <c r="D7" s="20"/>
      <c r="E7" s="24" t="s">
        <v>137</v>
      </c>
      <c r="F7" s="24" t="s">
        <v>56</v>
      </c>
      <c r="G7" s="24" t="s">
        <v>18</v>
      </c>
      <c r="H7" s="24" t="s">
        <v>156</v>
      </c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</row>
    <row r="8" spans="1:21" x14ac:dyDescent="0.25">
      <c r="A8" s="19" t="s">
        <v>157</v>
      </c>
      <c r="B8" s="25">
        <v>46112</v>
      </c>
      <c r="C8" s="20"/>
      <c r="D8" s="20"/>
      <c r="E8" s="24" t="s">
        <v>129</v>
      </c>
      <c r="F8" s="24" t="s">
        <v>66</v>
      </c>
      <c r="G8" s="24" t="s">
        <v>20</v>
      </c>
      <c r="H8" s="24" t="s">
        <v>83</v>
      </c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spans="1:21" ht="30" x14ac:dyDescent="0.25">
      <c r="A9" s="26" t="s">
        <v>158</v>
      </c>
      <c r="B9" s="27" t="s">
        <v>159</v>
      </c>
      <c r="C9" s="20"/>
      <c r="D9" s="20"/>
      <c r="E9" s="24"/>
      <c r="F9" s="24" t="s">
        <v>116</v>
      </c>
      <c r="G9" s="24" t="s">
        <v>22</v>
      </c>
      <c r="H9" s="24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</row>
    <row r="10" spans="1:21" x14ac:dyDescent="0.25">
      <c r="A10" s="20"/>
      <c r="B10" s="20"/>
      <c r="C10" s="20"/>
      <c r="D10" s="20"/>
      <c r="E10" s="24"/>
      <c r="F10" s="24" t="s">
        <v>91</v>
      </c>
      <c r="G10" s="24"/>
      <c r="H10" s="24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</row>
    <row r="11" spans="1:21" x14ac:dyDescent="0.25">
      <c r="A11" s="116" t="s">
        <v>160</v>
      </c>
      <c r="B11" s="116"/>
      <c r="C11" s="116"/>
      <c r="D11" s="20"/>
      <c r="E11" s="28"/>
      <c r="F11" s="28" t="s">
        <v>100</v>
      </c>
      <c r="G11" s="28"/>
      <c r="H11" s="28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</row>
    <row r="12" spans="1:21" x14ac:dyDescent="0.25">
      <c r="A12" s="1" t="s">
        <v>12</v>
      </c>
      <c r="B12" s="2" t="s">
        <v>44</v>
      </c>
      <c r="C12" s="3" t="s">
        <v>161</v>
      </c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</row>
    <row r="13" spans="1:21" x14ac:dyDescent="0.25">
      <c r="A13" s="29" t="s">
        <v>15</v>
      </c>
      <c r="B13" s="30">
        <v>120</v>
      </c>
      <c r="C13" s="31" t="s">
        <v>162</v>
      </c>
      <c r="D13" s="20"/>
      <c r="E13" s="116" t="s">
        <v>163</v>
      </c>
      <c r="F13" s="116"/>
      <c r="G13" s="116"/>
      <c r="H13" s="116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</row>
    <row r="14" spans="1:21" x14ac:dyDescent="0.25">
      <c r="A14" s="29" t="s">
        <v>17</v>
      </c>
      <c r="B14" s="30">
        <v>60</v>
      </c>
      <c r="C14" s="31" t="s">
        <v>164</v>
      </c>
      <c r="D14" s="20"/>
      <c r="E14" s="119" t="s">
        <v>165</v>
      </c>
      <c r="F14" s="120"/>
      <c r="G14" s="120"/>
      <c r="H14" s="121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</row>
    <row r="15" spans="1:21" x14ac:dyDescent="0.25">
      <c r="A15" s="29" t="s">
        <v>19</v>
      </c>
      <c r="B15" s="30">
        <v>48</v>
      </c>
      <c r="C15" s="31" t="s">
        <v>166</v>
      </c>
      <c r="D15" s="20"/>
      <c r="E15" s="122"/>
      <c r="F15" s="123"/>
      <c r="G15" s="123"/>
      <c r="H15" s="124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</row>
    <row r="16" spans="1:21" x14ac:dyDescent="0.25">
      <c r="A16" s="29" t="s">
        <v>21</v>
      </c>
      <c r="B16" s="30">
        <v>180</v>
      </c>
      <c r="C16" s="31" t="s">
        <v>167</v>
      </c>
      <c r="D16" s="20"/>
      <c r="E16" s="122"/>
      <c r="F16" s="123"/>
      <c r="G16" s="123"/>
      <c r="H16" s="124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</row>
    <row r="17" spans="1:21" x14ac:dyDescent="0.25">
      <c r="A17" s="32" t="s">
        <v>23</v>
      </c>
      <c r="B17" s="33">
        <v>0</v>
      </c>
      <c r="C17" s="34" t="s">
        <v>168</v>
      </c>
      <c r="D17" s="20"/>
      <c r="E17" s="122"/>
      <c r="F17" s="123"/>
      <c r="G17" s="123"/>
      <c r="H17" s="124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</row>
    <row r="18" spans="1:21" x14ac:dyDescent="0.25">
      <c r="A18" s="20"/>
      <c r="B18" s="20"/>
      <c r="C18" s="20"/>
      <c r="D18" s="20"/>
      <c r="E18" s="125"/>
      <c r="F18" s="126"/>
      <c r="G18" s="126"/>
      <c r="H18" s="127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</row>
    <row r="19" spans="1:21" x14ac:dyDescent="0.25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</row>
    <row r="20" spans="1:21" x14ac:dyDescent="0.25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</row>
    <row r="21" spans="1:21" x14ac:dyDescent="0.25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</row>
    <row r="22" spans="1:21" x14ac:dyDescent="0.25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</row>
    <row r="23" spans="1:21" x14ac:dyDescent="0.25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</row>
    <row r="24" spans="1:2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</row>
    <row r="25" spans="1:21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</row>
    <row r="26" spans="1:21" x14ac:dyDescent="0.25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</row>
    <row r="27" spans="1:21" x14ac:dyDescent="0.25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</row>
    <row r="28" spans="1:21" x14ac:dyDescent="0.25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</row>
    <row r="29" spans="1:21" x14ac:dyDescent="0.25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</row>
    <row r="30" spans="1:21" x14ac:dyDescent="0.25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1" x14ac:dyDescent="0.2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1" x14ac:dyDescent="0.25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 x14ac:dyDescent="0.25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</row>
    <row r="34" spans="1:21" x14ac:dyDescent="0.2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</row>
    <row r="35" spans="1:21" x14ac:dyDescent="0.2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</row>
    <row r="36" spans="1:21" x14ac:dyDescent="0.2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</row>
    <row r="37" spans="1:2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</row>
    <row r="38" spans="1:21" x14ac:dyDescent="0.25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</row>
    <row r="39" spans="1:21" x14ac:dyDescent="0.2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 x14ac:dyDescent="0.2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 x14ac:dyDescent="0.2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 x14ac:dyDescent="0.25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 x14ac:dyDescent="0.25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 x14ac:dyDescent="0.2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 x14ac:dyDescent="0.2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 x14ac:dyDescent="0.25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  <row r="51" spans="1:21" x14ac:dyDescent="0.25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</row>
    <row r="52" spans="1:21" x14ac:dyDescent="0.2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</row>
    <row r="53" spans="1:21" x14ac:dyDescent="0.2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</row>
    <row r="54" spans="1:21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</row>
    <row r="55" spans="1:21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</row>
    <row r="56" spans="1:21" x14ac:dyDescent="0.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</row>
    <row r="57" spans="1:21" x14ac:dyDescent="0.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</row>
    <row r="58" spans="1:21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</row>
    <row r="59" spans="1:21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</row>
    <row r="60" spans="1:21" x14ac:dyDescent="0.2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</row>
    <row r="61" spans="1:21" x14ac:dyDescent="0.2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</row>
    <row r="62" spans="1:21" x14ac:dyDescent="0.25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</row>
    <row r="63" spans="1:21" x14ac:dyDescent="0.25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</row>
    <row r="64" spans="1:21" x14ac:dyDescent="0.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</row>
    <row r="65" spans="1:21" x14ac:dyDescent="0.2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</row>
    <row r="66" spans="1:2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</row>
    <row r="67" spans="1:2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</row>
    <row r="68" spans="1:2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</row>
    <row r="69" spans="1:2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</row>
    <row r="70" spans="1:2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</row>
    <row r="71" spans="1:2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</row>
    <row r="72" spans="1:2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</row>
    <row r="73" spans="1:2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</row>
    <row r="74" spans="1:2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</row>
    <row r="75" spans="1:2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</row>
    <row r="76" spans="1:2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</row>
    <row r="77" spans="1:2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</row>
    <row r="78" spans="1:2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</row>
    <row r="79" spans="1:2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</row>
    <row r="80" spans="1:2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</row>
    <row r="81" spans="1:2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</row>
    <row r="82" spans="1:2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</row>
    <row r="83" spans="1:2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</row>
    <row r="84" spans="1:2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</row>
    <row r="85" spans="1:2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</row>
    <row r="86" spans="1:2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</row>
    <row r="87" spans="1:2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</row>
    <row r="88" spans="1:2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</row>
    <row r="89" spans="1:2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</row>
    <row r="90" spans="1:2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</row>
    <row r="91" spans="1:2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</row>
    <row r="92" spans="1:2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</row>
    <row r="93" spans="1:2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</row>
    <row r="94" spans="1:2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</row>
    <row r="95" spans="1:2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</row>
    <row r="96" spans="1:2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</row>
    <row r="97" spans="1:2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</row>
    <row r="98" spans="1:2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</row>
    <row r="99" spans="1:2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</row>
    <row r="100" spans="1:2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</row>
    <row r="101" spans="1:2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</row>
    <row r="102" spans="1:2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</row>
    <row r="103" spans="1:2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</row>
    <row r="104" spans="1:2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</row>
    <row r="105" spans="1:2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</row>
    <row r="106" spans="1:2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</row>
    <row r="107" spans="1:2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</row>
    <row r="108" spans="1:2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</row>
    <row r="109" spans="1:2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</row>
    <row r="110" spans="1:2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</row>
    <row r="111" spans="1:2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</row>
    <row r="112" spans="1:2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</row>
    <row r="113" spans="1:2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</row>
    <row r="114" spans="1:2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</row>
    <row r="115" spans="1:2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</row>
    <row r="116" spans="1:2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</row>
    <row r="117" spans="1:2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</row>
    <row r="118" spans="1:2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</row>
    <row r="119" spans="1:2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</row>
    <row r="120" spans="1:2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</row>
    <row r="121" spans="1:2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</row>
    <row r="122" spans="1:2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</row>
    <row r="123" spans="1:2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</row>
    <row r="124" spans="1:2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</row>
    <row r="125" spans="1:2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</row>
    <row r="126" spans="1:2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</row>
    <row r="127" spans="1:2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</row>
    <row r="128" spans="1:2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</row>
    <row r="129" spans="1:2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</row>
    <row r="130" spans="1:2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</row>
    <row r="131" spans="1:2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</row>
    <row r="132" spans="1:2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</row>
    <row r="133" spans="1:2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</row>
    <row r="134" spans="1:2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</row>
    <row r="135" spans="1:2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</row>
    <row r="136" spans="1:2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</row>
    <row r="137" spans="1:2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</row>
    <row r="138" spans="1:2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</row>
    <row r="139" spans="1:2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</row>
    <row r="140" spans="1:2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</row>
    <row r="141" spans="1:2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</row>
    <row r="142" spans="1:2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</row>
    <row r="143" spans="1:2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</row>
    <row r="144" spans="1:2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</row>
    <row r="145" spans="1:2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</row>
    <row r="146" spans="1:2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</row>
    <row r="147" spans="1:2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</row>
    <row r="148" spans="1:2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</row>
    <row r="149" spans="1:2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</row>
    <row r="150" spans="1:2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</row>
    <row r="151" spans="1:2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</row>
    <row r="152" spans="1:2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</row>
    <row r="153" spans="1:2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</row>
    <row r="154" spans="1:2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</row>
    <row r="155" spans="1:2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</row>
    <row r="156" spans="1:2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</row>
    <row r="157" spans="1:2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</row>
    <row r="158" spans="1:2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</row>
    <row r="159" spans="1:2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</row>
    <row r="160" spans="1:2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</row>
    <row r="161" spans="1:2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</row>
    <row r="162" spans="1:2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</row>
    <row r="163" spans="1:2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</row>
    <row r="164" spans="1:2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</row>
    <row r="165" spans="1:2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</row>
    <row r="166" spans="1:2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</row>
    <row r="167" spans="1:2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</row>
    <row r="168" spans="1:2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</row>
    <row r="169" spans="1:2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</row>
    <row r="170" spans="1:2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</row>
    <row r="171" spans="1:2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</row>
    <row r="172" spans="1:2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</row>
    <row r="173" spans="1:2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</row>
    <row r="174" spans="1:2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</row>
    <row r="175" spans="1:2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</row>
    <row r="176" spans="1:2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</row>
    <row r="177" spans="1:2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</row>
    <row r="178" spans="1:2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</row>
    <row r="179" spans="1:2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</row>
    <row r="180" spans="1:2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</row>
    <row r="181" spans="1:2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</row>
    <row r="182" spans="1:2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</row>
    <row r="183" spans="1:2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</row>
    <row r="184" spans="1:2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</row>
    <row r="185" spans="1:2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</row>
    <row r="186" spans="1:21" x14ac:dyDescent="0.25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</row>
    <row r="187" spans="1:21" x14ac:dyDescent="0.2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</row>
    <row r="188" spans="1:21" x14ac:dyDescent="0.25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</row>
    <row r="189" spans="1:21" x14ac:dyDescent="0.2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</row>
    <row r="190" spans="1:21" x14ac:dyDescent="0.25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</row>
    <row r="191" spans="1:21" x14ac:dyDescent="0.2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</row>
    <row r="192" spans="1:21" x14ac:dyDescent="0.25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</row>
    <row r="193" spans="1:21" x14ac:dyDescent="0.2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</row>
    <row r="194" spans="1:21" x14ac:dyDescent="0.25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</row>
    <row r="195" spans="1:21" x14ac:dyDescent="0.2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</row>
    <row r="196" spans="1:21" x14ac:dyDescent="0.2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</row>
    <row r="197" spans="1:21" x14ac:dyDescent="0.2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</row>
    <row r="198" spans="1:21" x14ac:dyDescent="0.25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</row>
    <row r="199" spans="1:21" x14ac:dyDescent="0.25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</row>
    <row r="200" spans="1:21" x14ac:dyDescent="0.25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</row>
    <row r="201" spans="1:21" x14ac:dyDescent="0.25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</row>
    <row r="202" spans="1:21" x14ac:dyDescent="0.25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</row>
    <row r="203" spans="1:21" x14ac:dyDescent="0.25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</row>
    <row r="204" spans="1:21" x14ac:dyDescent="0.25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</row>
    <row r="205" spans="1:21" x14ac:dyDescent="0.2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</row>
    <row r="206" spans="1:21" x14ac:dyDescent="0.25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</row>
    <row r="207" spans="1:21" x14ac:dyDescent="0.25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</row>
    <row r="208" spans="1:21" x14ac:dyDescent="0.2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</row>
    <row r="209" spans="1:21" x14ac:dyDescent="0.25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</row>
    <row r="210" spans="1:21" x14ac:dyDescent="0.2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</row>
    <row r="211" spans="1:21" x14ac:dyDescent="0.25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</row>
    <row r="212" spans="1:21" x14ac:dyDescent="0.2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</row>
    <row r="213" spans="1:21" x14ac:dyDescent="0.25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</row>
    <row r="214" spans="1:21" x14ac:dyDescent="0.2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</row>
    <row r="215" spans="1:21" x14ac:dyDescent="0.2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</row>
    <row r="216" spans="1:21" x14ac:dyDescent="0.2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</row>
    <row r="217" spans="1:21" x14ac:dyDescent="0.25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</row>
    <row r="218" spans="1:21" x14ac:dyDescent="0.2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</row>
    <row r="219" spans="1:21" x14ac:dyDescent="0.25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</row>
    <row r="220" spans="1:21" x14ac:dyDescent="0.2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</row>
    <row r="221" spans="1:21" x14ac:dyDescent="0.25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</row>
    <row r="222" spans="1:21" x14ac:dyDescent="0.25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</row>
    <row r="223" spans="1:21" x14ac:dyDescent="0.25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</row>
    <row r="224" spans="1:21" x14ac:dyDescent="0.25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</row>
    <row r="225" spans="1:21" x14ac:dyDescent="0.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</row>
    <row r="226" spans="1:21" x14ac:dyDescent="0.25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</row>
    <row r="227" spans="1:21" x14ac:dyDescent="0.25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</row>
    <row r="228" spans="1:21" x14ac:dyDescent="0.25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</row>
    <row r="229" spans="1:21" x14ac:dyDescent="0.25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</row>
    <row r="230" spans="1:21" x14ac:dyDescent="0.25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</row>
    <row r="231" spans="1:21" x14ac:dyDescent="0.25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</row>
    <row r="232" spans="1:21" x14ac:dyDescent="0.25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</row>
    <row r="233" spans="1:21" x14ac:dyDescent="0.25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</row>
    <row r="234" spans="1:21" x14ac:dyDescent="0.25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</row>
    <row r="235" spans="1:21" x14ac:dyDescent="0.2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</row>
    <row r="236" spans="1:21" x14ac:dyDescent="0.25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</row>
    <row r="237" spans="1:21" x14ac:dyDescent="0.25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</row>
    <row r="238" spans="1:21" x14ac:dyDescent="0.25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</row>
    <row r="239" spans="1:21" x14ac:dyDescent="0.25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</row>
    <row r="240" spans="1:21" x14ac:dyDescent="0.25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</row>
    <row r="241" spans="1:21" x14ac:dyDescent="0.25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</row>
    <row r="242" spans="1:21" x14ac:dyDescent="0.25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</row>
    <row r="243" spans="1:21" x14ac:dyDescent="0.25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</row>
    <row r="244" spans="1:21" x14ac:dyDescent="0.25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</row>
    <row r="245" spans="1:21" x14ac:dyDescent="0.2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</row>
    <row r="246" spans="1:21" x14ac:dyDescent="0.25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</row>
    <row r="247" spans="1:21" x14ac:dyDescent="0.25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</row>
    <row r="248" spans="1:21" x14ac:dyDescent="0.25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</row>
    <row r="249" spans="1:21" x14ac:dyDescent="0.25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</row>
    <row r="250" spans="1:21" x14ac:dyDescent="0.25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</row>
  </sheetData>
  <mergeCells count="6">
    <mergeCell ref="E14:H18"/>
    <mergeCell ref="A1:H2"/>
    <mergeCell ref="A4:D4"/>
    <mergeCell ref="A11:C11"/>
    <mergeCell ref="E4:H4"/>
    <mergeCell ref="E13:H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Übersicht</vt:lpstr>
      <vt:lpstr>Mitglieder</vt:lpstr>
      <vt:lpstr>Einstellungen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Sergio Jiménez Canales</cp:lastModifiedBy>
  <dcterms:modified xsi:type="dcterms:W3CDTF">2026-06-25T08:58:46Z</dcterms:modified>
</cp:coreProperties>
</file>