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17EA5C0A-237F-4F3F-8372-7358B7C67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Wettbewerbsanalyse" sheetId="2" r:id="rId2"/>
    <sheet name="Marktdaten" sheetId="3" r:id="rId3"/>
  </sheets>
  <definedNames>
    <definedName name="_xlnm.Print_Area" localSheetId="0">Dashboard!$A$1:$N$52</definedName>
    <definedName name="_xlnm.Print_Area" localSheetId="2">Marktdaten!$A$1:$J$45</definedName>
    <definedName name="_xlnm.Print_Area" localSheetId="1">Wettbewerbsanalyse!$A$1:$O$28</definedName>
    <definedName name="_xlnm.Print_Titles" localSheetId="1">Wettbewerbsanalyse!$5:$5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B27" i="3"/>
  <c r="G15" i="3"/>
  <c r="F15" i="3"/>
  <c r="E15" i="3"/>
  <c r="D15" i="3"/>
  <c r="C15" i="3"/>
  <c r="B15" i="3"/>
  <c r="H15" i="3" s="1"/>
  <c r="F7" i="1" s="1"/>
  <c r="H14" i="3"/>
  <c r="H13" i="3"/>
  <c r="H12" i="3"/>
  <c r="H11" i="3"/>
  <c r="H10" i="3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B10" i="1"/>
  <c r="L7" i="1"/>
  <c r="J7" i="1"/>
  <c r="H7" i="1"/>
  <c r="D7" i="1"/>
  <c r="B7" i="1"/>
</calcChain>
</file>

<file path=xl/sharedStrings.xml><?xml version="1.0" encoding="utf-8"?>
<sst xmlns="http://schemas.openxmlformats.org/spreadsheetml/2006/main" count="205" uniqueCount="140">
  <si>
    <t>MARKTANALYSE</t>
  </si>
  <si>
    <t>Dashboard &amp; Auswertung  ·  Markt für nachhaltige Haushalts- und Konsumgüter, Region DACH</t>
  </si>
  <si>
    <t>Musterfirma GmbH – Strategische Marktbeobachtung</t>
  </si>
  <si>
    <t>MARKTVOLUMEN 2026</t>
  </si>
  <si>
    <t>PROGNOSE 2028</t>
  </si>
  <si>
    <t>CAGR 2023–2028</t>
  </si>
  <si>
    <t>EIGENER MARKTANTEIL</t>
  </si>
  <si>
    <t>MARKTFÜHRER (WETTBEWERB)</t>
  </si>
  <si>
    <t>ANALYSIERTE WETTBEWERBER</t>
  </si>
  <si>
    <t>WETTBEWERBSANALYSE</t>
  </si>
  <si>
    <t>Markt für nachhaltige Haushalts- und Konsumgüter</t>
  </si>
  <si>
    <t>Marktteilnehmer, Positionierung und Marktanteile – Beispieldaten 2026</t>
  </si>
  <si>
    <t>Region DACH – Musterfirma GmbH</t>
  </si>
  <si>
    <t>Nr.</t>
  </si>
  <si>
    <t>Unternehmen</t>
  </si>
  <si>
    <t>Typ</t>
  </si>
  <si>
    <t>Segment</t>
  </si>
  <si>
    <t>Markt-
anteil</t>
  </si>
  <si>
    <t>Geschätzter
Jahresumsatz (€)</t>
  </si>
  <si>
    <t>Preis-
niveau</t>
  </si>
  <si>
    <t>Preis-
index</t>
  </si>
  <si>
    <t>Qualitäts-/
Innovationsgrad
(1–10)</t>
  </si>
  <si>
    <t>Hauptzielgruppe</t>
  </si>
  <si>
    <t>Vertriebs-
kanal</t>
  </si>
  <si>
    <t>Markt-
trend</t>
  </si>
  <si>
    <t>Stärken</t>
  </si>
  <si>
    <t>Schwächen</t>
  </si>
  <si>
    <t>Strategieempfehlung / Bemerkung</t>
  </si>
  <si>
    <t>Musterfirma GmbH (Eigenes Unternehmen)</t>
  </si>
  <si>
    <t>Eigenes Unternehmen</t>
  </si>
  <si>
    <t>Reinigung &amp; Hygiene</t>
  </si>
  <si>
    <t>Mittel</t>
  </si>
  <si>
    <t>Preisbewusste &amp; nachhaltigkeitsorientierte Haushalte</t>
  </si>
  <si>
    <t>Hybrid</t>
  </si>
  <si>
    <t>Steigend</t>
  </si>
  <si>
    <t>Gutes Preis-Leistungs-Verhältnis; wachsende Markenbekanntheit</t>
  </si>
  <si>
    <t>Geringere Reichweite im stationären Fachhandel als etablierte Anbieter</t>
  </si>
  <si>
    <t>Fachhandelspräsenz ausbauen und Nachhaltigkeitskommunikation schärfen, um Differenzierung zu stärken.</t>
  </si>
  <si>
    <t>GrünHaus Manufaktur GmbH</t>
  </si>
  <si>
    <t>Wettbewerber</t>
  </si>
  <si>
    <t>Premium</t>
  </si>
  <si>
    <t>Nachhaltigkeitsorientierte Konsumenten, höheres Einkommen</t>
  </si>
  <si>
    <t>Stationär</t>
  </si>
  <si>
    <t>Starke Marke, hohe Produktqualität, etabliert im Fachhandel</t>
  </si>
  <si>
    <t>Hoher Preis schränkt Zielgruppe ein; begrenzte Online-Präsenz</t>
  </si>
  <si>
    <t>Beobachten – Premiumsegment ist nicht direkt angreifbar, Differenzierung über Preis-Leistung anstreben.</t>
  </si>
  <si>
    <t>CleanLine Vertrieb AG</t>
  </si>
  <si>
    <t>Preisbewusste Haushalte</t>
  </si>
  <si>
    <t>Stabil</t>
  </si>
  <si>
    <t>Breite Distribution im Lebensmitteleinzelhandel</t>
  </si>
  <si>
    <t>Wenig Innovation, austauschbares Markenprofil</t>
  </si>
  <si>
    <t>Direkter Wettbewerber im Mittelpreissegment – Differenzierung über Produktinnovation prüfen.</t>
  </si>
  <si>
    <t>EcoPack Solutions GmbH</t>
  </si>
  <si>
    <t>Verpackung &amp; Aufbewahrung</t>
  </si>
  <si>
    <t>Hoch</t>
  </si>
  <si>
    <t>Nachhaltigkeitsorientierte Konsumenten, Online-Käufer</t>
  </si>
  <si>
    <t>Online</t>
  </si>
  <si>
    <t>Innovative, plastikfreie Verpackungslösungen; starkes Online-Marketing</t>
  </si>
  <si>
    <t>Höhere Herstellungskosten, eingeschränkte Verfügbarkeit im stationären Handel</t>
  </si>
  <si>
    <t>Wachstumssegment – Marktanteil und Innovationsgeschwindigkeit beobachten.</t>
  </si>
  <si>
    <t>Haushalt Direkt OHG</t>
  </si>
  <si>
    <t>Küche &amp; Haushaltswaren</t>
  </si>
  <si>
    <t>Niedrig</t>
  </si>
  <si>
    <t>Preisbewusste Haushalte, Discounter-Käufer</t>
  </si>
  <si>
    <t>Rückläufig</t>
  </si>
  <si>
    <t>Sehr niedriger Preis, breite Verfügbarkeit</t>
  </si>
  <si>
    <t>Geringe Produktqualität, kaum Markenbindung</t>
  </si>
  <si>
    <t>Geringe strategische Relevanz – Fokus auf andere Wettbewerber priorisieren.</t>
  </si>
  <si>
    <t>NaturTex Wäschepflege GmbH</t>
  </si>
  <si>
    <t>Textilpflege</t>
  </si>
  <si>
    <t>Familien, umweltbewusste Haushalte</t>
  </si>
  <si>
    <t>Solide Produktqualität, glaubwürdige Nachhaltigkeitsposition</t>
  </si>
  <si>
    <t>Kleines Marketingbudget, geringe Bekanntheit außerhalb der Nische</t>
  </si>
  <si>
    <t>Mögliches Übernahme- oder Kooperationsziel für Segmenterweiterung.</t>
  </si>
  <si>
    <t>SmartHome Living AG</t>
  </si>
  <si>
    <t>Komfort- &amp; Premium-Käufer, technikaffine Haushalte</t>
  </si>
  <si>
    <t>Starke Produktinnovation, vernetzte Haushaltslösungen</t>
  </si>
  <si>
    <t>Hoher Preis, komplexe Bedienung für Teile der Zielgruppe</t>
  </si>
  <si>
    <t>Wachsende Bedrohung im Premiumsegment – Innovationsgeschwindigkeit beobachten.</t>
  </si>
  <si>
    <t>ÖkoTrend Handels GmbH</t>
  </si>
  <si>
    <t>Sonstige Haushaltsprodukte</t>
  </si>
  <si>
    <t>Aggressive Preisstrategie, schnelle Lieferzeiten</t>
  </si>
  <si>
    <t>Schwankende Produktqualität, negative Bewertungen</t>
  </si>
  <si>
    <t>Geringes strategisches Risiko, Preiskampf im Niedrigpreissegment meiden.</t>
  </si>
  <si>
    <t>Frisch &amp; Klar Vertrieb GmbH</t>
  </si>
  <si>
    <t>Breite Käuferschicht, preisbewusst bis mittel</t>
  </si>
  <si>
    <t>Sehr starke Distribution, hohe Regalpräsenz</t>
  </si>
  <si>
    <t>Wenig Differenzierung, geringe Markentreue der Kunden</t>
  </si>
  <si>
    <t>Größter direkter Konkurrent im Kernsegment – Distribution und Sichtbarkeit priorisieren.</t>
  </si>
  <si>
    <t>PackPro Innovations GmbH</t>
  </si>
  <si>
    <t>Gewerbliche Abnehmer (B2B), nachhaltigkeitsorientierte Haushalte</t>
  </si>
  <si>
    <t>B2B</t>
  </si>
  <si>
    <t>Starke B2B-Beziehungen, technisch ausgereifte Lösungen</t>
  </si>
  <si>
    <t>Geringe Markenbekanntheit im B2C-Bereich</t>
  </si>
  <si>
    <t>Potenzieller Partner für B2B-Vertriebskanal statt direkter Wettbewerb.</t>
  </si>
  <si>
    <t>Sonstige Anbieter (fragmentiert)</t>
  </si>
  <si>
    <t>Verschiedene, regional unterschiedlich</t>
  </si>
  <si>
    <t>Lokale Marktkenntnis einzelner Anbieter</t>
  </si>
  <si>
    <t>Keine signifikante Einzelgröße, geringe überregionale Relevanz</t>
  </si>
  <si>
    <t>Sammelposition kleinerer regionaler Anbieter ohne Einzelmarktanteil über 5%.</t>
  </si>
  <si>
    <t>MARKTDATEN</t>
  </si>
  <si>
    <t>Musterfirma GmbH</t>
  </si>
  <si>
    <t>Marktvolumen, Zielgruppen und Stammdaten – Beispieldaten 2026</t>
  </si>
  <si>
    <t>Strategische Marktbeobachtung</t>
  </si>
  <si>
    <t>MARKTVOLUMEN NACH SEGMENT (IN MIO. €)</t>
  </si>
  <si>
    <t>Werte 2027/2028 sind Prognosen. CAGR = durchschnittliches jährliches Wachstum 2023–2028. Werte editierbar – Diagramme im Dashboard aktualisieren sich automatisch.</t>
  </si>
  <si>
    <t>2023</t>
  </si>
  <si>
    <t>2024</t>
  </si>
  <si>
    <t>2025</t>
  </si>
  <si>
    <t>2026</t>
  </si>
  <si>
    <t>2027 (Prognose)</t>
  </si>
  <si>
    <t>2028 (Prognose)</t>
  </si>
  <si>
    <t>CAGR
2023–2028</t>
  </si>
  <si>
    <t>Gesamtmarkt</t>
  </si>
  <si>
    <t>ZIELGRUPPEN / KUNDENSEGMENTE</t>
  </si>
  <si>
    <t>Geschätzte Verteilung des Marktvolumens nach Kundensegment (Summe sollte 100% ergeben).</t>
  </si>
  <si>
    <t>Zielgruppe</t>
  </si>
  <si>
    <t>Anteil am Markt</t>
  </si>
  <si>
    <t>Hauptbedürfnis</t>
  </si>
  <si>
    <t>Bevorzugter Kanal</t>
  </si>
  <si>
    <t>Günstige Alltagsprodukte</t>
  </si>
  <si>
    <t>Discounter / Online</t>
  </si>
  <si>
    <t>Nachhaltigkeitsorientierte Konsumenten</t>
  </si>
  <si>
    <t>Umweltfreundliche, langlebige Produkte</t>
  </si>
  <si>
    <t>Fachhandel / Online</t>
  </si>
  <si>
    <t>Komfort- &amp; Premium-Käufer</t>
  </si>
  <si>
    <t>Hochwertige Markenprodukte, Convenience</t>
  </si>
  <si>
    <t>Premium-Fachhandel</t>
  </si>
  <si>
    <t>Junge urbane Haushalte</t>
  </si>
  <si>
    <t>Praktische, platzsparende Lösungen</t>
  </si>
  <si>
    <t>Online / Quick-Commerce</t>
  </si>
  <si>
    <t>Gewerbliche Abnehmer (B2B)</t>
  </si>
  <si>
    <t>Großgebinde, Zuverlässigkeit</t>
  </si>
  <si>
    <t>Direktvertrieb / B2B-Plattformen</t>
  </si>
  <si>
    <t>Summe</t>
  </si>
  <si>
    <t>LISTEN FÜR AUSWAHLFELDER</t>
  </si>
  <si>
    <t>Hinweis: Diese Listen steuern die Dropdown-Auswahl in der Wettbewerbsanalyse. Ergänzen oder ändern Sie hier Werte, um die Auswahlfelder anzupassen.</t>
  </si>
  <si>
    <t>Preisniveau</t>
  </si>
  <si>
    <t>Vertriebskanal</t>
  </si>
  <si>
    <t>Markttrend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</si>
</sst>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€&quot;"/>
    <numFmt numFmtId="166" formatCode="#,##0&quot; Mio. €&quot;"/>
  </numFmts>
  <fonts count="16" x14ac:knownFonts="1">
    <font>
      <sz val="11"/>
      <color theme="1"/>
      <name val="Calibri"/>
      <family val="2"/>
      <scheme val="minor"/>
    </font>
    <font>
      <b/>
      <sz val="24"/>
      <color rgb="FFFFFFFF"/>
      <name val="Calibri"/>
    </font>
    <font>
      <i/>
      <sz val="11"/>
      <color rgb="FFC97A33"/>
      <name val="Calibri"/>
    </font>
    <font>
      <b/>
      <sz val="11"/>
      <color rgb="FFFFFFFF"/>
      <name val="Calibri"/>
    </font>
    <font>
      <i/>
      <sz val="10"/>
      <color rgb="FFC9D3DD"/>
      <name val="Calibri"/>
    </font>
    <font>
      <b/>
      <sz val="12"/>
      <color rgb="FFFFFFFF"/>
      <name val="Calibri"/>
    </font>
    <font>
      <i/>
      <sz val="9"/>
      <color rgb="FF5B6573"/>
      <name val="Calibri"/>
    </font>
    <font>
      <b/>
      <sz val="10"/>
      <color rgb="FFFFFFFF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22"/>
      <color rgb="FFFFFFFF"/>
      <name val="Calibri"/>
    </font>
    <font>
      <sz val="10"/>
      <color rgb="FF5B6573"/>
      <name val="Calibri"/>
    </font>
    <font>
      <b/>
      <sz val="22"/>
      <color rgb="FF1B2A38"/>
      <name val="Calibri"/>
    </font>
    <font>
      <b/>
      <sz val="9"/>
      <color rgb="FF5B6573"/>
      <name val="Calibri"/>
    </font>
    <font>
      <b/>
      <sz val="15"/>
      <color rgb="FF1B2A38"/>
      <name val="Calibri"/>
    </font>
    <font>
      <i/>
      <sz val="10"/>
      <color rgb="FF5B6573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1B2A38"/>
      </patternFill>
    </fill>
    <fill>
      <patternFill patternType="solid">
        <fgColor rgb="FF24405A"/>
      </patternFill>
    </fill>
    <fill>
      <patternFill patternType="solid">
        <fgColor rgb="FFFFFFFF"/>
      </patternFill>
    </fill>
    <fill>
      <patternFill patternType="solid">
        <fgColor rgb="FFF6F7F9"/>
      </patternFill>
    </fill>
    <fill>
      <patternFill patternType="solid">
        <fgColor rgb="FFC97A33"/>
      </patternFill>
    </fill>
    <fill>
      <patternFill patternType="solid">
        <fgColor rgb="FF1F6B3B"/>
      </patternFill>
    </fill>
    <fill>
      <patternFill patternType="solid">
        <fgColor rgb="FF20517F"/>
      </patternFill>
    </fill>
    <fill>
      <patternFill patternType="solid">
        <fgColor rgb="FF9B3923"/>
      </patternFill>
    </fill>
    <fill>
      <patternFill patternType="solid">
        <fgColor rgb="FF8A5A12"/>
      </patternFill>
    </fill>
  </fills>
  <borders count="4">
    <border>
      <left/>
      <right/>
      <top/>
      <bottom/>
      <diagonal/>
    </border>
    <border>
      <left style="thin">
        <color rgb="FF1B2A38"/>
      </left>
      <right style="thin">
        <color rgb="FF1B2A38"/>
      </right>
      <top style="thin">
        <color rgb="FF1B2A38"/>
      </top>
      <bottom style="thin">
        <color rgb="FF1B2A38"/>
      </bottom>
      <diagonal/>
    </border>
    <border>
      <left style="thin">
        <color rgb="FFD7DCE2"/>
      </left>
      <right style="thin">
        <color rgb="FFD7DCE2"/>
      </right>
      <top style="thin">
        <color rgb="FFD7DCE2"/>
      </top>
      <bottom style="thin">
        <color rgb="FFD7DCE2"/>
      </bottom>
      <diagonal/>
    </border>
    <border>
      <left/>
      <right style="thin">
        <color rgb="FFD7DCE2"/>
      </right>
      <top style="thin">
        <color rgb="FFD7DCE2"/>
      </top>
      <bottom style="thin">
        <color rgb="FFD7DCE2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3" fontId="8" fillId="4" borderId="2" xfId="0" applyNumberFormat="1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3" fontId="8" fillId="5" borderId="2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3" fontId="7" fillId="3" borderId="2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9" fontId="8" fillId="4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9" fontId="8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9" fontId="9" fillId="5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/>
    <xf numFmtId="0" fontId="0" fillId="8" borderId="2" xfId="0" applyFill="1" applyBorder="1"/>
    <xf numFmtId="0" fontId="0" fillId="0" borderId="3" xfId="0" applyBorder="1"/>
    <xf numFmtId="0" fontId="0" fillId="9" borderId="2" xfId="0" applyFill="1" applyBorder="1"/>
    <xf numFmtId="0" fontId="13" fillId="5" borderId="2" xfId="0" applyFont="1" applyFill="1" applyBorder="1" applyAlignment="1">
      <alignment horizontal="center" vertical="center"/>
    </xf>
    <xf numFmtId="166" fontId="12" fillId="4" borderId="2" xfId="0" applyNumberFormat="1" applyFont="1" applyFill="1" applyBorder="1" applyAlignment="1">
      <alignment horizontal="center" vertical="center" wrapText="1"/>
    </xf>
    <xf numFmtId="9" fontId="12" fillId="4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10" borderId="2" xfId="0" applyFill="1" applyBorder="1"/>
    <xf numFmtId="0" fontId="2" fillId="2" borderId="0" xfId="0" applyFont="1" applyFill="1" applyAlignment="1">
      <alignment horizontal="left" vertical="center" indent="2"/>
    </xf>
    <xf numFmtId="0" fontId="3" fillId="2" borderId="0" xfId="0" applyFont="1" applyFill="1" applyAlignment="1">
      <alignment horizontal="right" vertical="center"/>
    </xf>
    <xf numFmtId="0" fontId="0" fillId="7" borderId="2" xfId="0" applyFill="1" applyBorder="1"/>
    <xf numFmtId="164" fontId="12" fillId="4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indent="2"/>
    </xf>
    <xf numFmtId="0" fontId="10" fillId="2" borderId="0" xfId="0" applyFont="1" applyFill="1" applyAlignment="1">
      <alignment horizontal="left" vertical="center" indent="2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</cellXfs>
  <cellStyles count="1">
    <cellStyle name="Standard" xfId="0" builtinId="0"/>
  </cellStyles>
  <dxfs count="9">
    <dxf>
      <font>
        <b/>
        <sz val="10"/>
        <color rgb="FF9B1C1C"/>
        <name val="Calibri"/>
      </font>
      <fill>
        <patternFill patternType="solid">
          <fgColor rgb="FFF6D6D6"/>
        </patternFill>
      </fill>
    </dxf>
    <dxf>
      <font>
        <b/>
        <sz val="10"/>
        <color rgb="FF8A5A12"/>
        <name val="Calibri"/>
      </font>
      <fill>
        <patternFill patternType="solid">
          <fgColor rgb="FFFDF1DD"/>
        </patternFill>
      </fill>
    </dxf>
    <dxf>
      <font>
        <b/>
        <sz val="10"/>
        <color rgb="FF1F6B3B"/>
        <name val="Calibri"/>
      </font>
      <fill>
        <patternFill patternType="solid">
          <fgColor rgb="FFE4F2E8"/>
        </patternFill>
      </fill>
    </dxf>
    <dxf>
      <font>
        <b/>
        <sz val="10"/>
        <color rgb="FF1B2A38"/>
        <name val="Calibri"/>
      </font>
      <fill>
        <patternFill patternType="solid">
          <fgColor rgb="FFE3E7EC"/>
        </patternFill>
      </fill>
    </dxf>
    <dxf>
      <font>
        <b/>
        <sz val="10"/>
        <color rgb="FFB0451B"/>
        <name val="Calibri"/>
      </font>
      <fill>
        <patternFill patternType="solid">
          <fgColor rgb="FFFBE2D6"/>
        </patternFill>
      </fill>
    </dxf>
    <dxf>
      <font>
        <b/>
        <sz val="10"/>
        <color rgb="FF8A5A12"/>
        <name val="Calibri"/>
      </font>
      <fill>
        <patternFill patternType="solid">
          <fgColor rgb="FFFDF1DD"/>
        </patternFill>
      </fill>
    </dxf>
    <dxf>
      <font>
        <b/>
        <sz val="10"/>
        <color rgb="FF1F6B3B"/>
        <name val="Calibri"/>
      </font>
      <fill>
        <patternFill patternType="solid">
          <fgColor rgb="FFE4F2E8"/>
        </patternFill>
      </fill>
    </dxf>
    <dxf>
      <font>
        <b/>
        <sz val="10"/>
        <color rgb="FF1B2A38"/>
        <name val="Calibri"/>
      </font>
    </dxf>
    <dxf>
      <fill>
        <patternFill patternType="solid">
          <fgColor rgb="FFF8ECDC"/>
        </patternFill>
      </fill>
    </dxf>
  </dxfs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 sz="1300" b="1">
                <a:solidFill>
                  <a:srgbClr val="1B2A38"/>
                </a:solidFill>
              </a:rPr>
              <a:t>Marktvolumen-Entwicklung 2023–2028 (Gesamtmarkt, Mio. €)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Gesamtmarkt (Mio. €)</c:v>
          </c:tx>
          <c:spPr>
            <a:ln w="28000">
              <a:solidFill>
                <a:srgbClr val="C97A33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97A33"/>
              </a:solidFill>
              <a:ln>
                <a:prstDash val="solid"/>
              </a:ln>
            </c:spPr>
          </c:marker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Marktdaten!$B$15:$G$15</c:f>
              <c:numCache>
                <c:formatCode>#,##0</c:formatCode>
                <c:ptCount val="6"/>
                <c:pt idx="0">
                  <c:v>420</c:v>
                </c:pt>
                <c:pt idx="1">
                  <c:v>455</c:v>
                </c:pt>
                <c:pt idx="2">
                  <c:v>495</c:v>
                </c:pt>
                <c:pt idx="3">
                  <c:v>540</c:v>
                </c:pt>
                <c:pt idx="4">
                  <c:v>590</c:v>
                </c:pt>
                <c:pt idx="5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9-4585-88E0-59890772B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rgbClr val="FFFFCC"/>
        </a:solidFill>
      </c:spPr>
    </c:plotArea>
    <c:plotVisOnly val="1"/>
    <c:dispBlanksAs val="gap"/>
    <c:showDLblsOverMax val="1"/>
  </c:chart>
  <c:spPr>
    <a:solidFill>
      <a:srgbClr val="FFFFCC"/>
    </a:solid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 sz="1300" b="1">
                <a:solidFill>
                  <a:srgbClr val="1B2A38"/>
                </a:solidFill>
              </a:rPr>
              <a:t>Marktvolumen nach Segment (Mio. €)</a:t>
            </a:r>
          </a:p>
        </c:rich>
      </c:tx>
      <c:layout>
        <c:manualLayout>
          <c:xMode val="edge"/>
          <c:yMode val="edge"/>
          <c:x val="0.22435637860082305"/>
          <c:y val="4.054918280625249E-3"/>
        </c:manualLayout>
      </c:layout>
      <c:overlay val="1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v>Reinigung &amp; Hygiene</c:v>
          </c:tx>
          <c:spPr>
            <a:solidFill>
              <a:srgbClr val="1B2A38"/>
            </a:solidFill>
            <a:ln>
              <a:prstDash val="solid"/>
            </a:ln>
          </c:spPr>
          <c:invertIfNegative val="1"/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Marktdaten!$B$10:$G$10</c:f>
              <c:numCache>
                <c:formatCode>#,##0</c:formatCode>
                <c:ptCount val="6"/>
                <c:pt idx="0">
                  <c:v>150</c:v>
                </c:pt>
                <c:pt idx="1">
                  <c:v>163</c:v>
                </c:pt>
                <c:pt idx="2">
                  <c:v>176</c:v>
                </c:pt>
                <c:pt idx="3">
                  <c:v>189</c:v>
                </c:pt>
                <c:pt idx="4">
                  <c:v>203</c:v>
                </c:pt>
                <c:pt idx="5">
                  <c:v>218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DA5-400D-B2AE-FFED7767C346}"/>
            </c:ext>
          </c:extLst>
        </c:ser>
        <c:ser>
          <c:idx val="1"/>
          <c:order val="1"/>
          <c:tx>
            <c:v>Verpackung &amp; Aufbewahrung</c:v>
          </c:tx>
          <c:spPr>
            <a:solidFill>
              <a:srgbClr val="C97A33"/>
            </a:solidFill>
            <a:ln>
              <a:prstDash val="solid"/>
            </a:ln>
          </c:spPr>
          <c:invertIfNegative val="1"/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Marktdaten!$B$11:$G$11</c:f>
              <c:numCache>
                <c:formatCode>#,##0</c:formatCode>
                <c:ptCount val="6"/>
                <c:pt idx="0">
                  <c:v>85</c:v>
                </c:pt>
                <c:pt idx="1">
                  <c:v>96</c:v>
                </c:pt>
                <c:pt idx="2">
                  <c:v>107</c:v>
                </c:pt>
                <c:pt idx="3">
                  <c:v>119</c:v>
                </c:pt>
                <c:pt idx="4">
                  <c:v>133</c:v>
                </c:pt>
                <c:pt idx="5">
                  <c:v>148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DA5-400D-B2AE-FFED7767C346}"/>
            </c:ext>
          </c:extLst>
        </c:ser>
        <c:ser>
          <c:idx val="2"/>
          <c:order val="2"/>
          <c:tx>
            <c:v>Küche &amp; Haushaltswaren</c:v>
          </c:tx>
          <c:spPr>
            <a:solidFill>
              <a:srgbClr val="4A7FB5"/>
            </a:solidFill>
            <a:ln>
              <a:prstDash val="solid"/>
            </a:ln>
          </c:spPr>
          <c:invertIfNegative val="1"/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Marktdaten!$B$12:$G$12</c:f>
              <c:numCache>
                <c:formatCode>#,##0</c:formatCode>
                <c:ptCount val="6"/>
                <c:pt idx="0">
                  <c:v>95</c:v>
                </c:pt>
                <c:pt idx="1">
                  <c:v>99</c:v>
                </c:pt>
                <c:pt idx="2">
                  <c:v>104</c:v>
                </c:pt>
                <c:pt idx="3">
                  <c:v>108</c:v>
                </c:pt>
                <c:pt idx="4">
                  <c:v>113</c:v>
                </c:pt>
                <c:pt idx="5">
                  <c:v>118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EDA5-400D-B2AE-FFED7767C346}"/>
            </c:ext>
          </c:extLst>
        </c:ser>
        <c:ser>
          <c:idx val="3"/>
          <c:order val="3"/>
          <c:tx>
            <c:v>Textilpflege</c:v>
          </c:tx>
          <c:spPr>
            <a:solidFill>
              <a:srgbClr val="4F9D69"/>
            </a:solidFill>
            <a:ln>
              <a:prstDash val="solid"/>
            </a:ln>
          </c:spPr>
          <c:invertIfNegative val="1"/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Marktdaten!$B$13:$G$13</c:f>
              <c:numCache>
                <c:formatCode>#,##0</c:formatCode>
                <c:ptCount val="6"/>
                <c:pt idx="0">
                  <c:v>62</c:v>
                </c:pt>
                <c:pt idx="1">
                  <c:v>65</c:v>
                </c:pt>
                <c:pt idx="2">
                  <c:v>67</c:v>
                </c:pt>
                <c:pt idx="3">
                  <c:v>70</c:v>
                </c:pt>
                <c:pt idx="4">
                  <c:v>73</c:v>
                </c:pt>
                <c:pt idx="5">
                  <c:v>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EDA5-400D-B2AE-FFED7767C346}"/>
            </c:ext>
          </c:extLst>
        </c:ser>
        <c:ser>
          <c:idx val="4"/>
          <c:order val="4"/>
          <c:tx>
            <c:v>Sonstige Haushaltsprodukte</c:v>
          </c:tx>
          <c:spPr>
            <a:solidFill>
              <a:srgbClr val="8A8F98"/>
            </a:solidFill>
            <a:ln>
              <a:prstDash val="solid"/>
            </a:ln>
          </c:spPr>
          <c:invertIfNegative val="1"/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Marktdaten!$B$14:$G$14</c:f>
              <c:numCache>
                <c:formatCode>#,##0</c:formatCode>
                <c:ptCount val="6"/>
                <c:pt idx="0">
                  <c:v>28</c:v>
                </c:pt>
                <c:pt idx="1">
                  <c:v>32</c:v>
                </c:pt>
                <c:pt idx="2">
                  <c:v>41</c:v>
                </c:pt>
                <c:pt idx="3">
                  <c:v>54</c:v>
                </c:pt>
                <c:pt idx="4">
                  <c:v>68</c:v>
                </c:pt>
                <c:pt idx="5">
                  <c:v>85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EDA5-400D-B2AE-FFED7767C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8.460730670731377E-2"/>
          <c:w val="0.45056337448559669"/>
          <c:h val="0.2909352780763978"/>
        </c:manualLayout>
      </c:layout>
      <c:overlay val="1"/>
      <c:txPr>
        <a:bodyPr/>
        <a:lstStyle/>
        <a:p>
          <a:pPr>
            <a:defRPr sz="900"/>
          </a:pPr>
          <a:endParaRPr lang="de-DE"/>
        </a:p>
      </c:txPr>
    </c:legend>
    <c:plotVisOnly val="1"/>
    <c:dispBlanksAs val="gap"/>
    <c:showDLblsOverMax val="1"/>
  </c:chart>
  <c:spPr>
    <a:solidFill>
      <a:srgbClr val="FFFFCC"/>
    </a:solidFill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 sz="1300" b="1">
                <a:solidFill>
                  <a:srgbClr val="1B2A38"/>
                </a:solidFill>
              </a:rPr>
              <a:t>Marktanteile der Anbieter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2.6736111111111124E-2"/>
          <c:y val="8.8494152046783625E-2"/>
          <c:w val="0.53831349206349211"/>
          <c:h val="0.79330409356725151"/>
        </c:manualLayout>
      </c:layout>
      <c:pieChart>
        <c:varyColors val="1"/>
        <c:ser>
          <c:idx val="0"/>
          <c:order val="0"/>
          <c:tx>
            <c:strRef>
              <c:f>Wettbewerbsanalyse!$E$5</c:f>
              <c:strCache>
                <c:ptCount val="1"/>
                <c:pt idx="0">
                  <c:v>Markt-
anteil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C97A33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D0-4229-B95A-4851F4D743C6}"/>
              </c:ext>
            </c:extLst>
          </c:dPt>
          <c:dPt>
            <c:idx val="1"/>
            <c:bubble3D val="0"/>
            <c:spPr>
              <a:solidFill>
                <a:srgbClr val="24405A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D0-4229-B95A-4851F4D743C6}"/>
              </c:ext>
            </c:extLst>
          </c:dPt>
          <c:dPt>
            <c:idx val="2"/>
            <c:bubble3D val="0"/>
            <c:spPr>
              <a:solidFill>
                <a:srgbClr val="4A7FB5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D0-4229-B95A-4851F4D743C6}"/>
              </c:ext>
            </c:extLst>
          </c:dPt>
          <c:dPt>
            <c:idx val="3"/>
            <c:bubble3D val="0"/>
            <c:spPr>
              <a:solidFill>
                <a:srgbClr val="4F9D69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D0-4229-B95A-4851F4D743C6}"/>
              </c:ext>
            </c:extLst>
          </c:dPt>
          <c:dPt>
            <c:idx val="4"/>
            <c:bubble3D val="0"/>
            <c:spPr>
              <a:solidFill>
                <a:srgbClr val="8A8F98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1D0-4229-B95A-4851F4D743C6}"/>
              </c:ext>
            </c:extLst>
          </c:dPt>
          <c:dPt>
            <c:idx val="5"/>
            <c:bubble3D val="0"/>
            <c:spPr>
              <a:solidFill>
                <a:srgbClr val="B0451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1D0-4229-B95A-4851F4D743C6}"/>
              </c:ext>
            </c:extLst>
          </c:dPt>
          <c:dPt>
            <c:idx val="6"/>
            <c:bubble3D val="0"/>
            <c:spPr>
              <a:solidFill>
                <a:srgbClr val="8A5A12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1D0-4229-B95A-4851F4D743C6}"/>
              </c:ext>
            </c:extLst>
          </c:dPt>
          <c:dPt>
            <c:idx val="7"/>
            <c:bubble3D val="0"/>
            <c:spPr>
              <a:solidFill>
                <a:srgbClr val="6B3FA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1D0-4229-B95A-4851F4D743C6}"/>
              </c:ext>
            </c:extLst>
          </c:dPt>
          <c:dPt>
            <c:idx val="8"/>
            <c:bubble3D val="0"/>
            <c:spPr>
              <a:solidFill>
                <a:srgbClr val="1F6B3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1D0-4229-B95A-4851F4D743C6}"/>
              </c:ext>
            </c:extLst>
          </c:dPt>
          <c:dPt>
            <c:idx val="9"/>
            <c:bubble3D val="0"/>
            <c:spPr>
              <a:solidFill>
                <a:srgbClr val="9B3923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1D0-4229-B95A-4851F4D743C6}"/>
              </c:ext>
            </c:extLst>
          </c:dPt>
          <c:dPt>
            <c:idx val="10"/>
            <c:bubble3D val="0"/>
            <c:spPr>
              <a:solidFill>
                <a:srgbClr val="5B6573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1D0-4229-B95A-4851F4D743C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Wettbewerbsanalyse!$B$6:$B$16</c:f>
              <c:strCache>
                <c:ptCount val="11"/>
                <c:pt idx="0">
                  <c:v>Musterfirma GmbH (Eigenes Unternehmen)</c:v>
                </c:pt>
                <c:pt idx="1">
                  <c:v>GrünHaus Manufaktur GmbH</c:v>
                </c:pt>
                <c:pt idx="2">
                  <c:v>CleanLine Vertrieb AG</c:v>
                </c:pt>
                <c:pt idx="3">
                  <c:v>EcoPack Solutions GmbH</c:v>
                </c:pt>
                <c:pt idx="4">
                  <c:v>Haushalt Direkt OHG</c:v>
                </c:pt>
                <c:pt idx="5">
                  <c:v>NaturTex Wäschepflege GmbH</c:v>
                </c:pt>
                <c:pt idx="6">
                  <c:v>SmartHome Living AG</c:v>
                </c:pt>
                <c:pt idx="7">
                  <c:v>ÖkoTrend Handels GmbH</c:v>
                </c:pt>
                <c:pt idx="8">
                  <c:v>Frisch &amp; Klar Vertrieb GmbH</c:v>
                </c:pt>
                <c:pt idx="9">
                  <c:v>PackPro Innovations GmbH</c:v>
                </c:pt>
                <c:pt idx="10">
                  <c:v>Sonstige Anbieter (fragmentiert)</c:v>
                </c:pt>
              </c:strCache>
            </c:strRef>
          </c:cat>
          <c:val>
            <c:numRef>
              <c:f>Wettbewerbsanalyse!$E$6:$E$16</c:f>
              <c:numCache>
                <c:formatCode>0%</c:formatCode>
                <c:ptCount val="11"/>
                <c:pt idx="0">
                  <c:v>0.08</c:v>
                </c:pt>
                <c:pt idx="1">
                  <c:v>0.14000000000000001</c:v>
                </c:pt>
                <c:pt idx="2">
                  <c:v>0.11</c:v>
                </c:pt>
                <c:pt idx="3">
                  <c:v>0.09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0.1</c:v>
                </c:pt>
                <c:pt idx="7">
                  <c:v>0.05</c:v>
                </c:pt>
                <c:pt idx="8">
                  <c:v>0.13</c:v>
                </c:pt>
                <c:pt idx="9">
                  <c:v>0.08</c:v>
                </c:pt>
                <c:pt idx="10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1D0-4229-B95A-4851F4D743C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1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803194444444442"/>
          <c:y val="9.7142690058479531E-2"/>
          <c:w val="0.37180932539682543"/>
          <c:h val="0.88741052631578943"/>
        </c:manualLayout>
      </c:layout>
      <c:overlay val="1"/>
      <c:txPr>
        <a:bodyPr/>
        <a:lstStyle/>
        <a:p>
          <a:pPr>
            <a:defRPr sz="850"/>
          </a:pPr>
          <a:endParaRPr lang="de-DE"/>
        </a:p>
      </c:txPr>
    </c:legend>
    <c:plotVisOnly val="1"/>
    <c:dispBlanksAs val="gap"/>
    <c:showDLblsOverMax val="1"/>
  </c:chart>
  <c:spPr>
    <a:solidFill>
      <a:srgbClr val="FFFFCC"/>
    </a:solidFill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 sz="1300" b="1">
                <a:solidFill>
                  <a:srgbClr val="1B2A38"/>
                </a:solidFill>
              </a:rPr>
              <a:t>Wettbewerbspositionierung (Preisindex / Qualitätsgrad, Blasengröße = Marktanteil)</a:t>
            </a:r>
          </a:p>
        </c:rich>
      </c:tx>
      <c:overlay val="1"/>
    </c:title>
    <c:autoTitleDeleted val="0"/>
    <c:plotArea>
      <c:layout/>
      <c:bubbleChart>
        <c:varyColors val="1"/>
        <c:ser>
          <c:idx val="0"/>
          <c:order val="0"/>
          <c:tx>
            <c:v>Wettbewerber</c:v>
          </c:tx>
          <c:spPr>
            <a:solidFill>
              <a:srgbClr val="24405A"/>
            </a:solidFill>
            <a:ln>
              <a:prstDash val="solid"/>
            </a:ln>
          </c:spPr>
          <c:invertIfNegative val="1"/>
          <c:xVal>
            <c:numRef>
              <c:f>Wettbewerbsanalyse!$H$7:$H$16</c:f>
              <c:numCache>
                <c:formatCode>General</c:formatCode>
                <c:ptCount val="10"/>
                <c:pt idx="0">
                  <c:v>135</c:v>
                </c:pt>
                <c:pt idx="1">
                  <c:v>95</c:v>
                </c:pt>
                <c:pt idx="2">
                  <c:v>115</c:v>
                </c:pt>
                <c:pt idx="3">
                  <c:v>70</c:v>
                </c:pt>
                <c:pt idx="4">
                  <c:v>100</c:v>
                </c:pt>
                <c:pt idx="5">
                  <c:v>140</c:v>
                </c:pt>
                <c:pt idx="6">
                  <c:v>65</c:v>
                </c:pt>
                <c:pt idx="7">
                  <c:v>90</c:v>
                </c:pt>
                <c:pt idx="8">
                  <c:v>120</c:v>
                </c:pt>
                <c:pt idx="9">
                  <c:v>100</c:v>
                </c:pt>
              </c:numCache>
            </c:numRef>
          </c:xVal>
          <c:yVal>
            <c:numRef>
              <c:f>Wettbewerbsanalyse!$I$7:$I$16</c:f>
              <c:numCache>
                <c:formatCode>General</c:formatCode>
                <c:ptCount val="10"/>
                <c:pt idx="0">
                  <c:v>9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6</c:v>
                </c:pt>
              </c:numCache>
            </c:numRef>
          </c:yVal>
          <c:bubbleSize>
            <c:numRef>
              <c:f>Wettbewerbsanalyse!$E$7:$E$16</c:f>
              <c:numCache>
                <c:formatCode>0%</c:formatCode>
                <c:ptCount val="10"/>
                <c:pt idx="0">
                  <c:v>0.14000000000000001</c:v>
                </c:pt>
                <c:pt idx="1">
                  <c:v>0.11</c:v>
                </c:pt>
                <c:pt idx="2">
                  <c:v>0.09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0.1</c:v>
                </c:pt>
                <c:pt idx="6">
                  <c:v>0.05</c:v>
                </c:pt>
                <c:pt idx="7">
                  <c:v>0.13</c:v>
                </c:pt>
                <c:pt idx="8">
                  <c:v>0.08</c:v>
                </c:pt>
                <c:pt idx="9">
                  <c:v>0.09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C78-4237-BDD5-256E7F27A184}"/>
            </c:ext>
          </c:extLst>
        </c:ser>
        <c:ser>
          <c:idx val="1"/>
          <c:order val="1"/>
          <c:tx>
            <c:v>Eigenes Unternehmen</c:v>
          </c:tx>
          <c:spPr>
            <a:solidFill>
              <a:srgbClr val="C97A33"/>
            </a:solidFill>
            <a:ln>
              <a:prstDash val="solid"/>
            </a:ln>
          </c:spPr>
          <c:invertIfNegative val="1"/>
          <c:xVal>
            <c:numRef>
              <c:f>Wettbewerbsanalyse!$H$6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Wettbewerbsanalyse!$I$6</c:f>
              <c:numCache>
                <c:formatCode>General</c:formatCode>
                <c:ptCount val="1"/>
                <c:pt idx="0">
                  <c:v>7</c:v>
                </c:pt>
              </c:numCache>
            </c:numRef>
          </c:yVal>
          <c:bubbleSize>
            <c:numRef>
              <c:f>Wettbewerbsanalyse!$E$6</c:f>
              <c:numCache>
                <c:formatCode>0%</c:formatCode>
                <c:ptCount val="1"/>
                <c:pt idx="0">
                  <c:v>0.08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C78-4237-BDD5-256E7F27A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60"/>
        <c:showNegBubbles val="1"/>
        <c:axId val="10"/>
        <c:axId val="20"/>
      </c:bubbleChart>
      <c:val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Preisindex (Marktdurchschnitt = 100)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Qualitäts-/Innovationsgrad (1–10)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  <c:spPr>
        <a:solidFill>
          <a:srgbClr val="FFFFCC"/>
        </a:solidFill>
      </c:spPr>
    </c:plotArea>
    <c:legend>
      <c:legendPos val="r"/>
      <c:overlay val="1"/>
    </c:legend>
    <c:plotVisOnly val="1"/>
    <c:dispBlanksAs val="gap"/>
    <c:showDLblsOverMax val="1"/>
  </c:chart>
  <c:spPr>
    <a:solidFill>
      <a:srgbClr val="FFFFCC"/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0</xdr:rowOff>
    </xdr:from>
    <xdr:ext cx="4860000" cy="31319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0</xdr:colOff>
      <xdr:row>15</xdr:row>
      <xdr:rowOff>0</xdr:rowOff>
    </xdr:from>
    <xdr:ext cx="4860000" cy="3131999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32</xdr:row>
      <xdr:rowOff>0</xdr:rowOff>
    </xdr:from>
    <xdr:ext cx="5040000" cy="34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7</xdr:col>
      <xdr:colOff>0</xdr:colOff>
      <xdr:row>32</xdr:row>
      <xdr:rowOff>0</xdr:rowOff>
    </xdr:from>
    <xdr:ext cx="5040000" cy="3420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Wettbewerb" displayName="tblWettbewerb" ref="A5:O35">
  <autoFilter ref="A5:O35" xr:uid="{00000000-0009-0000-0100-000001000000}"/>
  <tableColumns count="15">
    <tableColumn id="1" xr3:uid="{00000000-0010-0000-0000-000001000000}" name="Nr."/>
    <tableColumn id="2" xr3:uid="{00000000-0010-0000-0000-000002000000}" name="Unternehmen"/>
    <tableColumn id="3" xr3:uid="{00000000-0010-0000-0000-000003000000}" name="Typ"/>
    <tableColumn id="4" xr3:uid="{00000000-0010-0000-0000-000004000000}" name="Segment"/>
    <tableColumn id="5" xr3:uid="{00000000-0010-0000-0000-000005000000}" name="Markt-_x000a_anteil"/>
    <tableColumn id="6" xr3:uid="{00000000-0010-0000-0000-000006000000}" name="Geschätzter_x000a_Jahresumsatz (€)"/>
    <tableColumn id="7" xr3:uid="{00000000-0010-0000-0000-000007000000}" name="Preis-_x000a_niveau"/>
    <tableColumn id="8" xr3:uid="{00000000-0010-0000-0000-000008000000}" name="Preis-_x000a_index"/>
    <tableColumn id="9" xr3:uid="{00000000-0010-0000-0000-000009000000}" name="Qualitäts-/_x000a_Innovationsgrad_x000a_(1–10)"/>
    <tableColumn id="10" xr3:uid="{00000000-0010-0000-0000-00000A000000}" name="Hauptzielgruppe"/>
    <tableColumn id="11" xr3:uid="{00000000-0010-0000-0000-00000B000000}" name="Vertriebs-_x000a_kanal"/>
    <tableColumn id="12" xr3:uid="{00000000-0010-0000-0000-00000C000000}" name="Markt-_x000a_trend"/>
    <tableColumn id="13" xr3:uid="{00000000-0010-0000-0000-00000D000000}" name="Stärken"/>
    <tableColumn id="14" xr3:uid="{00000000-0010-0000-0000-00000E000000}" name="Schwächen"/>
    <tableColumn id="15" xr3:uid="{00000000-0010-0000-0000-00000F000000}" name="Strategieempfehlung / Bemerkung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A38"/>
    <pageSetUpPr fitToPage="1"/>
  </sheetPr>
  <dimension ref="A1:N10"/>
  <sheetViews>
    <sheetView showGridLines="0" tabSelected="1" workbookViewId="0">
      <selection activeCell="M14" sqref="M14"/>
    </sheetView>
  </sheetViews>
  <sheetFormatPr baseColWidth="10" defaultColWidth="9.140625" defaultRowHeight="15" x14ac:dyDescent="0.25"/>
  <cols>
    <col min="1" max="1" width="3" customWidth="1"/>
    <col min="2" max="13" width="16" customWidth="1"/>
    <col min="14" max="14" width="3" customWidth="1"/>
  </cols>
  <sheetData>
    <row r="1" spans="1:14" ht="21.95" customHeight="1" x14ac:dyDescent="0.25">
      <c r="A1" s="45" t="s">
        <v>0</v>
      </c>
      <c r="B1" s="29"/>
      <c r="C1" s="29"/>
      <c r="D1" s="29"/>
      <c r="E1" s="29"/>
      <c r="F1" s="29"/>
      <c r="G1" s="29"/>
      <c r="H1" s="29"/>
      <c r="I1" s="40" t="str">
        <f ca="1">"Datenstand: " &amp; TEXT(TODAY(),"DD.MM.AAAA")</f>
        <v>Datenstand: 23.06.2026</v>
      </c>
      <c r="J1" s="29"/>
      <c r="K1" s="29"/>
      <c r="L1" s="29"/>
      <c r="M1" s="29"/>
      <c r="N1" s="29"/>
    </row>
    <row r="2" spans="1:14" ht="14.1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21.95" customHeight="1" x14ac:dyDescent="0.25">
      <c r="A3" s="39" t="s">
        <v>1</v>
      </c>
      <c r="B3" s="29"/>
      <c r="C3" s="29"/>
      <c r="D3" s="29"/>
      <c r="E3" s="29"/>
      <c r="F3" s="29"/>
      <c r="G3" s="29"/>
      <c r="H3" s="29"/>
      <c r="I3" s="44" t="s">
        <v>2</v>
      </c>
      <c r="J3" s="29"/>
      <c r="K3" s="29"/>
      <c r="L3" s="29"/>
      <c r="M3" s="29"/>
      <c r="N3" s="29"/>
    </row>
    <row r="4" spans="1:14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6" spans="1:14" ht="5.0999999999999996" customHeight="1" x14ac:dyDescent="0.25">
      <c r="B6" s="37"/>
      <c r="C6" s="31"/>
      <c r="D6" s="43"/>
      <c r="E6" s="31"/>
      <c r="F6" s="41"/>
      <c r="G6" s="31"/>
      <c r="H6" s="30"/>
      <c r="I6" s="31"/>
      <c r="J6" s="32"/>
      <c r="K6" s="31"/>
      <c r="L6" s="38"/>
      <c r="M6" s="31"/>
    </row>
    <row r="7" spans="1:14" ht="45.95" customHeight="1" x14ac:dyDescent="0.25">
      <c r="B7" s="34">
        <f>Marktdaten!E15</f>
        <v>540</v>
      </c>
      <c r="C7" s="31"/>
      <c r="D7" s="34">
        <f>Marktdaten!G15</f>
        <v>645</v>
      </c>
      <c r="E7" s="31"/>
      <c r="F7" s="42">
        <f>Marktdaten!H15</f>
        <v>8.9587431199327661E-2</v>
      </c>
      <c r="G7" s="31"/>
      <c r="H7" s="35">
        <f>SUMIFS(Wettbewerbsanalyse!$E$6:$E$35,Wettbewerbsanalyse!$C$6:$C$35,"Eigenes Unternehmen")</f>
        <v>0.08</v>
      </c>
      <c r="I7" s="31"/>
      <c r="J7" s="36" t="str">
        <f>INDEX(Wettbewerbsanalyse!$B$6:$B$35,MATCH(_xlfn.MAXIFS(Wettbewerbsanalyse!$E$6:$E$35,Wettbewerbsanalyse!$C$6:$C$35,"Wettbewerber"),Wettbewerbsanalyse!$E$6:$E$35,0))</f>
        <v>GrünHaus Manufaktur GmbH</v>
      </c>
      <c r="K7" s="31"/>
      <c r="L7" s="36">
        <f>COUNTIF(Wettbewerbsanalyse!$C$6:$C$35,"Wettbewerber")</f>
        <v>10</v>
      </c>
      <c r="M7" s="31"/>
    </row>
    <row r="8" spans="1:14" ht="18" customHeight="1" x14ac:dyDescent="0.25">
      <c r="B8" s="33" t="s">
        <v>3</v>
      </c>
      <c r="C8" s="31"/>
      <c r="D8" s="33" t="s">
        <v>4</v>
      </c>
      <c r="E8" s="31"/>
      <c r="F8" s="33" t="s">
        <v>5</v>
      </c>
      <c r="G8" s="31"/>
      <c r="H8" s="33" t="s">
        <v>6</v>
      </c>
      <c r="I8" s="31"/>
      <c r="J8" s="33" t="s">
        <v>7</v>
      </c>
      <c r="K8" s="31"/>
      <c r="L8" s="33" t="s">
        <v>8</v>
      </c>
      <c r="M8" s="31"/>
    </row>
    <row r="10" spans="1:14" ht="18" customHeight="1" x14ac:dyDescent="0.25">
      <c r="B10" s="28" t="str">
        <f>"Durchschnittlicher Preisindex der Wettbewerber: " &amp; TEXT(AVERAGEIFS(Wettbewerbsanalyse!$H$6:$H$35,Wettbewerbsanalyse!$C$6:$C$35,"Wettbewerber"),"0") &amp; "   |   Durchschnittlicher Qualitäts-/Innovationsgrad: " &amp; TEXT(AVERAGEIFS(Wettbewerbsanalyse!$I$6:$I$35,Wettbewerbsanalyse!$C$6:$C$35,"Wettbewerber"),"0.0")</f>
        <v>Durchschnittlicher Preisindex der Wettbewerber: 103   |   Durchschnittlicher Qualitäts-/Innovationsgrad: 07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</sheetData>
  <mergeCells count="23">
    <mergeCell ref="A3:H4"/>
    <mergeCell ref="I1:N2"/>
    <mergeCell ref="L7:M7"/>
    <mergeCell ref="B7:C7"/>
    <mergeCell ref="F6:G6"/>
    <mergeCell ref="F7:G7"/>
    <mergeCell ref="D6:E6"/>
    <mergeCell ref="I3:N4"/>
    <mergeCell ref="A1:H2"/>
    <mergeCell ref="B10:M10"/>
    <mergeCell ref="H6:I6"/>
    <mergeCell ref="J6:K6"/>
    <mergeCell ref="L8:M8"/>
    <mergeCell ref="B8:C8"/>
    <mergeCell ref="F8:G8"/>
    <mergeCell ref="D7:E7"/>
    <mergeCell ref="H7:I7"/>
    <mergeCell ref="J7:K7"/>
    <mergeCell ref="D8:E8"/>
    <mergeCell ref="B6:C6"/>
    <mergeCell ref="L6:M6"/>
    <mergeCell ref="H8:I8"/>
    <mergeCell ref="J8:K8"/>
  </mergeCells>
  <pageMargins left="0.75" right="0.75" top="1" bottom="1" header="0.5" footer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B2A38"/>
    <pageSetUpPr fitToPage="1"/>
  </sheetPr>
  <dimension ref="A1:O35"/>
  <sheetViews>
    <sheetView showGridLines="0" workbookViewId="0">
      <pane xSplit="3" ySplit="5" topLeftCell="D6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1" max="1" width="10" customWidth="1"/>
    <col min="2" max="2" width="24" customWidth="1"/>
    <col min="3" max="3" width="16" customWidth="1"/>
    <col min="4" max="4" width="20" customWidth="1"/>
    <col min="5" max="5" width="9" customWidth="1"/>
    <col min="6" max="6" width="16" customWidth="1"/>
    <col min="7" max="7" width="11" customWidth="1"/>
    <col min="8" max="8" width="9" customWidth="1"/>
    <col min="9" max="9" width="14" customWidth="1"/>
    <col min="10" max="10" width="22" customWidth="1"/>
    <col min="11" max="11" width="12" customWidth="1"/>
    <col min="12" max="12" width="11" customWidth="1"/>
    <col min="13" max="14" width="28" customWidth="1"/>
    <col min="15" max="15" width="32" customWidth="1"/>
  </cols>
  <sheetData>
    <row r="1" spans="1:15" ht="21.95" customHeight="1" x14ac:dyDescent="0.25">
      <c r="A1" s="46" t="s">
        <v>9</v>
      </c>
      <c r="B1" s="29"/>
      <c r="C1" s="29"/>
      <c r="D1" s="29"/>
      <c r="E1" s="29"/>
      <c r="F1" s="29"/>
      <c r="G1" s="29"/>
      <c r="H1" s="29"/>
      <c r="I1" s="40" t="s">
        <v>10</v>
      </c>
      <c r="J1" s="29"/>
      <c r="K1" s="29"/>
      <c r="L1" s="29"/>
      <c r="M1" s="29"/>
      <c r="N1" s="29"/>
      <c r="O1" s="29"/>
    </row>
    <row r="2" spans="1:15" ht="14.1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21.95" customHeight="1" x14ac:dyDescent="0.25">
      <c r="A3" s="39" t="s">
        <v>11</v>
      </c>
      <c r="B3" s="29"/>
      <c r="C3" s="29"/>
      <c r="D3" s="29"/>
      <c r="E3" s="29"/>
      <c r="F3" s="29"/>
      <c r="G3" s="29"/>
      <c r="H3" s="29"/>
      <c r="I3" s="44" t="s">
        <v>12</v>
      </c>
      <c r="J3" s="29"/>
      <c r="K3" s="29"/>
      <c r="L3" s="29"/>
      <c r="M3" s="29"/>
      <c r="N3" s="29"/>
      <c r="O3" s="29"/>
    </row>
    <row r="4" spans="1:15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36" customHeight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ht="48" customHeight="1" x14ac:dyDescent="0.25">
      <c r="A6" s="18" t="str">
        <f t="shared" ref="A6:A35" si="0">"W-2026-"&amp;TEXT(ROW()-5,"000")</f>
        <v>W-2026-001</v>
      </c>
      <c r="B6" s="19" t="s">
        <v>28</v>
      </c>
      <c r="C6" s="20" t="s">
        <v>29</v>
      </c>
      <c r="D6" s="21" t="s">
        <v>30</v>
      </c>
      <c r="E6" s="12">
        <v>0.08</v>
      </c>
      <c r="F6" s="22">
        <v>8400000</v>
      </c>
      <c r="G6" s="20" t="s">
        <v>31</v>
      </c>
      <c r="H6" s="20">
        <v>100</v>
      </c>
      <c r="I6" s="20">
        <v>7</v>
      </c>
      <c r="J6" s="11" t="s">
        <v>32</v>
      </c>
      <c r="K6" s="20" t="s">
        <v>33</v>
      </c>
      <c r="L6" s="20" t="s">
        <v>34</v>
      </c>
      <c r="M6" s="11" t="s">
        <v>35</v>
      </c>
      <c r="N6" s="11" t="s">
        <v>36</v>
      </c>
      <c r="O6" s="11" t="s">
        <v>37</v>
      </c>
    </row>
    <row r="7" spans="1:15" ht="48" customHeight="1" x14ac:dyDescent="0.25">
      <c r="A7" s="23" t="str">
        <f t="shared" si="0"/>
        <v>W-2026-002</v>
      </c>
      <c r="B7" s="24" t="s">
        <v>38</v>
      </c>
      <c r="C7" s="25" t="s">
        <v>39</v>
      </c>
      <c r="D7" s="26" t="s">
        <v>30</v>
      </c>
      <c r="E7" s="14">
        <v>0.14000000000000001</v>
      </c>
      <c r="F7" s="27">
        <v>15800000</v>
      </c>
      <c r="G7" s="25" t="s">
        <v>40</v>
      </c>
      <c r="H7" s="25">
        <v>135</v>
      </c>
      <c r="I7" s="25">
        <v>9</v>
      </c>
      <c r="J7" s="13" t="s">
        <v>41</v>
      </c>
      <c r="K7" s="25" t="s">
        <v>42</v>
      </c>
      <c r="L7" s="25" t="s">
        <v>34</v>
      </c>
      <c r="M7" s="13" t="s">
        <v>43</v>
      </c>
      <c r="N7" s="13" t="s">
        <v>44</v>
      </c>
      <c r="O7" s="13" t="s">
        <v>45</v>
      </c>
    </row>
    <row r="8" spans="1:15" ht="48" customHeight="1" x14ac:dyDescent="0.25">
      <c r="A8" s="18" t="str">
        <f t="shared" si="0"/>
        <v>W-2026-003</v>
      </c>
      <c r="B8" s="19" t="s">
        <v>46</v>
      </c>
      <c r="C8" s="20" t="s">
        <v>39</v>
      </c>
      <c r="D8" s="21" t="s">
        <v>30</v>
      </c>
      <c r="E8" s="12">
        <v>0.11</v>
      </c>
      <c r="F8" s="22">
        <v>12300000</v>
      </c>
      <c r="G8" s="20" t="s">
        <v>31</v>
      </c>
      <c r="H8" s="20">
        <v>95</v>
      </c>
      <c r="I8" s="20">
        <v>6</v>
      </c>
      <c r="J8" s="11" t="s">
        <v>47</v>
      </c>
      <c r="K8" s="20" t="s">
        <v>42</v>
      </c>
      <c r="L8" s="20" t="s">
        <v>48</v>
      </c>
      <c r="M8" s="11" t="s">
        <v>49</v>
      </c>
      <c r="N8" s="11" t="s">
        <v>50</v>
      </c>
      <c r="O8" s="11" t="s">
        <v>51</v>
      </c>
    </row>
    <row r="9" spans="1:15" ht="48" customHeight="1" x14ac:dyDescent="0.25">
      <c r="A9" s="23" t="str">
        <f t="shared" si="0"/>
        <v>W-2026-004</v>
      </c>
      <c r="B9" s="24" t="s">
        <v>52</v>
      </c>
      <c r="C9" s="25" t="s">
        <v>39</v>
      </c>
      <c r="D9" s="26" t="s">
        <v>53</v>
      </c>
      <c r="E9" s="14">
        <v>0.09</v>
      </c>
      <c r="F9" s="27">
        <v>9700000</v>
      </c>
      <c r="G9" s="25" t="s">
        <v>54</v>
      </c>
      <c r="H9" s="25">
        <v>115</v>
      </c>
      <c r="I9" s="25">
        <v>8</v>
      </c>
      <c r="J9" s="13" t="s">
        <v>55</v>
      </c>
      <c r="K9" s="25" t="s">
        <v>56</v>
      </c>
      <c r="L9" s="25" t="s">
        <v>34</v>
      </c>
      <c r="M9" s="13" t="s">
        <v>57</v>
      </c>
      <c r="N9" s="13" t="s">
        <v>58</v>
      </c>
      <c r="O9" s="13" t="s">
        <v>59</v>
      </c>
    </row>
    <row r="10" spans="1:15" ht="48" customHeight="1" x14ac:dyDescent="0.25">
      <c r="A10" s="18" t="str">
        <f t="shared" si="0"/>
        <v>W-2026-005</v>
      </c>
      <c r="B10" s="19" t="s">
        <v>60</v>
      </c>
      <c r="C10" s="20" t="s">
        <v>39</v>
      </c>
      <c r="D10" s="21" t="s">
        <v>61</v>
      </c>
      <c r="E10" s="12">
        <v>7.0000000000000007E-2</v>
      </c>
      <c r="F10" s="22">
        <v>7100000</v>
      </c>
      <c r="G10" s="20" t="s">
        <v>62</v>
      </c>
      <c r="H10" s="20">
        <v>70</v>
      </c>
      <c r="I10" s="20">
        <v>5</v>
      </c>
      <c r="J10" s="11" t="s">
        <v>63</v>
      </c>
      <c r="K10" s="20" t="s">
        <v>42</v>
      </c>
      <c r="L10" s="20" t="s">
        <v>64</v>
      </c>
      <c r="M10" s="11" t="s">
        <v>65</v>
      </c>
      <c r="N10" s="11" t="s">
        <v>66</v>
      </c>
      <c r="O10" s="11" t="s">
        <v>67</v>
      </c>
    </row>
    <row r="11" spans="1:15" ht="48" customHeight="1" x14ac:dyDescent="0.25">
      <c r="A11" s="23" t="str">
        <f t="shared" si="0"/>
        <v>W-2026-006</v>
      </c>
      <c r="B11" s="24" t="s">
        <v>68</v>
      </c>
      <c r="C11" s="25" t="s">
        <v>39</v>
      </c>
      <c r="D11" s="26" t="s">
        <v>69</v>
      </c>
      <c r="E11" s="14">
        <v>0.06</v>
      </c>
      <c r="F11" s="27">
        <v>6400000</v>
      </c>
      <c r="G11" s="25" t="s">
        <v>31</v>
      </c>
      <c r="H11" s="25">
        <v>100</v>
      </c>
      <c r="I11" s="25">
        <v>7</v>
      </c>
      <c r="J11" s="13" t="s">
        <v>70</v>
      </c>
      <c r="K11" s="25" t="s">
        <v>33</v>
      </c>
      <c r="L11" s="25" t="s">
        <v>48</v>
      </c>
      <c r="M11" s="13" t="s">
        <v>71</v>
      </c>
      <c r="N11" s="13" t="s">
        <v>72</v>
      </c>
      <c r="O11" s="13" t="s">
        <v>73</v>
      </c>
    </row>
    <row r="12" spans="1:15" ht="48" customHeight="1" x14ac:dyDescent="0.25">
      <c r="A12" s="18" t="str">
        <f t="shared" si="0"/>
        <v>W-2026-007</v>
      </c>
      <c r="B12" s="19" t="s">
        <v>74</v>
      </c>
      <c r="C12" s="20" t="s">
        <v>39</v>
      </c>
      <c r="D12" s="21" t="s">
        <v>61</v>
      </c>
      <c r="E12" s="12">
        <v>0.1</v>
      </c>
      <c r="F12" s="22">
        <v>10900000</v>
      </c>
      <c r="G12" s="20" t="s">
        <v>40</v>
      </c>
      <c r="H12" s="20">
        <v>140</v>
      </c>
      <c r="I12" s="20">
        <v>9</v>
      </c>
      <c r="J12" s="11" t="s">
        <v>75</v>
      </c>
      <c r="K12" s="20" t="s">
        <v>56</v>
      </c>
      <c r="L12" s="20" t="s">
        <v>34</v>
      </c>
      <c r="M12" s="11" t="s">
        <v>76</v>
      </c>
      <c r="N12" s="11" t="s">
        <v>77</v>
      </c>
      <c r="O12" s="11" t="s">
        <v>78</v>
      </c>
    </row>
    <row r="13" spans="1:15" ht="48" customHeight="1" x14ac:dyDescent="0.25">
      <c r="A13" s="23" t="str">
        <f t="shared" si="0"/>
        <v>W-2026-008</v>
      </c>
      <c r="B13" s="24" t="s">
        <v>79</v>
      </c>
      <c r="C13" s="25" t="s">
        <v>39</v>
      </c>
      <c r="D13" s="26" t="s">
        <v>80</v>
      </c>
      <c r="E13" s="14">
        <v>0.05</v>
      </c>
      <c r="F13" s="27">
        <v>5200000</v>
      </c>
      <c r="G13" s="25" t="s">
        <v>62</v>
      </c>
      <c r="H13" s="25">
        <v>65</v>
      </c>
      <c r="I13" s="25">
        <v>5</v>
      </c>
      <c r="J13" s="13" t="s">
        <v>47</v>
      </c>
      <c r="K13" s="25" t="s">
        <v>56</v>
      </c>
      <c r="L13" s="25" t="s">
        <v>48</v>
      </c>
      <c r="M13" s="13" t="s">
        <v>81</v>
      </c>
      <c r="N13" s="13" t="s">
        <v>82</v>
      </c>
      <c r="O13" s="13" t="s">
        <v>83</v>
      </c>
    </row>
    <row r="14" spans="1:15" ht="48" customHeight="1" x14ac:dyDescent="0.25">
      <c r="A14" s="18" t="str">
        <f t="shared" si="0"/>
        <v>W-2026-009</v>
      </c>
      <c r="B14" s="19" t="s">
        <v>84</v>
      </c>
      <c r="C14" s="20" t="s">
        <v>39</v>
      </c>
      <c r="D14" s="21" t="s">
        <v>30</v>
      </c>
      <c r="E14" s="12">
        <v>0.13</v>
      </c>
      <c r="F14" s="22">
        <v>13900000</v>
      </c>
      <c r="G14" s="20" t="s">
        <v>31</v>
      </c>
      <c r="H14" s="20">
        <v>90</v>
      </c>
      <c r="I14" s="20">
        <v>6</v>
      </c>
      <c r="J14" s="11" t="s">
        <v>85</v>
      </c>
      <c r="K14" s="20" t="s">
        <v>42</v>
      </c>
      <c r="L14" s="20" t="s">
        <v>34</v>
      </c>
      <c r="M14" s="11" t="s">
        <v>86</v>
      </c>
      <c r="N14" s="11" t="s">
        <v>87</v>
      </c>
      <c r="O14" s="11" t="s">
        <v>88</v>
      </c>
    </row>
    <row r="15" spans="1:15" ht="48" customHeight="1" x14ac:dyDescent="0.25">
      <c r="A15" s="23" t="str">
        <f t="shared" si="0"/>
        <v>W-2026-010</v>
      </c>
      <c r="B15" s="24" t="s">
        <v>89</v>
      </c>
      <c r="C15" s="25" t="s">
        <v>39</v>
      </c>
      <c r="D15" s="26" t="s">
        <v>53</v>
      </c>
      <c r="E15" s="14">
        <v>0.08</v>
      </c>
      <c r="F15" s="27">
        <v>8500000</v>
      </c>
      <c r="G15" s="25" t="s">
        <v>54</v>
      </c>
      <c r="H15" s="25">
        <v>120</v>
      </c>
      <c r="I15" s="25">
        <v>8</v>
      </c>
      <c r="J15" s="13" t="s">
        <v>90</v>
      </c>
      <c r="K15" s="25" t="s">
        <v>91</v>
      </c>
      <c r="L15" s="25" t="s">
        <v>34</v>
      </c>
      <c r="M15" s="13" t="s">
        <v>92</v>
      </c>
      <c r="N15" s="13" t="s">
        <v>93</v>
      </c>
      <c r="O15" s="13" t="s">
        <v>94</v>
      </c>
    </row>
    <row r="16" spans="1:15" ht="48" customHeight="1" x14ac:dyDescent="0.25">
      <c r="A16" s="18" t="str">
        <f t="shared" si="0"/>
        <v>W-2026-011</v>
      </c>
      <c r="B16" s="19" t="s">
        <v>95</v>
      </c>
      <c r="C16" s="20" t="s">
        <v>39</v>
      </c>
      <c r="D16" s="21" t="s">
        <v>80</v>
      </c>
      <c r="E16" s="12">
        <v>0.09</v>
      </c>
      <c r="F16" s="22">
        <v>9000000</v>
      </c>
      <c r="G16" s="20" t="s">
        <v>31</v>
      </c>
      <c r="H16" s="20">
        <v>100</v>
      </c>
      <c r="I16" s="20">
        <v>6</v>
      </c>
      <c r="J16" s="11" t="s">
        <v>96</v>
      </c>
      <c r="K16" s="20" t="s">
        <v>33</v>
      </c>
      <c r="L16" s="20" t="s">
        <v>48</v>
      </c>
      <c r="M16" s="11" t="s">
        <v>97</v>
      </c>
      <c r="N16" s="11" t="s">
        <v>98</v>
      </c>
      <c r="O16" s="11" t="s">
        <v>99</v>
      </c>
    </row>
    <row r="17" spans="1:15" ht="30" customHeight="1" x14ac:dyDescent="0.25">
      <c r="A17" s="23" t="str">
        <f t="shared" si="0"/>
        <v>W-2026-012</v>
      </c>
      <c r="B17" s="24"/>
      <c r="C17" s="25"/>
      <c r="D17" s="26"/>
      <c r="E17" s="14"/>
      <c r="F17" s="27"/>
      <c r="G17" s="25"/>
      <c r="H17" s="25"/>
      <c r="I17" s="25"/>
      <c r="J17" s="13"/>
      <c r="K17" s="25"/>
      <c r="L17" s="25"/>
      <c r="M17" s="13"/>
      <c r="N17" s="13"/>
      <c r="O17" s="13"/>
    </row>
    <row r="18" spans="1:15" ht="30" customHeight="1" x14ac:dyDescent="0.25">
      <c r="A18" s="18" t="str">
        <f t="shared" si="0"/>
        <v>W-2026-013</v>
      </c>
      <c r="B18" s="19"/>
      <c r="C18" s="20"/>
      <c r="D18" s="21"/>
      <c r="E18" s="12"/>
      <c r="F18" s="22"/>
      <c r="G18" s="20"/>
      <c r="H18" s="20"/>
      <c r="I18" s="20"/>
      <c r="J18" s="11"/>
      <c r="K18" s="20"/>
      <c r="L18" s="20"/>
      <c r="M18" s="11"/>
      <c r="N18" s="11"/>
      <c r="O18" s="11"/>
    </row>
    <row r="19" spans="1:15" ht="30" customHeight="1" x14ac:dyDescent="0.25">
      <c r="A19" s="23" t="str">
        <f t="shared" si="0"/>
        <v>W-2026-014</v>
      </c>
      <c r="B19" s="24"/>
      <c r="C19" s="25"/>
      <c r="D19" s="26"/>
      <c r="E19" s="14"/>
      <c r="F19" s="27"/>
      <c r="G19" s="25"/>
      <c r="H19" s="25"/>
      <c r="I19" s="25"/>
      <c r="J19" s="13"/>
      <c r="K19" s="25"/>
      <c r="L19" s="25"/>
      <c r="M19" s="13"/>
      <c r="N19" s="13"/>
      <c r="O19" s="13"/>
    </row>
    <row r="20" spans="1:15" ht="30" customHeight="1" x14ac:dyDescent="0.25">
      <c r="A20" s="18" t="str">
        <f t="shared" si="0"/>
        <v>W-2026-015</v>
      </c>
      <c r="B20" s="19"/>
      <c r="C20" s="20"/>
      <c r="D20" s="21"/>
      <c r="E20" s="12"/>
      <c r="F20" s="22"/>
      <c r="G20" s="20"/>
      <c r="H20" s="20"/>
      <c r="I20" s="20"/>
      <c r="J20" s="11"/>
      <c r="K20" s="20"/>
      <c r="L20" s="20"/>
      <c r="M20" s="11"/>
      <c r="N20" s="11"/>
      <c r="O20" s="11"/>
    </row>
    <row r="21" spans="1:15" ht="30" customHeight="1" x14ac:dyDescent="0.25">
      <c r="A21" s="23" t="str">
        <f t="shared" si="0"/>
        <v>W-2026-016</v>
      </c>
      <c r="B21" s="24"/>
      <c r="C21" s="25"/>
      <c r="D21" s="26"/>
      <c r="E21" s="14"/>
      <c r="F21" s="27"/>
      <c r="G21" s="25"/>
      <c r="H21" s="25"/>
      <c r="I21" s="25"/>
      <c r="J21" s="13"/>
      <c r="K21" s="25"/>
      <c r="L21" s="25"/>
      <c r="M21" s="13"/>
      <c r="N21" s="13"/>
      <c r="O21" s="13"/>
    </row>
    <row r="22" spans="1:15" ht="30" customHeight="1" x14ac:dyDescent="0.25">
      <c r="A22" s="18" t="str">
        <f t="shared" si="0"/>
        <v>W-2026-017</v>
      </c>
      <c r="B22" s="19"/>
      <c r="C22" s="20"/>
      <c r="D22" s="21"/>
      <c r="E22" s="12"/>
      <c r="F22" s="22"/>
      <c r="G22" s="20"/>
      <c r="H22" s="20"/>
      <c r="I22" s="20"/>
      <c r="J22" s="11"/>
      <c r="K22" s="20"/>
      <c r="L22" s="20"/>
      <c r="M22" s="11"/>
      <c r="N22" s="11"/>
      <c r="O22" s="11"/>
    </row>
    <row r="23" spans="1:15" ht="30" customHeight="1" x14ac:dyDescent="0.25">
      <c r="A23" s="23" t="str">
        <f t="shared" si="0"/>
        <v>W-2026-018</v>
      </c>
      <c r="B23" s="24"/>
      <c r="C23" s="25"/>
      <c r="D23" s="26"/>
      <c r="E23" s="14"/>
      <c r="F23" s="27"/>
      <c r="G23" s="25"/>
      <c r="H23" s="25"/>
      <c r="I23" s="25"/>
      <c r="J23" s="13"/>
      <c r="K23" s="25"/>
      <c r="L23" s="25"/>
      <c r="M23" s="13"/>
      <c r="N23" s="13"/>
      <c r="O23" s="13"/>
    </row>
    <row r="24" spans="1:15" ht="30" customHeight="1" x14ac:dyDescent="0.25">
      <c r="A24" s="18" t="str">
        <f t="shared" si="0"/>
        <v>W-2026-019</v>
      </c>
      <c r="B24" s="19"/>
      <c r="C24" s="20"/>
      <c r="D24" s="21"/>
      <c r="E24" s="12"/>
      <c r="F24" s="22"/>
      <c r="G24" s="20"/>
      <c r="H24" s="20"/>
      <c r="I24" s="20"/>
      <c r="J24" s="11"/>
      <c r="K24" s="20"/>
      <c r="L24" s="20"/>
      <c r="M24" s="11"/>
      <c r="N24" s="11"/>
      <c r="O24" s="11"/>
    </row>
    <row r="25" spans="1:15" ht="30" customHeight="1" x14ac:dyDescent="0.25">
      <c r="A25" s="23" t="str">
        <f t="shared" si="0"/>
        <v>W-2026-020</v>
      </c>
      <c r="B25" s="24"/>
      <c r="C25" s="25"/>
      <c r="D25" s="26"/>
      <c r="E25" s="14"/>
      <c r="F25" s="27"/>
      <c r="G25" s="25"/>
      <c r="H25" s="25"/>
      <c r="I25" s="25"/>
      <c r="J25" s="13"/>
      <c r="K25" s="25"/>
      <c r="L25" s="25"/>
      <c r="M25" s="13"/>
      <c r="N25" s="13"/>
      <c r="O25" s="13"/>
    </row>
    <row r="26" spans="1:15" ht="30" customHeight="1" x14ac:dyDescent="0.25">
      <c r="A26" s="18" t="str">
        <f t="shared" si="0"/>
        <v>W-2026-021</v>
      </c>
      <c r="B26" s="19"/>
      <c r="C26" s="20"/>
      <c r="D26" s="21"/>
      <c r="E26" s="12"/>
      <c r="F26" s="22"/>
      <c r="G26" s="20"/>
      <c r="H26" s="20"/>
      <c r="I26" s="20"/>
      <c r="J26" s="11"/>
      <c r="K26" s="20"/>
      <c r="L26" s="20"/>
      <c r="M26" s="11"/>
      <c r="N26" s="11"/>
      <c r="O26" s="11"/>
    </row>
    <row r="27" spans="1:15" ht="30" customHeight="1" x14ac:dyDescent="0.25">
      <c r="A27" s="23" t="str">
        <f t="shared" si="0"/>
        <v>W-2026-022</v>
      </c>
      <c r="B27" s="24"/>
      <c r="C27" s="25"/>
      <c r="D27" s="26"/>
      <c r="E27" s="14"/>
      <c r="F27" s="27"/>
      <c r="G27" s="25"/>
      <c r="H27" s="25"/>
      <c r="I27" s="25"/>
      <c r="J27" s="13"/>
      <c r="K27" s="25"/>
      <c r="L27" s="25"/>
      <c r="M27" s="13"/>
      <c r="N27" s="13"/>
      <c r="O27" s="13"/>
    </row>
    <row r="28" spans="1:15" ht="30" customHeight="1" x14ac:dyDescent="0.25">
      <c r="A28" s="18" t="str">
        <f t="shared" si="0"/>
        <v>W-2026-023</v>
      </c>
      <c r="B28" s="19"/>
      <c r="C28" s="20"/>
      <c r="D28" s="21"/>
      <c r="E28" s="12"/>
      <c r="F28" s="22"/>
      <c r="G28" s="20"/>
      <c r="H28" s="20"/>
      <c r="I28" s="20"/>
      <c r="J28" s="11"/>
      <c r="K28" s="20"/>
      <c r="L28" s="20"/>
      <c r="M28" s="11"/>
      <c r="N28" s="11"/>
      <c r="O28" s="11"/>
    </row>
    <row r="29" spans="1:15" ht="30" customHeight="1" x14ac:dyDescent="0.25">
      <c r="A29" s="23" t="str">
        <f t="shared" si="0"/>
        <v>W-2026-024</v>
      </c>
      <c r="B29" s="24"/>
      <c r="C29" s="25"/>
      <c r="D29" s="26"/>
      <c r="E29" s="14"/>
      <c r="F29" s="27"/>
      <c r="G29" s="25"/>
      <c r="H29" s="25"/>
      <c r="I29" s="25"/>
      <c r="J29" s="13"/>
      <c r="K29" s="25"/>
      <c r="L29" s="25"/>
      <c r="M29" s="13"/>
      <c r="N29" s="13"/>
      <c r="O29" s="13"/>
    </row>
    <row r="30" spans="1:15" ht="30" customHeight="1" x14ac:dyDescent="0.25">
      <c r="A30" s="18" t="str">
        <f t="shared" si="0"/>
        <v>W-2026-025</v>
      </c>
      <c r="B30" s="19"/>
      <c r="C30" s="20"/>
      <c r="D30" s="21"/>
      <c r="E30" s="12"/>
      <c r="F30" s="22"/>
      <c r="G30" s="20"/>
      <c r="H30" s="20"/>
      <c r="I30" s="20"/>
      <c r="J30" s="11"/>
      <c r="K30" s="20"/>
      <c r="L30" s="20"/>
      <c r="M30" s="11"/>
      <c r="N30" s="11"/>
      <c r="O30" s="11"/>
    </row>
    <row r="31" spans="1:15" ht="30" customHeight="1" x14ac:dyDescent="0.25">
      <c r="A31" s="23" t="str">
        <f t="shared" si="0"/>
        <v>W-2026-026</v>
      </c>
      <c r="B31" s="24"/>
      <c r="C31" s="25"/>
      <c r="D31" s="26"/>
      <c r="E31" s="14"/>
      <c r="F31" s="27"/>
      <c r="G31" s="25"/>
      <c r="H31" s="25"/>
      <c r="I31" s="25"/>
      <c r="J31" s="13"/>
      <c r="K31" s="25"/>
      <c r="L31" s="25"/>
      <c r="M31" s="13"/>
      <c r="N31" s="13"/>
      <c r="O31" s="13"/>
    </row>
    <row r="32" spans="1:15" ht="30" customHeight="1" x14ac:dyDescent="0.25">
      <c r="A32" s="18" t="str">
        <f t="shared" si="0"/>
        <v>W-2026-027</v>
      </c>
      <c r="B32" s="19"/>
      <c r="C32" s="20"/>
      <c r="D32" s="21"/>
      <c r="E32" s="12"/>
      <c r="F32" s="22"/>
      <c r="G32" s="20"/>
      <c r="H32" s="20"/>
      <c r="I32" s="20"/>
      <c r="J32" s="11"/>
      <c r="K32" s="20"/>
      <c r="L32" s="20"/>
      <c r="M32" s="11"/>
      <c r="N32" s="11"/>
      <c r="O32" s="11"/>
    </row>
    <row r="33" spans="1:15" ht="30" customHeight="1" x14ac:dyDescent="0.25">
      <c r="A33" s="23" t="str">
        <f t="shared" si="0"/>
        <v>W-2026-028</v>
      </c>
      <c r="B33" s="24"/>
      <c r="C33" s="25"/>
      <c r="D33" s="26"/>
      <c r="E33" s="14"/>
      <c r="F33" s="27"/>
      <c r="G33" s="25"/>
      <c r="H33" s="25"/>
      <c r="I33" s="25"/>
      <c r="J33" s="13"/>
      <c r="K33" s="25"/>
      <c r="L33" s="25"/>
      <c r="M33" s="13"/>
      <c r="N33" s="13"/>
      <c r="O33" s="13"/>
    </row>
    <row r="34" spans="1:15" ht="30" customHeight="1" x14ac:dyDescent="0.25">
      <c r="A34" s="18" t="str">
        <f t="shared" si="0"/>
        <v>W-2026-029</v>
      </c>
      <c r="B34" s="19"/>
      <c r="C34" s="20"/>
      <c r="D34" s="21"/>
      <c r="E34" s="12"/>
      <c r="F34" s="22"/>
      <c r="G34" s="20"/>
      <c r="H34" s="20"/>
      <c r="I34" s="20"/>
      <c r="J34" s="11"/>
      <c r="K34" s="20"/>
      <c r="L34" s="20"/>
      <c r="M34" s="11"/>
      <c r="N34" s="11"/>
      <c r="O34" s="11"/>
    </row>
    <row r="35" spans="1:15" ht="30" customHeight="1" x14ac:dyDescent="0.25">
      <c r="A35" s="23" t="str">
        <f t="shared" si="0"/>
        <v>W-2026-030</v>
      </c>
      <c r="B35" s="24"/>
      <c r="C35" s="25"/>
      <c r="D35" s="26"/>
      <c r="E35" s="14"/>
      <c r="F35" s="27"/>
      <c r="G35" s="25"/>
      <c r="H35" s="25"/>
      <c r="I35" s="25"/>
      <c r="J35" s="13"/>
      <c r="K35" s="25"/>
      <c r="L35" s="25"/>
      <c r="M35" s="13"/>
      <c r="N35" s="13"/>
      <c r="O35" s="13"/>
    </row>
  </sheetData>
  <mergeCells count="4">
    <mergeCell ref="I1:O2"/>
    <mergeCell ref="A1:H2"/>
    <mergeCell ref="I3:O4"/>
    <mergeCell ref="A3:H4"/>
  </mergeCells>
  <conditionalFormatting sqref="A6:O35">
    <cfRule type="expression" dxfId="8" priority="8">
      <formula>$C6="Eigenes Unternehmen"</formula>
    </cfRule>
  </conditionalFormatting>
  <conditionalFormatting sqref="B6:B35">
    <cfRule type="expression" dxfId="7" priority="9">
      <formula>$C6="Eigenes Unternehmen"</formula>
    </cfRule>
  </conditionalFormatting>
  <conditionalFormatting sqref="G6:G35">
    <cfRule type="cellIs" dxfId="6" priority="4" operator="equal">
      <formula>"Niedrig"</formula>
    </cfRule>
    <cfRule type="cellIs" dxfId="5" priority="5" operator="equal">
      <formula>"Mittel"</formula>
    </cfRule>
    <cfRule type="cellIs" dxfId="4" priority="6" operator="equal">
      <formula>"Hoch"</formula>
    </cfRule>
    <cfRule type="cellIs" dxfId="3" priority="7" operator="equal">
      <formula>"Premium"</formula>
    </cfRule>
  </conditionalFormatting>
  <conditionalFormatting sqref="L6:L35">
    <cfRule type="cellIs" dxfId="2" priority="1" operator="equal">
      <formula>"Steigend"</formula>
    </cfRule>
    <cfRule type="cellIs" dxfId="1" priority="2" operator="equal">
      <formula>"Stabil"</formula>
    </cfRule>
    <cfRule type="cellIs" dxfId="0" priority="3" operator="equal">
      <formula>"Rückläufig"</formula>
    </cfRule>
  </conditionalFormatting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100-000000000000}">
          <x14:formula1>
            <xm:f>Marktdaten!$C$33:$C$34</xm:f>
          </x14:formula1>
          <xm:sqref>C6:C35</xm:sqref>
        </x14:dataValidation>
        <x14:dataValidation type="list" allowBlank="1" xr:uid="{00000000-0002-0000-0100-000001000000}">
          <x14:formula1>
            <xm:f>Marktdaten!$A$33:$A$37</xm:f>
          </x14:formula1>
          <xm:sqref>D6:D35</xm:sqref>
        </x14:dataValidation>
        <x14:dataValidation type="list" allowBlank="1" xr:uid="{00000000-0002-0000-0100-000002000000}">
          <x14:formula1>
            <xm:f>Marktdaten!$E$33:$E$36</xm:f>
          </x14:formula1>
          <xm:sqref>G6:G35</xm:sqref>
        </x14:dataValidation>
        <x14:dataValidation type="list" allowBlank="1" xr:uid="{00000000-0002-0000-0100-000003000000}">
          <x14:formula1>
            <xm:f>Marktdaten!$G$33:$G$36</xm:f>
          </x14:formula1>
          <xm:sqref>K6:K35</xm:sqref>
        </x14:dataValidation>
        <x14:dataValidation type="list" allowBlank="1" xr:uid="{00000000-0002-0000-0100-000004000000}">
          <x14:formula1>
            <xm:f>Marktdaten!$I$33:$I$35</xm:f>
          </x14:formula1>
          <xm:sqref>L6:L35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B2A38"/>
    <pageSetUpPr fitToPage="1"/>
  </sheetPr>
  <dimension ref="A1:J37"/>
  <sheetViews>
    <sheetView showGridLines="0" workbookViewId="0"/>
  </sheetViews>
  <sheetFormatPr baseColWidth="10" defaultColWidth="9.140625" defaultRowHeight="15" x14ac:dyDescent="0.25"/>
  <cols>
    <col min="1" max="1" width="26" customWidth="1"/>
    <col min="2" max="2" width="12" customWidth="1"/>
    <col min="3" max="3" width="20" customWidth="1"/>
    <col min="4" max="5" width="12" customWidth="1"/>
    <col min="6" max="7" width="16" customWidth="1"/>
    <col min="8" max="8" width="14" customWidth="1"/>
    <col min="9" max="9" width="16" customWidth="1"/>
    <col min="10" max="10" width="4" customWidth="1"/>
  </cols>
  <sheetData>
    <row r="1" spans="1:8" ht="21.95" customHeight="1" x14ac:dyDescent="0.25">
      <c r="A1" s="45" t="s">
        <v>100</v>
      </c>
      <c r="B1" s="29"/>
      <c r="C1" s="29"/>
      <c r="D1" s="29"/>
      <c r="E1" s="29"/>
      <c r="F1" s="40" t="s">
        <v>101</v>
      </c>
      <c r="G1" s="29"/>
      <c r="H1" s="29"/>
    </row>
    <row r="2" spans="1:8" ht="14.1" customHeight="1" x14ac:dyDescent="0.25">
      <c r="A2" s="29"/>
      <c r="B2" s="29"/>
      <c r="C2" s="29"/>
      <c r="D2" s="29"/>
      <c r="E2" s="29"/>
      <c r="F2" s="29"/>
      <c r="G2" s="29"/>
      <c r="H2" s="29"/>
    </row>
    <row r="3" spans="1:8" ht="21.95" customHeight="1" x14ac:dyDescent="0.25">
      <c r="A3" s="39" t="s">
        <v>102</v>
      </c>
      <c r="B3" s="29"/>
      <c r="C3" s="29"/>
      <c r="D3" s="29"/>
      <c r="E3" s="29"/>
      <c r="F3" s="44" t="s">
        <v>103</v>
      </c>
      <c r="G3" s="29"/>
      <c r="H3" s="29"/>
    </row>
    <row r="4" spans="1:8" ht="14.1" customHeight="1" x14ac:dyDescent="0.25">
      <c r="A4" s="29"/>
      <c r="B4" s="29"/>
      <c r="C4" s="29"/>
      <c r="D4" s="29"/>
      <c r="E4" s="29"/>
      <c r="F4" s="29"/>
      <c r="G4" s="29"/>
      <c r="H4" s="29"/>
    </row>
    <row r="6" spans="1:8" ht="21.95" customHeight="1" x14ac:dyDescent="0.25">
      <c r="A6" s="48" t="s">
        <v>104</v>
      </c>
      <c r="B6" s="29"/>
      <c r="C6" s="29"/>
      <c r="D6" s="29"/>
      <c r="E6" s="29"/>
      <c r="F6" s="29"/>
      <c r="G6" s="29"/>
      <c r="H6" s="29"/>
    </row>
    <row r="7" spans="1:8" ht="15.95" customHeight="1" x14ac:dyDescent="0.25">
      <c r="A7" s="47" t="s">
        <v>105</v>
      </c>
      <c r="B7" s="29"/>
      <c r="C7" s="29"/>
      <c r="D7" s="29"/>
      <c r="E7" s="29"/>
      <c r="F7" s="29"/>
      <c r="G7" s="29"/>
      <c r="H7" s="29"/>
    </row>
    <row r="9" spans="1:8" ht="27.95" customHeight="1" x14ac:dyDescent="0.25">
      <c r="A9" s="1" t="s">
        <v>16</v>
      </c>
      <c r="B9" s="1" t="s">
        <v>106</v>
      </c>
      <c r="C9" s="1" t="s">
        <v>107</v>
      </c>
      <c r="D9" s="1" t="s">
        <v>108</v>
      </c>
      <c r="E9" s="1" t="s">
        <v>109</v>
      </c>
      <c r="F9" s="1" t="s">
        <v>110</v>
      </c>
      <c r="G9" s="1" t="s">
        <v>111</v>
      </c>
      <c r="H9" s="1" t="s">
        <v>112</v>
      </c>
    </row>
    <row r="10" spans="1:8" x14ac:dyDescent="0.25">
      <c r="A10" s="2" t="s">
        <v>30</v>
      </c>
      <c r="B10" s="3">
        <v>150</v>
      </c>
      <c r="C10" s="3">
        <v>163</v>
      </c>
      <c r="D10" s="3">
        <v>176</v>
      </c>
      <c r="E10" s="3">
        <v>189</v>
      </c>
      <c r="F10" s="3">
        <v>203</v>
      </c>
      <c r="G10" s="3">
        <v>218</v>
      </c>
      <c r="H10" s="4">
        <f t="shared" ref="H10:H15" si="0">(G10/B10)^(1/5)-1</f>
        <v>7.7638371459368694E-2</v>
      </c>
    </row>
    <row r="11" spans="1:8" x14ac:dyDescent="0.25">
      <c r="A11" s="5" t="s">
        <v>53</v>
      </c>
      <c r="B11" s="6">
        <v>85</v>
      </c>
      <c r="C11" s="6">
        <v>96</v>
      </c>
      <c r="D11" s="6">
        <v>107</v>
      </c>
      <c r="E11" s="6">
        <v>119</v>
      </c>
      <c r="F11" s="6">
        <v>133</v>
      </c>
      <c r="G11" s="6">
        <v>148</v>
      </c>
      <c r="H11" s="7">
        <f t="shared" si="0"/>
        <v>0.11729680774841156</v>
      </c>
    </row>
    <row r="12" spans="1:8" x14ac:dyDescent="0.25">
      <c r="A12" s="2" t="s">
        <v>61</v>
      </c>
      <c r="B12" s="3">
        <v>95</v>
      </c>
      <c r="C12" s="3">
        <v>99</v>
      </c>
      <c r="D12" s="3">
        <v>104</v>
      </c>
      <c r="E12" s="3">
        <v>108</v>
      </c>
      <c r="F12" s="3">
        <v>113</v>
      </c>
      <c r="G12" s="3">
        <v>118</v>
      </c>
      <c r="H12" s="4">
        <f t="shared" si="0"/>
        <v>4.4315395256823598E-2</v>
      </c>
    </row>
    <row r="13" spans="1:8" x14ac:dyDescent="0.25">
      <c r="A13" s="5" t="s">
        <v>69</v>
      </c>
      <c r="B13" s="6">
        <v>62</v>
      </c>
      <c r="C13" s="6">
        <v>65</v>
      </c>
      <c r="D13" s="6">
        <v>67</v>
      </c>
      <c r="E13" s="6">
        <v>70</v>
      </c>
      <c r="F13" s="6">
        <v>73</v>
      </c>
      <c r="G13" s="6">
        <v>76</v>
      </c>
      <c r="H13" s="7">
        <f t="shared" si="0"/>
        <v>4.1560210156864175E-2</v>
      </c>
    </row>
    <row r="14" spans="1:8" x14ac:dyDescent="0.25">
      <c r="A14" s="2" t="s">
        <v>80</v>
      </c>
      <c r="B14" s="3">
        <v>28</v>
      </c>
      <c r="C14" s="3">
        <v>32</v>
      </c>
      <c r="D14" s="3">
        <v>41</v>
      </c>
      <c r="E14" s="3">
        <v>54</v>
      </c>
      <c r="F14" s="3">
        <v>68</v>
      </c>
      <c r="G14" s="3">
        <v>85</v>
      </c>
      <c r="H14" s="4">
        <f t="shared" si="0"/>
        <v>0.24868294178072925</v>
      </c>
    </row>
    <row r="15" spans="1:8" x14ac:dyDescent="0.25">
      <c r="A15" s="8" t="s">
        <v>113</v>
      </c>
      <c r="B15" s="9">
        <f t="shared" ref="B15:G15" si="1">SUM(B10:B14)</f>
        <v>420</v>
      </c>
      <c r="C15" s="9">
        <f t="shared" si="1"/>
        <v>455</v>
      </c>
      <c r="D15" s="9">
        <f t="shared" si="1"/>
        <v>495</v>
      </c>
      <c r="E15" s="9">
        <f t="shared" si="1"/>
        <v>540</v>
      </c>
      <c r="F15" s="9">
        <f t="shared" si="1"/>
        <v>590</v>
      </c>
      <c r="G15" s="9">
        <f t="shared" si="1"/>
        <v>645</v>
      </c>
      <c r="H15" s="10">
        <f t="shared" si="0"/>
        <v>8.9587431199327661E-2</v>
      </c>
    </row>
    <row r="18" spans="1:10" ht="21.95" customHeight="1" x14ac:dyDescent="0.25">
      <c r="A18" s="48" t="s">
        <v>114</v>
      </c>
      <c r="B18" s="29"/>
      <c r="C18" s="29"/>
      <c r="D18" s="29"/>
      <c r="E18" s="29"/>
      <c r="F18" s="29"/>
      <c r="G18" s="29"/>
      <c r="H18" s="29"/>
    </row>
    <row r="19" spans="1:10" x14ac:dyDescent="0.25">
      <c r="A19" s="47" t="s">
        <v>115</v>
      </c>
      <c r="B19" s="29"/>
      <c r="C19" s="29"/>
      <c r="D19" s="29"/>
      <c r="E19" s="29"/>
      <c r="F19" s="29"/>
      <c r="G19" s="29"/>
      <c r="H19" s="29"/>
    </row>
    <row r="21" spans="1:10" ht="30" customHeight="1" x14ac:dyDescent="0.25">
      <c r="A21" s="1" t="s">
        <v>116</v>
      </c>
      <c r="B21" s="1" t="s">
        <v>117</v>
      </c>
      <c r="C21" s="1" t="s">
        <v>118</v>
      </c>
      <c r="D21" s="1" t="s">
        <v>119</v>
      </c>
    </row>
    <row r="22" spans="1:10" ht="33.950000000000003" customHeight="1" x14ac:dyDescent="0.25">
      <c r="A22" s="11" t="s">
        <v>47</v>
      </c>
      <c r="B22" s="12">
        <v>0.32</v>
      </c>
      <c r="C22" s="11" t="s">
        <v>120</v>
      </c>
      <c r="D22" s="49" t="s">
        <v>121</v>
      </c>
      <c r="E22" s="31"/>
    </row>
    <row r="23" spans="1:10" ht="33.950000000000003" customHeight="1" x14ac:dyDescent="0.25">
      <c r="A23" s="13" t="s">
        <v>122</v>
      </c>
      <c r="B23" s="14">
        <v>0.28000000000000003</v>
      </c>
      <c r="C23" s="13" t="s">
        <v>123</v>
      </c>
      <c r="D23" s="50" t="s">
        <v>124</v>
      </c>
      <c r="E23" s="31"/>
    </row>
    <row r="24" spans="1:10" ht="33.950000000000003" customHeight="1" x14ac:dyDescent="0.25">
      <c r="A24" s="11" t="s">
        <v>125</v>
      </c>
      <c r="B24" s="12">
        <v>0.18</v>
      </c>
      <c r="C24" s="11" t="s">
        <v>126</v>
      </c>
      <c r="D24" s="49" t="s">
        <v>127</v>
      </c>
      <c r="E24" s="31"/>
    </row>
    <row r="25" spans="1:10" ht="33.950000000000003" customHeight="1" x14ac:dyDescent="0.25">
      <c r="A25" s="13" t="s">
        <v>128</v>
      </c>
      <c r="B25" s="14">
        <v>0.14000000000000001</v>
      </c>
      <c r="C25" s="13" t="s">
        <v>129</v>
      </c>
      <c r="D25" s="50" t="s">
        <v>130</v>
      </c>
      <c r="E25" s="31"/>
    </row>
    <row r="26" spans="1:10" ht="33.950000000000003" customHeight="1" x14ac:dyDescent="0.25">
      <c r="A26" s="11" t="s">
        <v>131</v>
      </c>
      <c r="B26" s="12">
        <v>0.08</v>
      </c>
      <c r="C26" s="11" t="s">
        <v>132</v>
      </c>
      <c r="D26" s="49" t="s">
        <v>133</v>
      </c>
      <c r="E26" s="31"/>
    </row>
    <row r="27" spans="1:10" x14ac:dyDescent="0.25">
      <c r="A27" s="15" t="s">
        <v>134</v>
      </c>
      <c r="B27" s="16">
        <f>SUM(B22:B26)</f>
        <v>1</v>
      </c>
    </row>
    <row r="29" spans="1:10" ht="21.95" customHeight="1" x14ac:dyDescent="0.25">
      <c r="A29" s="48" t="s">
        <v>135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x14ac:dyDescent="0.25">
      <c r="A30" s="47" t="s">
        <v>136</v>
      </c>
      <c r="B30" s="29"/>
      <c r="C30" s="29"/>
      <c r="D30" s="29"/>
      <c r="E30" s="29"/>
      <c r="F30" s="29"/>
      <c r="G30" s="29"/>
      <c r="H30" s="29"/>
      <c r="I30" s="29"/>
      <c r="J30" s="29"/>
    </row>
    <row r="32" spans="1:10" x14ac:dyDescent="0.25">
      <c r="A32" s="17" t="s">
        <v>16</v>
      </c>
      <c r="C32" s="17" t="s">
        <v>15</v>
      </c>
      <c r="E32" s="17" t="s">
        <v>137</v>
      </c>
      <c r="G32" s="17" t="s">
        <v>138</v>
      </c>
      <c r="I32" s="17" t="s">
        <v>139</v>
      </c>
    </row>
    <row r="33" spans="1:9" x14ac:dyDescent="0.25">
      <c r="A33" s="2" t="s">
        <v>30</v>
      </c>
      <c r="C33" s="2" t="s">
        <v>39</v>
      </c>
      <c r="E33" s="2" t="s">
        <v>62</v>
      </c>
      <c r="G33" s="2" t="s">
        <v>56</v>
      </c>
      <c r="I33" s="2" t="s">
        <v>34</v>
      </c>
    </row>
    <row r="34" spans="1:9" x14ac:dyDescent="0.25">
      <c r="A34" s="5" t="s">
        <v>53</v>
      </c>
      <c r="C34" s="5" t="s">
        <v>29</v>
      </c>
      <c r="E34" s="5" t="s">
        <v>31</v>
      </c>
      <c r="G34" s="5" t="s">
        <v>42</v>
      </c>
      <c r="I34" s="5" t="s">
        <v>48</v>
      </c>
    </row>
    <row r="35" spans="1:9" x14ac:dyDescent="0.25">
      <c r="A35" s="2" t="s">
        <v>61</v>
      </c>
      <c r="E35" s="2" t="s">
        <v>54</v>
      </c>
      <c r="G35" s="2" t="s">
        <v>91</v>
      </c>
      <c r="I35" s="2" t="s">
        <v>64</v>
      </c>
    </row>
    <row r="36" spans="1:9" x14ac:dyDescent="0.25">
      <c r="A36" s="5" t="s">
        <v>69</v>
      </c>
      <c r="E36" s="5" t="s">
        <v>40</v>
      </c>
      <c r="G36" s="5" t="s">
        <v>33</v>
      </c>
    </row>
    <row r="37" spans="1:9" x14ac:dyDescent="0.25">
      <c r="A37" s="2" t="s">
        <v>80</v>
      </c>
    </row>
  </sheetData>
  <mergeCells count="15">
    <mergeCell ref="A30:J30"/>
    <mergeCell ref="A29:J29"/>
    <mergeCell ref="A19:H19"/>
    <mergeCell ref="A1:E2"/>
    <mergeCell ref="D22:E22"/>
    <mergeCell ref="D26:E26"/>
    <mergeCell ref="F3:H4"/>
    <mergeCell ref="A6:H6"/>
    <mergeCell ref="A18:H18"/>
    <mergeCell ref="F1:H2"/>
    <mergeCell ref="A3:E4"/>
    <mergeCell ref="D25:E25"/>
    <mergeCell ref="D24:E24"/>
    <mergeCell ref="A7:H7"/>
    <mergeCell ref="D23:E23"/>
  </mergeCells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Dashboard</vt:lpstr>
      <vt:lpstr>Wettbewerbsanalyse</vt:lpstr>
      <vt:lpstr>Marktdaten</vt:lpstr>
      <vt:lpstr>Dashboard!Druckbereich</vt:lpstr>
      <vt:lpstr>Marktdaten!Druckbereich</vt:lpstr>
      <vt:lpstr>Wettbewerbsanalyse!Druckbereich</vt:lpstr>
      <vt:lpstr>Wettbewerbsanalyse!Drucktitel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2026-06-23T05:59:47Z</dcterms:created>
  <dcterms:modified xsi:type="dcterms:W3CDTF">2026-06-23T15:14:56Z</dcterms:modified>
</cp:coreProperties>
</file>