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sergi\Documents\SEO\SEO\AA_Webs\Excel Aleman\Generador\"/>
    </mc:Choice>
  </mc:AlternateContent>
  <xr:revisionPtr revIDLastSave="0" documentId="13_ncr:1_{F88931A2-6B10-4E8E-8FFF-2D7E5EFF9F72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Leistungsverzeichnis" sheetId="1" r:id="rId1"/>
    <sheet name="Kostenübersicht" sheetId="2" r:id="rId2"/>
  </sheets>
  <definedNames>
    <definedName name="_xlnm.Print_Titles" localSheetId="0">Leistungsverzeichnis!$12:$12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9" i="2" l="1"/>
  <c r="C7" i="2"/>
  <c r="H29" i="1"/>
  <c r="H28" i="1"/>
  <c r="H27" i="1"/>
  <c r="H26" i="1"/>
  <c r="H25" i="1"/>
  <c r="H24" i="1"/>
  <c r="H23" i="1"/>
  <c r="H22" i="1"/>
  <c r="H21" i="1" s="1"/>
  <c r="C8" i="2" s="1"/>
  <c r="H20" i="1"/>
  <c r="H19" i="1"/>
  <c r="H18" i="1"/>
  <c r="H17" i="1"/>
  <c r="H16" i="1"/>
  <c r="H15" i="1"/>
  <c r="H13" i="1" s="1"/>
  <c r="H14" i="1"/>
  <c r="C6" i="2" l="1"/>
  <c r="C10" i="2" s="1"/>
  <c r="H31" i="1"/>
  <c r="H32" i="1" l="1"/>
  <c r="H33" i="1" s="1"/>
  <c r="C11" i="2"/>
  <c r="C12" i="2" s="1"/>
  <c r="D7" i="2"/>
  <c r="D6" i="2"/>
  <c r="D9" i="2"/>
  <c r="D8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Unknown Author</author>
  </authors>
  <commentList>
    <comment ref="A12" authorId="0" shapeId="0" xr:uid="{00000000-0006-0000-0000-000001000000}">
      <text>
        <r>
          <rPr>
            <sz val="10"/>
            <rFont val="Arial"/>
            <family val="2"/>
          </rPr>
          <t>Ordnungszahl (OZ): eindeutige Positionsnummer, z. B. 3.2 = Titel 3, Position 2.</t>
        </r>
      </text>
    </comment>
    <comment ref="H12" authorId="0" shapeId="0" xr:uid="{00000000-0006-0000-0000-000002000000}">
      <text>
        <r>
          <rPr>
            <sz val="10"/>
            <rFont val="Arial"/>
            <family val="2"/>
          </rPr>
          <t>Gesamtpreis = Menge × Einheitspreis. Wird automatisch berechnet.</t>
        </r>
      </text>
    </comment>
  </commentList>
</comments>
</file>

<file path=xl/sharedStrings.xml><?xml version="1.0" encoding="utf-8"?>
<sst xmlns="http://schemas.openxmlformats.org/spreadsheetml/2006/main" count="129" uniqueCount="100">
  <si>
    <t>NORDLICHT</t>
  </si>
  <si>
    <t>LEISTUNGSVERZEICHNIS</t>
  </si>
  <si>
    <t>Aufstellung der Teilleistungen  ·  Ausschreibung · Vergabe · Abrechnung (AVA)</t>
  </si>
  <si>
    <t>Auftraggeber</t>
  </si>
  <si>
    <t>Stadtwerke Auenbach AöR</t>
  </si>
  <si>
    <t>LV-Nummer</t>
  </si>
  <si>
    <t>LV-2026-0418</t>
  </si>
  <si>
    <t>Auftragnehmer</t>
  </si>
  <si>
    <t>NORDLICHT Ausbau GmbH</t>
  </si>
  <si>
    <t>Datum</t>
  </si>
  <si>
    <t>15.04.2026</t>
  </si>
  <si>
    <t>Projekt / BV</t>
  </si>
  <si>
    <t>Umbau Verwaltungsgebäude, 2. OG</t>
  </si>
  <si>
    <t>Gewerk</t>
  </si>
  <si>
    <t>Trockenbau / Innenausbau</t>
  </si>
  <si>
    <t>Bauort</t>
  </si>
  <si>
    <t>Hafenstraße 12, 28199 Bremen</t>
  </si>
  <si>
    <t>Bearbeiter:in</t>
  </si>
  <si>
    <t>M. Hansen</t>
  </si>
  <si>
    <t>Angebotsabgabe</t>
  </si>
  <si>
    <t>30.04.2026</t>
  </si>
  <si>
    <t>Währung</t>
  </si>
  <si>
    <t>EUR</t>
  </si>
  <si>
    <t>OZ</t>
  </si>
  <si>
    <t>Pos.-Art</t>
  </si>
  <si>
    <t>Kurztext</t>
  </si>
  <si>
    <t>Langtext (Leistungsbeschreibung)</t>
  </si>
  <si>
    <t>Menge</t>
  </si>
  <si>
    <t>ME</t>
  </si>
  <si>
    <t>Einheitspreis
(EUR)</t>
  </si>
  <si>
    <t>Gesamtpreis
(EUR)</t>
  </si>
  <si>
    <t xml:space="preserve">  1   BAUSTELLENEINRICHTUNG UND VORARBEITEN</t>
  </si>
  <si>
    <t>1.1</t>
  </si>
  <si>
    <t>Normalposition</t>
  </si>
  <si>
    <t>Baustelle einrichten</t>
  </si>
  <si>
    <t>Einrichten der Baustelle inkl. Materiallagerung, Absperrung und Schutz vorhandener Bauteile. Vorhalten für die gesamte Bauzeit.</t>
  </si>
  <si>
    <t>psch</t>
  </si>
  <si>
    <t>1.2</t>
  </si>
  <si>
    <t>Staubschutzwand stellen</t>
  </si>
  <si>
    <t>Liefern und Stellen einer staubdichten Trennwand aus Folie und Ständerwerk zur Abtrennung des Arbeitsbereiches, Höhe bis 3,00 m.</t>
  </si>
  <si>
    <t>m²</t>
  </si>
  <si>
    <t>1.3</t>
  </si>
  <si>
    <t>Eventualposition</t>
  </si>
  <si>
    <t>Bestandsschutz Bodenbelag</t>
  </si>
  <si>
    <t>Abdecken des vorhandenen Bodenbelags mit Hartfaserplatten als Schutz gegen mechanische Beschädigung während der Bauphase.</t>
  </si>
  <si>
    <t xml:space="preserve">  2   ABBRUCH- UND DEMONTAGEARBEITEN</t>
  </si>
  <si>
    <t>2.1</t>
  </si>
  <si>
    <t>Trennwand abbrechen</t>
  </si>
  <si>
    <t>Abbruch vorhandener nichttragender Gipskarton-Ständerwände inkl. Unterkonstruktion, Verladen und Entsorgen des Bauschutts.</t>
  </si>
  <si>
    <t>2.2</t>
  </si>
  <si>
    <t>Innentüren ausbauen</t>
  </si>
  <si>
    <t>Ausbauen vorhandener Innentüren inkl. Zarge, fachgerechtes Lagern oder Entsorgen nach Vorgabe der Bauleitung.</t>
  </si>
  <si>
    <t>St</t>
  </si>
  <si>
    <t>2.3</t>
  </si>
  <si>
    <t>Alternativposition</t>
  </si>
  <si>
    <t>Bodenbelag aufnehmen</t>
  </si>
  <si>
    <t>Alternativ zu Pos. 1.3: Aufnehmen und Entsorgen des vorhandenen textilen Bodenbelags inkl. Kleberückstände schleifen.</t>
  </si>
  <si>
    <t xml:space="preserve">  3   TROCKENBAU- UND INNENAUSBAUARBEITEN</t>
  </si>
  <si>
    <t>3.1</t>
  </si>
  <si>
    <t>Metallständerwand W112</t>
  </si>
  <si>
    <t>Liefern und Montieren einer doppelt beplankten Metallständerwand W112, Dämmung 60 mm, Höhe bis 3,00 m, inkl. Spachtelung Q2.</t>
  </si>
  <si>
    <t>3.2</t>
  </si>
  <si>
    <t>Abgehängte Decke</t>
  </si>
  <si>
    <t>Abgehängte Gipskartondecke auf Metallunterkonstruktion, inkl. Abhänger, Randanschluss und Spachtelung Q2, lichte Höhe 2,75 m.</t>
  </si>
  <si>
    <t>3.3</t>
  </si>
  <si>
    <t>Revisionsklappe einbauen</t>
  </si>
  <si>
    <t>Liefern und Einbauen von Revisionsklappen 300 x 300 mm in abgehängter Decke, inkl. Anschlussarbeiten.</t>
  </si>
  <si>
    <t>3.4</t>
  </si>
  <si>
    <t>Innentür-Element setzen</t>
  </si>
  <si>
    <t>Liefern und Montieren von Innentür-Elementen, Stahlzarge, Türblatt CPL weiß, inkl. Beschlag und Justierung.</t>
  </si>
  <si>
    <t xml:space="preserve">  4   MALER- UND BODENBELAGSARBEITEN</t>
  </si>
  <si>
    <t>4.1</t>
  </si>
  <si>
    <t>Wandflächen grundieren</t>
  </si>
  <si>
    <t>Reinigen und Grundieren der Wandflächen mit Tiefengrund als Vorbereitung für den Anstrich.</t>
  </si>
  <si>
    <t>4.2</t>
  </si>
  <si>
    <t>Wände beschichten</t>
  </si>
  <si>
    <t>Zweifacher Anstrich der Wandflächen mit dispersionsgebundener Innenfarbe, Nassabriebklasse 2, Farbton nach Wahl AG.</t>
  </si>
  <si>
    <t>4.3</t>
  </si>
  <si>
    <t>Designbelag verlegen</t>
  </si>
  <si>
    <t>Liefern und Verlegen eines Vinyl-Designbelags in Bahnen auf vorbereitetem Untergrund, inkl. Sockelleiste umlaufend.</t>
  </si>
  <si>
    <t>Nettosumme (Summe der Titel)</t>
  </si>
  <si>
    <t>zzgl. Mehrwertsteuer  19 %</t>
  </si>
  <si>
    <t>ANGEBOTSSUMME (brutto)</t>
  </si>
  <si>
    <t>Positionsarten:   Normalposition = auszuführende Leistung   ·   Eventualposition = Bedarfsposition, nur bei Bedarf   ·   Alternativposition = Wahlleistung anstelle einer Normalposition</t>
  </si>
  <si>
    <t>Hinweis: Blau formatierte Felder (Menge, Einheitspreis) sind Eingabefelder. Gesamtpreise und Summen werden automatisch berechnet.</t>
  </si>
  <si>
    <t>KOSTENÜBERSICHT NACH TITELN</t>
  </si>
  <si>
    <t>Titel</t>
  </si>
  <si>
    <t>Bezeichnung</t>
  </si>
  <si>
    <t>Summe (netto)</t>
  </si>
  <si>
    <t>Anteil %</t>
  </si>
  <si>
    <t>1</t>
  </si>
  <si>
    <t>Baustelleneinrichtung und Vorarbeiten</t>
  </si>
  <si>
    <t>2</t>
  </si>
  <si>
    <t>Abbruch- und Demontagearbeiten</t>
  </si>
  <si>
    <t>3</t>
  </si>
  <si>
    <t>Trockenbau- und Innenausbauarbeiten</t>
  </si>
  <si>
    <t>4</t>
  </si>
  <si>
    <t>Maler- und Bodenbelagsarbeiten</t>
  </si>
  <si>
    <t>Nettosumme</t>
  </si>
  <si>
    <t>zzgl. MwSt 19 %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</si>
</sst>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&quot; €&quot;"/>
    <numFmt numFmtId="165" formatCode="0.0%"/>
  </numFmts>
  <fonts count="27" x14ac:knownFonts="1">
    <font>
      <sz val="11"/>
      <color theme="1"/>
      <name val="Calibri"/>
      <family val="2"/>
      <charset val="1"/>
    </font>
    <font>
      <b/>
      <sz val="20"/>
      <color rgb="FF0F3A40"/>
      <name val="Calibri"/>
      <charset val="1"/>
    </font>
    <font>
      <i/>
      <sz val="10"/>
      <color rgb="FF1C5C63"/>
      <name val="Calibri"/>
      <charset val="1"/>
    </font>
    <font>
      <b/>
      <sz val="8.5"/>
      <color rgb="FF0F3A40"/>
      <name val="Calibri"/>
      <charset val="1"/>
    </font>
    <font>
      <sz val="10"/>
      <color rgb="FF1F4E79"/>
      <name val="Calibri"/>
      <charset val="1"/>
    </font>
    <font>
      <b/>
      <sz val="9"/>
      <color rgb="FF0F3A40"/>
      <name val="Calibri"/>
      <charset val="1"/>
    </font>
    <font>
      <b/>
      <sz val="10"/>
      <color rgb="FFFFFFFF"/>
      <name val="Calibri"/>
      <charset val="1"/>
    </font>
    <font>
      <b/>
      <sz val="11"/>
      <color rgb="FF0F3A40"/>
      <name val="Calibri"/>
      <charset val="1"/>
    </font>
    <font>
      <b/>
      <sz val="10"/>
      <color rgb="FF0F3A40"/>
      <name val="Calibri"/>
      <charset val="1"/>
    </font>
    <font>
      <b/>
      <sz val="9"/>
      <color rgb="FF1C5C63"/>
      <name val="Calibri"/>
      <charset val="1"/>
    </font>
    <font>
      <sz val="8"/>
      <color rgb="FF1A1A1A"/>
      <name val="Calibri"/>
      <charset val="1"/>
    </font>
    <font>
      <b/>
      <sz val="10"/>
      <color rgb="FF1A1A1A"/>
      <name val="Calibri"/>
      <charset val="1"/>
    </font>
    <font>
      <sz val="9"/>
      <color rgb="FF1A1A1A"/>
      <name val="Calibri"/>
      <charset val="1"/>
    </font>
    <font>
      <sz val="11"/>
      <color rgb="FF0F3A40"/>
      <name val="Calibri"/>
      <charset val="1"/>
    </font>
    <font>
      <b/>
      <sz val="13"/>
      <color rgb="FFFFFFFF"/>
      <name val="Calibri"/>
      <charset val="1"/>
    </font>
    <font>
      <b/>
      <sz val="14"/>
      <color rgb="FFFFFFFF"/>
      <name val="Calibri"/>
      <charset val="1"/>
    </font>
    <font>
      <i/>
      <sz val="8"/>
      <color rgb="FF1C5C63"/>
      <name val="Calibri"/>
      <charset val="1"/>
    </font>
    <font>
      <i/>
      <sz val="8"/>
      <color rgb="FF808080"/>
      <name val="Calibri"/>
      <charset val="1"/>
    </font>
    <font>
      <sz val="10"/>
      <name val="Arial"/>
      <family val="2"/>
    </font>
    <font>
      <b/>
      <sz val="16"/>
      <color rgb="FF0F3A40"/>
      <name val="Calibri"/>
      <charset val="1"/>
    </font>
    <font>
      <b/>
      <sz val="10"/>
      <color rgb="FF1C5C63"/>
      <name val="Calibri"/>
      <charset val="1"/>
    </font>
    <font>
      <sz val="10"/>
      <color rgb="FF1A1A1A"/>
      <name val="Calibri"/>
      <charset val="1"/>
    </font>
    <font>
      <sz val="10"/>
      <color rgb="FF404040"/>
      <name val="Calibri"/>
      <charset val="1"/>
    </font>
    <font>
      <sz val="10"/>
      <color rgb="FF0F3A40"/>
      <name val="Calibri"/>
      <charset val="1"/>
    </font>
    <font>
      <b/>
      <sz val="12"/>
      <color rgb="FFFFFFFF"/>
      <name val="Calibri"/>
      <charset val="1"/>
    </font>
    <font>
      <sz val="8"/>
      <color rgb="FF404040"/>
      <name val="Calibri"/>
      <family val="2"/>
    </font>
    <font>
      <b/>
      <sz val="15"/>
      <color rgb="FFFFFFFF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0F3A40"/>
        <bgColor rgb="FF003300"/>
      </patternFill>
    </fill>
    <fill>
      <patternFill patternType="solid">
        <fgColor rgb="FFC9A24B"/>
        <bgColor rgb="FFFF9900"/>
      </patternFill>
    </fill>
    <fill>
      <patternFill patternType="solid">
        <fgColor rgb="FFE4EEEC"/>
        <bgColor rgb="FFF0F5F4"/>
      </patternFill>
    </fill>
    <fill>
      <patternFill patternType="solid">
        <fgColor rgb="FFD3E4E1"/>
        <bgColor rgb="FFE4EEEC"/>
      </patternFill>
    </fill>
    <fill>
      <patternFill patternType="solid">
        <fgColor rgb="FFFFFFFF"/>
        <bgColor rgb="FFF4F7F6"/>
      </patternFill>
    </fill>
    <fill>
      <patternFill patternType="solid">
        <fgColor rgb="FFF0F5F4"/>
        <bgColor rgb="FFF4F7F6"/>
      </patternFill>
    </fill>
    <fill>
      <patternFill patternType="solid">
        <fgColor rgb="FFF3EAD3"/>
        <bgColor rgb="FFE4EEEC"/>
      </patternFill>
    </fill>
    <fill>
      <patternFill patternType="solid">
        <fgColor rgb="FFF4F7F6"/>
        <bgColor rgb="FFF0F5F4"/>
      </patternFill>
    </fill>
  </fills>
  <borders count="12">
    <border>
      <left/>
      <right/>
      <top/>
      <bottom/>
      <diagonal/>
    </border>
    <border>
      <left style="hair">
        <color rgb="FFB7C4C2"/>
      </left>
      <right/>
      <top style="hair">
        <color rgb="FFB7C4C2"/>
      </top>
      <bottom style="hair">
        <color rgb="FFB7C4C2"/>
      </bottom>
      <diagonal/>
    </border>
    <border>
      <left style="thin">
        <color rgb="FFB7C4C2"/>
      </left>
      <right/>
      <top style="hair">
        <color rgb="FFB7C4C2"/>
      </top>
      <bottom style="hair">
        <color rgb="FFB7C4C2"/>
      </bottom>
      <diagonal/>
    </border>
    <border>
      <left style="hair">
        <color rgb="FFB7C4C2"/>
      </left>
      <right style="medium">
        <color rgb="FF0F3A40"/>
      </right>
      <top style="hair">
        <color rgb="FFB7C4C2"/>
      </top>
      <bottom style="hair">
        <color rgb="FFB7C4C2"/>
      </bottom>
      <diagonal/>
    </border>
    <border>
      <left style="thin">
        <color rgb="FF0F3A40"/>
      </left>
      <right style="thin">
        <color rgb="FF0F3A40"/>
      </right>
      <top style="medium">
        <color rgb="FF0F3A40"/>
      </top>
      <bottom style="medium">
        <color rgb="FF0F3A40"/>
      </bottom>
      <diagonal/>
    </border>
    <border>
      <left style="hair">
        <color rgb="FFB7C4C2"/>
      </left>
      <right style="hair">
        <color rgb="FFB7C4C2"/>
      </right>
      <top style="medium">
        <color rgb="FF1C5C63"/>
      </top>
      <bottom style="thin">
        <color rgb="FF1C5C63"/>
      </bottom>
      <diagonal/>
    </border>
    <border>
      <left style="hair">
        <color rgb="FFB7C4C2"/>
      </left>
      <right style="hair">
        <color rgb="FFB7C4C2"/>
      </right>
      <top style="hair">
        <color rgb="FFB7C4C2"/>
      </top>
      <bottom style="hair">
        <color rgb="FFB7C4C2"/>
      </bottom>
      <diagonal/>
    </border>
    <border>
      <left style="hair">
        <color rgb="FFB7C4C2"/>
      </left>
      <right style="hair">
        <color rgb="FFB7C4C2"/>
      </right>
      <top style="thin">
        <color rgb="FFC9A24B"/>
      </top>
      <bottom style="thin">
        <color rgb="FFC9A24B"/>
      </bottom>
      <diagonal/>
    </border>
    <border>
      <left style="hair">
        <color rgb="FFB7C4C2"/>
      </left>
      <right style="hair">
        <color rgb="FFB7C4C2"/>
      </right>
      <top style="thin">
        <color rgb="FFC9A24B"/>
      </top>
      <bottom style="hair">
        <color rgb="FFB7C4C2"/>
      </bottom>
      <diagonal/>
    </border>
    <border>
      <left style="medium">
        <color rgb="FF0F3A40"/>
      </left>
      <right/>
      <top style="hair">
        <color rgb="FFB7C4C2"/>
      </top>
      <bottom style="hair">
        <color rgb="FFB7C4C2"/>
      </bottom>
      <diagonal/>
    </border>
    <border>
      <left/>
      <right style="hair">
        <color rgb="FFB7C4C2"/>
      </right>
      <top style="hair">
        <color rgb="FFB7C4C2"/>
      </top>
      <bottom style="hair">
        <color rgb="FFB7C4C2"/>
      </bottom>
      <diagonal/>
    </border>
    <border>
      <left/>
      <right style="thin">
        <color rgb="FFB7C4C2"/>
      </right>
      <top style="hair">
        <color rgb="FFB7C4C2"/>
      </top>
      <bottom style="hair">
        <color rgb="FFB7C4C2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7" fillId="8" borderId="8" xfId="0" applyFont="1" applyFill="1" applyBorder="1" applyAlignment="1">
      <alignment horizontal="right" vertical="center"/>
    </xf>
    <xf numFmtId="0" fontId="19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14" fillId="2" borderId="7" xfId="0" applyFont="1" applyFill="1" applyBorder="1" applyAlignment="1">
      <alignment horizontal="right" vertical="center"/>
    </xf>
    <xf numFmtId="0" fontId="13" fillId="8" borderId="7" xfId="0" applyFont="1" applyFill="1" applyBorder="1" applyAlignment="1">
      <alignment horizontal="right" vertical="center"/>
    </xf>
    <xf numFmtId="0" fontId="7" fillId="8" borderId="7" xfId="0" applyFont="1" applyFill="1" applyBorder="1" applyAlignment="1">
      <alignment horizontal="right" vertical="center"/>
    </xf>
    <xf numFmtId="0" fontId="7" fillId="5" borderId="5" xfId="0" applyFont="1" applyFill="1" applyBorder="1" applyAlignment="1">
      <alignment horizontal="left" vertical="center"/>
    </xf>
    <xf numFmtId="0" fontId="4" fillId="0" borderId="3" xfId="0" applyFont="1" applyBorder="1" applyAlignment="1">
      <alignment horizontal="left" vertical="center" wrapText="1"/>
    </xf>
    <xf numFmtId="0" fontId="5" fillId="4" borderId="2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3" borderId="0" xfId="0" applyFill="1"/>
    <xf numFmtId="0" fontId="6" fillId="2" borderId="4" xfId="0" applyFont="1" applyFill="1" applyBorder="1" applyAlignment="1">
      <alignment horizontal="center" vertical="center" wrapText="1"/>
    </xf>
    <xf numFmtId="164" fontId="8" fillId="5" borderId="5" xfId="0" applyNumberFormat="1" applyFont="1" applyFill="1" applyBorder="1" applyAlignment="1">
      <alignment horizontal="right" vertical="center"/>
    </xf>
    <xf numFmtId="0" fontId="9" fillId="6" borderId="6" xfId="0" applyFont="1" applyFill="1" applyBorder="1" applyAlignment="1">
      <alignment horizontal="center" vertical="center" wrapText="1"/>
    </xf>
    <xf numFmtId="0" fontId="10" fillId="6" borderId="6" xfId="0" applyFont="1" applyFill="1" applyBorder="1" applyAlignment="1">
      <alignment horizontal="center" vertical="center" wrapText="1"/>
    </xf>
    <xf numFmtId="0" fontId="11" fillId="6" borderId="6" xfId="0" applyFont="1" applyFill="1" applyBorder="1" applyAlignment="1">
      <alignment horizontal="left" vertical="top" wrapText="1"/>
    </xf>
    <xf numFmtId="4" fontId="4" fillId="6" borderId="6" xfId="0" applyNumberFormat="1" applyFont="1" applyFill="1" applyBorder="1" applyAlignment="1">
      <alignment horizontal="right" vertical="center"/>
    </xf>
    <xf numFmtId="0" fontId="12" fillId="6" borderId="6" xfId="0" applyFont="1" applyFill="1" applyBorder="1" applyAlignment="1">
      <alignment horizontal="center" vertical="center" wrapText="1"/>
    </xf>
    <xf numFmtId="164" fontId="4" fillId="6" borderId="6" xfId="0" applyNumberFormat="1" applyFont="1" applyFill="1" applyBorder="1" applyAlignment="1">
      <alignment horizontal="right" vertical="center"/>
    </xf>
    <xf numFmtId="164" fontId="11" fillId="6" borderId="6" xfId="0" applyNumberFormat="1" applyFont="1" applyFill="1" applyBorder="1" applyAlignment="1">
      <alignment horizontal="right" vertical="center"/>
    </xf>
    <xf numFmtId="0" fontId="9" fillId="7" borderId="6" xfId="0" applyFont="1" applyFill="1" applyBorder="1" applyAlignment="1">
      <alignment horizontal="center" vertical="center" wrapText="1"/>
    </xf>
    <xf numFmtId="0" fontId="10" fillId="7" borderId="6" xfId="0" applyFont="1" applyFill="1" applyBorder="1" applyAlignment="1">
      <alignment horizontal="center" vertical="center" wrapText="1"/>
    </xf>
    <xf numFmtId="0" fontId="11" fillId="7" borderId="6" xfId="0" applyFont="1" applyFill="1" applyBorder="1" applyAlignment="1">
      <alignment horizontal="left" vertical="top" wrapText="1"/>
    </xf>
    <xf numFmtId="4" fontId="4" fillId="7" borderId="6" xfId="0" applyNumberFormat="1" applyFont="1" applyFill="1" applyBorder="1" applyAlignment="1">
      <alignment horizontal="right" vertical="center"/>
    </xf>
    <xf numFmtId="0" fontId="12" fillId="7" borderId="6" xfId="0" applyFont="1" applyFill="1" applyBorder="1" applyAlignment="1">
      <alignment horizontal="center" vertical="center" wrapText="1"/>
    </xf>
    <xf numFmtId="164" fontId="4" fillId="7" borderId="6" xfId="0" applyNumberFormat="1" applyFont="1" applyFill="1" applyBorder="1" applyAlignment="1">
      <alignment horizontal="right" vertical="center"/>
    </xf>
    <xf numFmtId="164" fontId="11" fillId="7" borderId="6" xfId="0" applyNumberFormat="1" applyFont="1" applyFill="1" applyBorder="1" applyAlignment="1">
      <alignment horizontal="right" vertical="center"/>
    </xf>
    <xf numFmtId="0" fontId="0" fillId="8" borderId="7" xfId="0" applyFill="1" applyBorder="1"/>
    <xf numFmtId="164" fontId="7" fillId="8" borderId="7" xfId="0" applyNumberFormat="1" applyFont="1" applyFill="1" applyBorder="1" applyAlignment="1">
      <alignment horizontal="right" vertical="center"/>
    </xf>
    <xf numFmtId="0" fontId="0" fillId="2" borderId="7" xfId="0" applyFill="1" applyBorder="1"/>
    <xf numFmtId="164" fontId="15" fillId="2" borderId="7" xfId="0" applyNumberFormat="1" applyFont="1" applyFill="1" applyBorder="1" applyAlignment="1">
      <alignment horizontal="right" vertical="center"/>
    </xf>
    <xf numFmtId="0" fontId="20" fillId="6" borderId="6" xfId="0" applyFont="1" applyFill="1" applyBorder="1" applyAlignment="1">
      <alignment horizontal="center" vertical="center" wrapText="1"/>
    </xf>
    <xf numFmtId="0" fontId="21" fillId="6" borderId="6" xfId="0" applyFont="1" applyFill="1" applyBorder="1" applyAlignment="1">
      <alignment horizontal="left" vertical="center" wrapText="1"/>
    </xf>
    <xf numFmtId="164" fontId="21" fillId="6" borderId="6" xfId="0" applyNumberFormat="1" applyFont="1" applyFill="1" applyBorder="1" applyAlignment="1">
      <alignment horizontal="right" vertical="center"/>
    </xf>
    <xf numFmtId="165" fontId="22" fillId="6" borderId="6" xfId="0" applyNumberFormat="1" applyFont="1" applyFill="1" applyBorder="1" applyAlignment="1">
      <alignment horizontal="center" vertical="center" wrapText="1"/>
    </xf>
    <xf numFmtId="0" fontId="20" fillId="7" borderId="6" xfId="0" applyFont="1" applyFill="1" applyBorder="1" applyAlignment="1">
      <alignment horizontal="center" vertical="center" wrapText="1"/>
    </xf>
    <xf numFmtId="0" fontId="21" fillId="7" borderId="6" xfId="0" applyFont="1" applyFill="1" applyBorder="1" applyAlignment="1">
      <alignment horizontal="left" vertical="center" wrapText="1"/>
    </xf>
    <xf numFmtId="164" fontId="21" fillId="7" borderId="6" xfId="0" applyNumberFormat="1" applyFont="1" applyFill="1" applyBorder="1" applyAlignment="1">
      <alignment horizontal="right" vertical="center"/>
    </xf>
    <xf numFmtId="165" fontId="22" fillId="7" borderId="6" xfId="0" applyNumberFormat="1" applyFont="1" applyFill="1" applyBorder="1" applyAlignment="1">
      <alignment horizontal="center" vertical="center" wrapText="1"/>
    </xf>
    <xf numFmtId="164" fontId="7" fillId="8" borderId="8" xfId="0" applyNumberFormat="1" applyFont="1" applyFill="1" applyBorder="1" applyAlignment="1">
      <alignment horizontal="right" vertical="center"/>
    </xf>
    <xf numFmtId="0" fontId="0" fillId="8" borderId="8" xfId="0" applyFill="1" applyBorder="1"/>
    <xf numFmtId="164" fontId="21" fillId="9" borderId="0" xfId="0" applyNumberFormat="1" applyFont="1" applyFill="1" applyAlignment="1">
      <alignment horizontal="right" vertical="center"/>
    </xf>
    <xf numFmtId="0" fontId="0" fillId="9" borderId="0" xfId="0" applyFill="1"/>
    <xf numFmtId="164" fontId="14" fillId="2" borderId="0" xfId="0" applyNumberFormat="1" applyFont="1" applyFill="1" applyAlignment="1">
      <alignment horizontal="right" vertical="center"/>
    </xf>
    <xf numFmtId="0" fontId="0" fillId="2" borderId="0" xfId="0" applyFill="1"/>
    <xf numFmtId="0" fontId="23" fillId="9" borderId="0" xfId="0" applyFont="1" applyFill="1" applyAlignment="1">
      <alignment horizontal="right" vertical="center"/>
    </xf>
    <xf numFmtId="0" fontId="24" fillId="2" borderId="0" xfId="0" applyFont="1" applyFill="1" applyAlignment="1">
      <alignment horizontal="right" vertical="center"/>
    </xf>
    <xf numFmtId="0" fontId="25" fillId="6" borderId="6" xfId="0" applyFont="1" applyFill="1" applyBorder="1" applyAlignment="1">
      <alignment horizontal="left" vertical="top" wrapText="1"/>
    </xf>
    <xf numFmtId="0" fontId="25" fillId="7" borderId="6" xfId="0" applyFont="1" applyFill="1" applyBorder="1" applyAlignment="1">
      <alignment horizontal="left" vertical="top" wrapText="1"/>
    </xf>
    <xf numFmtId="0" fontId="3" fillId="4" borderId="9" xfId="0" applyFont="1" applyFill="1" applyBorder="1" applyAlignment="1">
      <alignment horizontal="left" vertical="center"/>
    </xf>
    <xf numFmtId="0" fontId="3" fillId="4" borderId="10" xfId="0" applyFont="1" applyFill="1" applyBorder="1" applyAlignment="1">
      <alignment horizontal="left" vertical="center"/>
    </xf>
    <xf numFmtId="0" fontId="4" fillId="0" borderId="11" xfId="0" applyFont="1" applyBorder="1" applyAlignment="1">
      <alignment horizontal="left" vertical="center" wrapText="1"/>
    </xf>
    <xf numFmtId="0" fontId="26" fillId="2" borderId="0" xfId="0" applyFont="1" applyFill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1C5C63"/>
      <rgbColor rgb="FFB7C4C2"/>
      <rgbColor rgb="FF808080"/>
      <rgbColor rgb="FF9999FF"/>
      <rgbColor rgb="FF993366"/>
      <rgbColor rgb="FFF4F7F6"/>
      <rgbColor rgb="FFE4EEEC"/>
      <rgbColor rgb="FF660066"/>
      <rgbColor rgb="FFFF8080"/>
      <rgbColor rgb="FF0066CC"/>
      <rgbColor rgb="FFD3E4E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0F5F4"/>
      <rgbColor rgb="FFCCFFCC"/>
      <rgbColor rgb="FFF3EAD3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C9A24B"/>
      <rgbColor rgb="FF0F3A40"/>
      <rgbColor rgb="FF339966"/>
      <rgbColor rgb="FF003300"/>
      <rgbColor rgb="FF1A1A1A"/>
      <rgbColor rgb="FF993300"/>
      <rgbColor rgb="FF993366"/>
      <rgbColor rgb="FF1F4E79"/>
      <rgbColor rgb="FF404040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6"/>
  <sheetViews>
    <sheetView showGridLines="0" tabSelected="1" zoomScaleNormal="100" workbookViewId="0">
      <pane ySplit="12" topLeftCell="A13" activePane="bottomLeft" state="frozen"/>
      <selection pane="bottomLeft" activeCell="R51" sqref="R51"/>
    </sheetView>
  </sheetViews>
  <sheetFormatPr baseColWidth="10" defaultColWidth="8.7109375" defaultRowHeight="15" x14ac:dyDescent="0.25"/>
  <cols>
    <col min="1" max="1" width="3.140625" bestFit="1" customWidth="1"/>
    <col min="2" max="2" width="12.42578125" customWidth="1"/>
    <col min="3" max="3" width="14.28515625" customWidth="1"/>
    <col min="4" max="4" width="28.5703125" customWidth="1"/>
    <col min="5" max="5" width="6.42578125" bestFit="1" customWidth="1"/>
    <col min="6" max="6" width="4.5703125" bestFit="1" customWidth="1"/>
    <col min="7" max="7" width="11" bestFit="1" customWidth="1"/>
    <col min="8" max="8" width="14.7109375" bestFit="1" customWidth="1"/>
  </cols>
  <sheetData>
    <row r="1" spans="1:8" ht="7.5" customHeight="1" x14ac:dyDescent="0.25"/>
    <row r="2" spans="1:8" ht="30" customHeight="1" x14ac:dyDescent="0.25">
      <c r="A2" s="56" t="s">
        <v>0</v>
      </c>
      <c r="B2" s="56"/>
      <c r="C2" s="13" t="s">
        <v>1</v>
      </c>
      <c r="D2" s="13"/>
      <c r="E2" s="13"/>
      <c r="F2" s="13"/>
      <c r="G2" s="13"/>
      <c r="H2" s="13"/>
    </row>
    <row r="3" spans="1:8" ht="19.5" customHeight="1" x14ac:dyDescent="0.25">
      <c r="A3" s="56"/>
      <c r="B3" s="56"/>
      <c r="C3" s="12" t="s">
        <v>2</v>
      </c>
      <c r="D3" s="12"/>
      <c r="E3" s="12"/>
      <c r="F3" s="12"/>
      <c r="G3" s="12"/>
      <c r="H3" s="12"/>
    </row>
    <row r="4" spans="1:8" ht="3.75" customHeight="1" x14ac:dyDescent="0.25">
      <c r="A4" s="14"/>
      <c r="B4" s="14"/>
      <c r="C4" s="14"/>
      <c r="D4" s="14"/>
      <c r="E4" s="14"/>
      <c r="F4" s="14"/>
      <c r="G4" s="14"/>
      <c r="H4" s="14"/>
    </row>
    <row r="5" spans="1:8" ht="6" customHeight="1" x14ac:dyDescent="0.25"/>
    <row r="6" spans="1:8" ht="18.75" customHeight="1" x14ac:dyDescent="0.25">
      <c r="A6" s="53" t="s">
        <v>3</v>
      </c>
      <c r="B6" s="54"/>
      <c r="C6" s="11" t="s">
        <v>4</v>
      </c>
      <c r="D6" s="55"/>
      <c r="E6" s="10" t="s">
        <v>5</v>
      </c>
      <c r="F6" s="10"/>
      <c r="G6" s="9" t="s">
        <v>6</v>
      </c>
      <c r="H6" s="9"/>
    </row>
    <row r="7" spans="1:8" ht="18.75" customHeight="1" x14ac:dyDescent="0.25">
      <c r="A7" s="53" t="s">
        <v>7</v>
      </c>
      <c r="B7" s="54" t="s">
        <v>7</v>
      </c>
      <c r="C7" s="11" t="s">
        <v>8</v>
      </c>
      <c r="D7" s="55" t="s">
        <v>8</v>
      </c>
      <c r="E7" s="10" t="s">
        <v>9</v>
      </c>
      <c r="F7" s="10"/>
      <c r="G7" s="9" t="s">
        <v>10</v>
      </c>
      <c r="H7" s="9"/>
    </row>
    <row r="8" spans="1:8" ht="18.75" customHeight="1" x14ac:dyDescent="0.25">
      <c r="A8" s="53" t="s">
        <v>11</v>
      </c>
      <c r="B8" s="54" t="s">
        <v>11</v>
      </c>
      <c r="C8" s="11" t="s">
        <v>12</v>
      </c>
      <c r="D8" s="55" t="s">
        <v>12</v>
      </c>
      <c r="E8" s="10" t="s">
        <v>13</v>
      </c>
      <c r="F8" s="10"/>
      <c r="G8" s="9" t="s">
        <v>14</v>
      </c>
      <c r="H8" s="9"/>
    </row>
    <row r="9" spans="1:8" ht="18.75" customHeight="1" x14ac:dyDescent="0.25">
      <c r="A9" s="53" t="s">
        <v>15</v>
      </c>
      <c r="B9" s="54" t="s">
        <v>15</v>
      </c>
      <c r="C9" s="11" t="s">
        <v>16</v>
      </c>
      <c r="D9" s="55" t="s">
        <v>16</v>
      </c>
      <c r="E9" s="10" t="s">
        <v>17</v>
      </c>
      <c r="F9" s="10"/>
      <c r="G9" s="9" t="s">
        <v>18</v>
      </c>
      <c r="H9" s="9"/>
    </row>
    <row r="10" spans="1:8" ht="18.75" customHeight="1" x14ac:dyDescent="0.25">
      <c r="A10" s="53" t="s">
        <v>19</v>
      </c>
      <c r="B10" s="54" t="s">
        <v>19</v>
      </c>
      <c r="C10" s="11" t="s">
        <v>20</v>
      </c>
      <c r="D10" s="55" t="s">
        <v>20</v>
      </c>
      <c r="E10" s="10" t="s">
        <v>21</v>
      </c>
      <c r="F10" s="10"/>
      <c r="G10" s="9" t="s">
        <v>22</v>
      </c>
      <c r="H10" s="9"/>
    </row>
    <row r="11" spans="1:8" ht="7.5" customHeight="1" x14ac:dyDescent="0.25"/>
    <row r="12" spans="1:8" ht="33.75" customHeight="1" x14ac:dyDescent="0.25">
      <c r="A12" s="15" t="s">
        <v>23</v>
      </c>
      <c r="B12" s="15" t="s">
        <v>24</v>
      </c>
      <c r="C12" s="15" t="s">
        <v>25</v>
      </c>
      <c r="D12" s="15" t="s">
        <v>26</v>
      </c>
      <c r="E12" s="15" t="s">
        <v>27</v>
      </c>
      <c r="F12" s="15" t="s">
        <v>28</v>
      </c>
      <c r="G12" s="15" t="s">
        <v>29</v>
      </c>
      <c r="H12" s="15" t="s">
        <v>30</v>
      </c>
    </row>
    <row r="13" spans="1:8" ht="24" customHeight="1" x14ac:dyDescent="0.25">
      <c r="A13" s="8" t="s">
        <v>31</v>
      </c>
      <c r="B13" s="8"/>
      <c r="C13" s="8"/>
      <c r="D13" s="8"/>
      <c r="E13" s="8"/>
      <c r="F13" s="8"/>
      <c r="G13" s="8"/>
      <c r="H13" s="16">
        <f>SUM(H14:H16)</f>
        <v>3318.5</v>
      </c>
    </row>
    <row r="14" spans="1:8" ht="45.75" customHeight="1" x14ac:dyDescent="0.25">
      <c r="A14" s="17" t="s">
        <v>32</v>
      </c>
      <c r="B14" s="18" t="s">
        <v>33</v>
      </c>
      <c r="C14" s="19" t="s">
        <v>34</v>
      </c>
      <c r="D14" s="51" t="s">
        <v>35</v>
      </c>
      <c r="E14" s="20">
        <v>1</v>
      </c>
      <c r="F14" s="21" t="s">
        <v>36</v>
      </c>
      <c r="G14" s="22">
        <v>1850</v>
      </c>
      <c r="H14" s="23">
        <f>E14*G14</f>
        <v>1850</v>
      </c>
    </row>
    <row r="15" spans="1:8" ht="45.75" customHeight="1" x14ac:dyDescent="0.25">
      <c r="A15" s="24" t="s">
        <v>37</v>
      </c>
      <c r="B15" s="25" t="s">
        <v>33</v>
      </c>
      <c r="C15" s="26" t="s">
        <v>38</v>
      </c>
      <c r="D15" s="52" t="s">
        <v>39</v>
      </c>
      <c r="E15" s="27">
        <v>45</v>
      </c>
      <c r="F15" s="28" t="s">
        <v>40</v>
      </c>
      <c r="G15" s="29">
        <v>14.5</v>
      </c>
      <c r="H15" s="30">
        <f>E15*G15</f>
        <v>652.5</v>
      </c>
    </row>
    <row r="16" spans="1:8" ht="45.75" customHeight="1" x14ac:dyDescent="0.25">
      <c r="A16" s="17" t="s">
        <v>41</v>
      </c>
      <c r="B16" s="18" t="s">
        <v>42</v>
      </c>
      <c r="C16" s="19" t="s">
        <v>43</v>
      </c>
      <c r="D16" s="51" t="s">
        <v>44</v>
      </c>
      <c r="E16" s="20">
        <v>120</v>
      </c>
      <c r="F16" s="21" t="s">
        <v>40</v>
      </c>
      <c r="G16" s="22">
        <v>6.8</v>
      </c>
      <c r="H16" s="23">
        <f>E16*G16</f>
        <v>816</v>
      </c>
    </row>
    <row r="17" spans="1:8" ht="24" customHeight="1" x14ac:dyDescent="0.25">
      <c r="A17" s="8" t="s">
        <v>45</v>
      </c>
      <c r="B17" s="8"/>
      <c r="C17" s="8"/>
      <c r="D17" s="8"/>
      <c r="E17" s="8"/>
      <c r="F17" s="8"/>
      <c r="G17" s="8"/>
      <c r="H17" s="16">
        <f>SUM(H18:H20)</f>
        <v>2208</v>
      </c>
    </row>
    <row r="18" spans="1:8" ht="45.75" customHeight="1" x14ac:dyDescent="0.25">
      <c r="A18" s="17" t="s">
        <v>46</v>
      </c>
      <c r="B18" s="18" t="s">
        <v>33</v>
      </c>
      <c r="C18" s="19" t="s">
        <v>47</v>
      </c>
      <c r="D18" s="51" t="s">
        <v>48</v>
      </c>
      <c r="E18" s="20">
        <v>38</v>
      </c>
      <c r="F18" s="21" t="s">
        <v>40</v>
      </c>
      <c r="G18" s="22">
        <v>21</v>
      </c>
      <c r="H18" s="23">
        <f>E18*G18</f>
        <v>798</v>
      </c>
    </row>
    <row r="19" spans="1:8" ht="45.75" customHeight="1" x14ac:dyDescent="0.25">
      <c r="A19" s="24" t="s">
        <v>49</v>
      </c>
      <c r="B19" s="25" t="s">
        <v>33</v>
      </c>
      <c r="C19" s="26" t="s">
        <v>50</v>
      </c>
      <c r="D19" s="52" t="s">
        <v>51</v>
      </c>
      <c r="E19" s="27">
        <v>6</v>
      </c>
      <c r="F19" s="28" t="s">
        <v>52</v>
      </c>
      <c r="G19" s="29">
        <v>45</v>
      </c>
      <c r="H19" s="30">
        <f>E19*G19</f>
        <v>270</v>
      </c>
    </row>
    <row r="20" spans="1:8" ht="45.75" customHeight="1" x14ac:dyDescent="0.25">
      <c r="A20" s="17" t="s">
        <v>53</v>
      </c>
      <c r="B20" s="18" t="s">
        <v>54</v>
      </c>
      <c r="C20" s="19" t="s">
        <v>55</v>
      </c>
      <c r="D20" s="51" t="s">
        <v>56</v>
      </c>
      <c r="E20" s="20">
        <v>120</v>
      </c>
      <c r="F20" s="21" t="s">
        <v>40</v>
      </c>
      <c r="G20" s="22">
        <v>9.5</v>
      </c>
      <c r="H20" s="23">
        <f>E20*G20</f>
        <v>1140</v>
      </c>
    </row>
    <row r="21" spans="1:8" ht="24" customHeight="1" x14ac:dyDescent="0.25">
      <c r="A21" s="8" t="s">
        <v>57</v>
      </c>
      <c r="B21" s="8"/>
      <c r="C21" s="8"/>
      <c r="D21" s="8"/>
      <c r="E21" s="8"/>
      <c r="F21" s="8"/>
      <c r="G21" s="8"/>
      <c r="H21" s="16">
        <f>SUM(H22:H25)</f>
        <v>10102</v>
      </c>
    </row>
    <row r="22" spans="1:8" ht="45.75" customHeight="1" x14ac:dyDescent="0.25">
      <c r="A22" s="17" t="s">
        <v>58</v>
      </c>
      <c r="B22" s="18" t="s">
        <v>33</v>
      </c>
      <c r="C22" s="19" t="s">
        <v>59</v>
      </c>
      <c r="D22" s="51" t="s">
        <v>60</v>
      </c>
      <c r="E22" s="20">
        <v>52</v>
      </c>
      <c r="F22" s="21" t="s">
        <v>40</v>
      </c>
      <c r="G22" s="22">
        <v>58</v>
      </c>
      <c r="H22" s="23">
        <f>E22*G22</f>
        <v>3016</v>
      </c>
    </row>
    <row r="23" spans="1:8" ht="45.75" customHeight="1" x14ac:dyDescent="0.25">
      <c r="A23" s="24" t="s">
        <v>61</v>
      </c>
      <c r="B23" s="25" t="s">
        <v>33</v>
      </c>
      <c r="C23" s="26" t="s">
        <v>62</v>
      </c>
      <c r="D23" s="52" t="s">
        <v>63</v>
      </c>
      <c r="E23" s="27">
        <v>96</v>
      </c>
      <c r="F23" s="28" t="s">
        <v>40</v>
      </c>
      <c r="G23" s="29">
        <v>49.5</v>
      </c>
      <c r="H23" s="30">
        <f>E23*G23</f>
        <v>4752</v>
      </c>
    </row>
    <row r="24" spans="1:8" ht="45.75" customHeight="1" x14ac:dyDescent="0.25">
      <c r="A24" s="17" t="s">
        <v>64</v>
      </c>
      <c r="B24" s="18" t="s">
        <v>33</v>
      </c>
      <c r="C24" s="19" t="s">
        <v>65</v>
      </c>
      <c r="D24" s="51" t="s">
        <v>66</v>
      </c>
      <c r="E24" s="20">
        <v>8</v>
      </c>
      <c r="F24" s="21" t="s">
        <v>52</v>
      </c>
      <c r="G24" s="22">
        <v>78</v>
      </c>
      <c r="H24" s="23">
        <f>E24*G24</f>
        <v>624</v>
      </c>
    </row>
    <row r="25" spans="1:8" ht="45.75" customHeight="1" x14ac:dyDescent="0.25">
      <c r="A25" s="24" t="s">
        <v>67</v>
      </c>
      <c r="B25" s="25" t="s">
        <v>33</v>
      </c>
      <c r="C25" s="26" t="s">
        <v>68</v>
      </c>
      <c r="D25" s="52" t="s">
        <v>69</v>
      </c>
      <c r="E25" s="27">
        <v>6</v>
      </c>
      <c r="F25" s="28" t="s">
        <v>52</v>
      </c>
      <c r="G25" s="29">
        <v>285</v>
      </c>
      <c r="H25" s="30">
        <f>E25*G25</f>
        <v>1710</v>
      </c>
    </row>
    <row r="26" spans="1:8" ht="24" customHeight="1" x14ac:dyDescent="0.25">
      <c r="A26" s="8" t="s">
        <v>70</v>
      </c>
      <c r="B26" s="8"/>
      <c r="C26" s="8"/>
      <c r="D26" s="8"/>
      <c r="E26" s="8"/>
      <c r="F26" s="8"/>
      <c r="G26" s="8"/>
      <c r="H26" s="16">
        <f>SUM(H27:H29)</f>
        <v>7567</v>
      </c>
    </row>
    <row r="27" spans="1:8" ht="45.75" customHeight="1" x14ac:dyDescent="0.25">
      <c r="A27" s="17" t="s">
        <v>71</v>
      </c>
      <c r="B27" s="18" t="s">
        <v>33</v>
      </c>
      <c r="C27" s="19" t="s">
        <v>72</v>
      </c>
      <c r="D27" s="51" t="s">
        <v>73</v>
      </c>
      <c r="E27" s="20">
        <v>310</v>
      </c>
      <c r="F27" s="21" t="s">
        <v>40</v>
      </c>
      <c r="G27" s="22">
        <v>2.2999999999999998</v>
      </c>
      <c r="H27" s="23">
        <f>E27*G27</f>
        <v>713</v>
      </c>
    </row>
    <row r="28" spans="1:8" ht="45.75" customHeight="1" x14ac:dyDescent="0.25">
      <c r="A28" s="24" t="s">
        <v>74</v>
      </c>
      <c r="B28" s="25" t="s">
        <v>33</v>
      </c>
      <c r="C28" s="26" t="s">
        <v>75</v>
      </c>
      <c r="D28" s="52" t="s">
        <v>76</v>
      </c>
      <c r="E28" s="27">
        <v>310</v>
      </c>
      <c r="F28" s="28" t="s">
        <v>40</v>
      </c>
      <c r="G28" s="29">
        <v>7.4</v>
      </c>
      <c r="H28" s="30">
        <f>E28*G28</f>
        <v>2294</v>
      </c>
    </row>
    <row r="29" spans="1:8" ht="45.75" customHeight="1" x14ac:dyDescent="0.25">
      <c r="A29" s="17" t="s">
        <v>77</v>
      </c>
      <c r="B29" s="18" t="s">
        <v>33</v>
      </c>
      <c r="C29" s="19" t="s">
        <v>78</v>
      </c>
      <c r="D29" s="51" t="s">
        <v>79</v>
      </c>
      <c r="E29" s="20">
        <v>120</v>
      </c>
      <c r="F29" s="21" t="s">
        <v>40</v>
      </c>
      <c r="G29" s="22">
        <v>38</v>
      </c>
      <c r="H29" s="23">
        <f>E29*G29</f>
        <v>4560</v>
      </c>
    </row>
    <row r="31" spans="1:8" ht="25.5" customHeight="1" x14ac:dyDescent="0.25">
      <c r="A31" s="7" t="s">
        <v>80</v>
      </c>
      <c r="B31" s="7"/>
      <c r="C31" s="7"/>
      <c r="D31" s="7"/>
      <c r="E31" s="7"/>
      <c r="F31" s="7"/>
      <c r="G31" s="31"/>
      <c r="H31" s="32">
        <f>H13+H17+H21+H26</f>
        <v>23195.5</v>
      </c>
    </row>
    <row r="32" spans="1:8" ht="25.5" customHeight="1" x14ac:dyDescent="0.25">
      <c r="A32" s="6" t="s">
        <v>81</v>
      </c>
      <c r="B32" s="6"/>
      <c r="C32" s="6"/>
      <c r="D32" s="6"/>
      <c r="E32" s="6"/>
      <c r="F32" s="6"/>
      <c r="G32" s="31"/>
      <c r="H32" s="32">
        <f>H31*0.19</f>
        <v>4407.1450000000004</v>
      </c>
    </row>
    <row r="33" spans="1:8" ht="31.5" customHeight="1" x14ac:dyDescent="0.25">
      <c r="A33" s="5" t="s">
        <v>82</v>
      </c>
      <c r="B33" s="5"/>
      <c r="C33" s="5"/>
      <c r="D33" s="5"/>
      <c r="E33" s="5"/>
      <c r="F33" s="5"/>
      <c r="G33" s="33"/>
      <c r="H33" s="34">
        <f>H31+H32</f>
        <v>27602.645</v>
      </c>
    </row>
    <row r="35" spans="1:8" ht="15" customHeight="1" x14ac:dyDescent="0.25">
      <c r="A35" s="4" t="s">
        <v>83</v>
      </c>
      <c r="B35" s="4"/>
      <c r="C35" s="4"/>
      <c r="D35" s="4"/>
      <c r="E35" s="4"/>
      <c r="F35" s="4"/>
      <c r="G35" s="4"/>
      <c r="H35" s="4"/>
    </row>
    <row r="36" spans="1:8" ht="15" customHeight="1" x14ac:dyDescent="0.25">
      <c r="A36" s="3" t="s">
        <v>84</v>
      </c>
      <c r="B36" s="3"/>
      <c r="C36" s="3"/>
      <c r="D36" s="3"/>
      <c r="E36" s="3"/>
      <c r="F36" s="3"/>
      <c r="G36" s="3"/>
      <c r="H36" s="3"/>
    </row>
  </sheetData>
  <mergeCells count="32">
    <mergeCell ref="A32:F32"/>
    <mergeCell ref="A33:F33"/>
    <mergeCell ref="A35:H35"/>
    <mergeCell ref="A36:H36"/>
    <mergeCell ref="A6:B6"/>
    <mergeCell ref="A7:B7"/>
    <mergeCell ref="A8:B8"/>
    <mergeCell ref="A9:B9"/>
    <mergeCell ref="A10:B10"/>
    <mergeCell ref="C6:D6"/>
    <mergeCell ref="C7:D7"/>
    <mergeCell ref="C8:D8"/>
    <mergeCell ref="C9:D9"/>
    <mergeCell ref="C10:D10"/>
    <mergeCell ref="A13:G13"/>
    <mergeCell ref="A17:G17"/>
    <mergeCell ref="A21:G21"/>
    <mergeCell ref="A26:G26"/>
    <mergeCell ref="A31:F31"/>
    <mergeCell ref="E9:F9"/>
    <mergeCell ref="G9:H9"/>
    <mergeCell ref="E10:F10"/>
    <mergeCell ref="G10:H10"/>
    <mergeCell ref="E7:F7"/>
    <mergeCell ref="G7:H7"/>
    <mergeCell ref="E8:F8"/>
    <mergeCell ref="G8:H8"/>
    <mergeCell ref="A2:B3"/>
    <mergeCell ref="C2:H2"/>
    <mergeCell ref="C3:H3"/>
    <mergeCell ref="E6:F6"/>
    <mergeCell ref="G6:H6"/>
  </mergeCells>
  <dataValidations disablePrompts="1" count="2">
    <dataValidation type="list" allowBlank="1" errorTitle="Ungültige Eingabe" error="Bitte eine gültige Positionsart wählen." promptTitle="Pos.-Art" prompt="Positionsart auswählen" sqref="B14:B16 B18:B20 B22:B25 B27:B29" xr:uid="{00000000-0002-0000-0000-000000000000}">
      <formula1>"Normalposition,Eventualposition,Alternativposition,Grundposition,Zulageposition"</formula1>
      <formula2>0</formula2>
    </dataValidation>
    <dataValidation type="list" allowBlank="1" errorTitle="Ungültige Einheit" error="Bitte eine gültige Mengeneinheit wählen." promptTitle="ME" prompt="Mengeneinheit auswählen" sqref="F14:F16 F18:F20 F22:F25 F27:F29" xr:uid="{00000000-0002-0000-0000-000001000000}">
      <formula1>"St,m,m²,m³,kg,t,h,l,psch,Pa"</formula1>
      <formula2>0</formula2>
    </dataValidation>
  </dataValidations>
  <pageMargins left="0.4" right="0.4" top="0.5" bottom="0.5" header="0.511811023622047" footer="0.511811023622047"/>
  <pageSetup fitToHeight="0" orientation="landscape" horizontalDpi="300" verticalDpi="300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12"/>
  <sheetViews>
    <sheetView showGridLines="0" zoomScaleNormal="100" workbookViewId="0"/>
  </sheetViews>
  <sheetFormatPr baseColWidth="10" defaultColWidth="8.7109375" defaultRowHeight="15" x14ac:dyDescent="0.25"/>
  <cols>
    <col min="1" max="1" width="9" customWidth="1"/>
    <col min="2" max="2" width="46" customWidth="1"/>
    <col min="3" max="3" width="18" customWidth="1"/>
    <col min="4" max="4" width="14" customWidth="1"/>
  </cols>
  <sheetData>
    <row r="1" spans="1:4" ht="7.5" customHeight="1" x14ac:dyDescent="0.25"/>
    <row r="2" spans="1:4" ht="30" customHeight="1" x14ac:dyDescent="0.25">
      <c r="A2" s="2" t="s">
        <v>85</v>
      </c>
      <c r="B2" s="2"/>
      <c r="C2" s="2"/>
      <c r="D2" s="2"/>
    </row>
    <row r="3" spans="1:4" ht="3.75" customHeight="1" x14ac:dyDescent="0.25">
      <c r="A3" s="14"/>
      <c r="B3" s="14"/>
      <c r="C3" s="14"/>
      <c r="D3" s="14"/>
    </row>
    <row r="5" spans="1:4" ht="25.5" customHeight="1" x14ac:dyDescent="0.25">
      <c r="A5" s="15" t="s">
        <v>86</v>
      </c>
      <c r="B5" s="15" t="s">
        <v>87</v>
      </c>
      <c r="C5" s="15" t="s">
        <v>88</v>
      </c>
      <c r="D5" s="15" t="s">
        <v>89</v>
      </c>
    </row>
    <row r="6" spans="1:4" ht="21.75" customHeight="1" x14ac:dyDescent="0.25">
      <c r="A6" s="35" t="s">
        <v>90</v>
      </c>
      <c r="B6" s="36" t="s">
        <v>91</v>
      </c>
      <c r="C6" s="37">
        <f>Leistungsverzeichnis!H13</f>
        <v>3318.5</v>
      </c>
      <c r="D6" s="38">
        <f>IF($C$10=0,0,C6/$C$10)</f>
        <v>0.14306654307947661</v>
      </c>
    </row>
    <row r="7" spans="1:4" ht="21.75" customHeight="1" x14ac:dyDescent="0.25">
      <c r="A7" s="39" t="s">
        <v>92</v>
      </c>
      <c r="B7" s="40" t="s">
        <v>93</v>
      </c>
      <c r="C7" s="41">
        <f>Leistungsverzeichnis!H17</f>
        <v>2208</v>
      </c>
      <c r="D7" s="42">
        <f>IF($C$10=0,0,C7/$C$10)</f>
        <v>9.519087754090233E-2</v>
      </c>
    </row>
    <row r="8" spans="1:4" ht="21.75" customHeight="1" x14ac:dyDescent="0.25">
      <c r="A8" s="35" t="s">
        <v>94</v>
      </c>
      <c r="B8" s="36" t="s">
        <v>95</v>
      </c>
      <c r="C8" s="37">
        <f>Leistungsverzeichnis!H21</f>
        <v>10102</v>
      </c>
      <c r="D8" s="38">
        <f>IF($C$10=0,0,C8/$C$10)</f>
        <v>0.43551550947382034</v>
      </c>
    </row>
    <row r="9" spans="1:4" ht="21.75" customHeight="1" x14ac:dyDescent="0.25">
      <c r="A9" s="39" t="s">
        <v>96</v>
      </c>
      <c r="B9" s="40" t="s">
        <v>97</v>
      </c>
      <c r="C9" s="41">
        <f>Leistungsverzeichnis!H26</f>
        <v>7567</v>
      </c>
      <c r="D9" s="42">
        <f>IF($C$10=0,0,C9/$C$10)</f>
        <v>0.32622706990580069</v>
      </c>
    </row>
    <row r="10" spans="1:4" ht="25.5" customHeight="1" x14ac:dyDescent="0.25">
      <c r="A10" s="1" t="s">
        <v>98</v>
      </c>
      <c r="B10" s="1"/>
      <c r="C10" s="43">
        <f>SUM(C6:C9)</f>
        <v>23195.5</v>
      </c>
      <c r="D10" s="44"/>
    </row>
    <row r="11" spans="1:4" ht="24" customHeight="1" x14ac:dyDescent="0.25">
      <c r="A11" s="49" t="s">
        <v>99</v>
      </c>
      <c r="B11" s="49"/>
      <c r="C11" s="45">
        <f>C10*0.19</f>
        <v>4407.1450000000004</v>
      </c>
      <c r="D11" s="46"/>
    </row>
    <row r="12" spans="1:4" ht="30" customHeight="1" x14ac:dyDescent="0.25">
      <c r="A12" s="50" t="s">
        <v>82</v>
      </c>
      <c r="B12" s="50"/>
      <c r="C12" s="47">
        <f>C10+C11</f>
        <v>27602.645</v>
      </c>
      <c r="D12" s="48"/>
    </row>
  </sheetData>
  <mergeCells count="4">
    <mergeCell ref="A2:D2"/>
    <mergeCell ref="A10:B10"/>
    <mergeCell ref="A11:B11"/>
    <mergeCell ref="A12:B12"/>
  </mergeCells>
  <pageMargins left="0.75" right="0.75" top="1" bottom="1" header="0.511811023622047" footer="0.511811023622047"/>
  <pageSetup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Leistungsverzeichnis</vt:lpstr>
      <vt:lpstr>Kostenübersicht</vt:lpstr>
      <vt:lpstr>Leistungsverzeichnis!Drucktitel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Sergio Jiménez Canales</cp:lastModifiedBy>
  <cp:revision>0</cp:revision>
  <dcterms:created xsi:type="dcterms:W3CDTF">2026-06-21T15:32:07Z</dcterms:created>
  <dcterms:modified xsi:type="dcterms:W3CDTF">2026-06-22T06:24:50Z</dcterms:modified>
  <dc:language>en-US</dc:language>
</cp:coreProperties>
</file>