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lastenheft\"/>
    </mc:Choice>
  </mc:AlternateContent>
  <xr:revisionPtr revIDLastSave="0" documentId="13_ncr:1_{29744A17-849E-42D6-8883-D4A48061D247}" xr6:coauthVersionLast="47" xr6:coauthVersionMax="47" xr10:uidLastSave="{00000000-0000-0000-0000-000000000000}"/>
  <bookViews>
    <workbookView xWindow="-120" yWindow="-120" windowWidth="29040" windowHeight="15720" tabRatio="500" xr2:uid="{00000000-000D-0000-FFFF-FFFF00000000}"/>
  </bookViews>
  <sheets>
    <sheet name="Deckblatt" sheetId="1" r:id="rId1"/>
    <sheet name="Projektrahmen" sheetId="2" r:id="rId2"/>
    <sheet name="Stakeholder" sheetId="3" r:id="rId3"/>
    <sheet name="Anforderungskatalog" sheetId="4" r:id="rId4"/>
    <sheet name="Rahmenbedingungen" sheetId="5" r:id="rId5"/>
    <sheet name="Abnahme" sheetId="6" r:id="rId6"/>
    <sheet name="Glossar &amp; Legende" sheetId="7" r:id="rId7"/>
  </sheets>
  <definedNames>
    <definedName name="_xlnm._FilterDatabase" localSheetId="3" hidden="1">Anforderungskatalog!$A$6:$L$56</definedName>
    <definedName name="_xlnm._FilterDatabase" localSheetId="4" hidden="1">Rahmenbedingungen!$A$6:$G$25</definedName>
    <definedName name="_xlnm._FilterDatabase" localSheetId="2" hidden="1">Stakeholder!$A$6:$I$23</definedName>
    <definedName name="_xlnm.Print_Area" localSheetId="5">Abnahme!$A$1:$I$26</definedName>
    <definedName name="_xlnm.Print_Area" localSheetId="3">Anforderungskatalog!$A$1:$L$56</definedName>
    <definedName name="_xlnm.Print_Area" localSheetId="0">Deckblatt!$A$1:$G$52</definedName>
    <definedName name="_xlnm.Print_Area" localSheetId="6">'Glossar &amp; Legende'!$A$1:$E$45</definedName>
    <definedName name="_xlnm.Print_Area" localSheetId="1">Projektrahmen!$A$1:$G$43</definedName>
    <definedName name="_xlnm.Print_Area" localSheetId="4">Rahmenbedingungen!$A$1:$G$25</definedName>
    <definedName name="_xlnm.Print_Area" localSheetId="2">Stakeholder!$A$1:$I$23</definedName>
    <definedName name="_xlnm.Print_Titles" localSheetId="3">Anforderungskatalog!$1:$6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37" i="1" l="1"/>
  <c r="C37" i="1" s="1"/>
  <c r="B36" i="1"/>
  <c r="C36" i="1" s="1"/>
  <c r="B32" i="1"/>
  <c r="C32" i="1" s="1"/>
  <c r="B31" i="1"/>
  <c r="C31" i="1" s="1"/>
  <c r="C30" i="1"/>
  <c r="B30" i="1"/>
  <c r="E29" i="1"/>
  <c r="B29" i="1"/>
  <c r="C29" i="1" s="1"/>
  <c r="B28" i="1"/>
  <c r="C28" i="1" s="1"/>
  <c r="E27" i="1"/>
  <c r="E25" i="1"/>
  <c r="B24" i="1"/>
  <c r="C24" i="1" s="1"/>
  <c r="E23" i="1"/>
  <c r="B23" i="1"/>
  <c r="C23" i="1" s="1"/>
  <c r="B22" i="1"/>
  <c r="C22" i="1" s="1"/>
  <c r="E21" i="1"/>
  <c r="B21" i="1"/>
  <c r="C21" i="1" s="1"/>
</calcChain>
</file>

<file path=xl/sharedStrings.xml><?xml version="1.0" encoding="utf-8"?>
<sst xmlns="http://schemas.openxmlformats.org/spreadsheetml/2006/main" count="672" uniqueCount="432">
  <si>
    <t>LASTENHEFT</t>
  </si>
  <si>
    <t>Deckblatt · Projektübersicht &amp; automatische Auswertung</t>
  </si>
  <si>
    <t>1 · Projektdaten</t>
  </si>
  <si>
    <t>Projektbezeichnung</t>
  </si>
  <si>
    <t>Einführung eines Self-Service-Kundenportals</t>
  </si>
  <si>
    <t>Projektnummer</t>
  </si>
  <si>
    <t>PRJ-2026-014</t>
  </si>
  <si>
    <t>Auftraggeber (AG)</t>
  </si>
  <si>
    <t>Muster GmbH</t>
  </si>
  <si>
    <t>Auftragnehmer (AN)</t>
  </si>
  <si>
    <t>Beispiel IT-Solutions GmbH</t>
  </si>
  <si>
    <t>Projektleitung (AG)</t>
  </si>
  <si>
    <t>Max Mustermann</t>
  </si>
  <si>
    <t>Projektleitung (AN)</t>
  </si>
  <si>
    <t>Erika Musterfrau</t>
  </si>
  <si>
    <t>Erstellungsdatum</t>
  </si>
  <si>
    <t>Gültig ab</t>
  </si>
  <si>
    <t>Aktuelle Version</t>
  </si>
  <si>
    <t>1.0</t>
  </si>
  <si>
    <t>Dokumentstatus</t>
  </si>
  <si>
    <t>In Prüfung</t>
  </si>
  <si>
    <t>Vertraulichkeit</t>
  </si>
  <si>
    <t>Vertraulich – nur für Projektbeteiligte</t>
  </si>
  <si>
    <t>2 · Auswertung der Anforderungen (automatische Berechnung)</t>
  </si>
  <si>
    <t>Nach Priorität (MoSCoW)</t>
  </si>
  <si>
    <t>Priorität</t>
  </si>
  <si>
    <t>Anzahl</t>
  </si>
  <si>
    <t>Anteil</t>
  </si>
  <si>
    <t>Anforderungen gesamt</t>
  </si>
  <si>
    <t>Muss</t>
  </si>
  <si>
    <t>Soll</t>
  </si>
  <si>
    <t>Muss-Anforderungen</t>
  </si>
  <si>
    <t>Kann</t>
  </si>
  <si>
    <t>Abgrenzung</t>
  </si>
  <si>
    <t>Umsetzungsgrad</t>
  </si>
  <si>
    <t>Nach Status</t>
  </si>
  <si>
    <t>Offene Anforderungen</t>
  </si>
  <si>
    <t>Status</t>
  </si>
  <si>
    <t>Offen</t>
  </si>
  <si>
    <t>Muss-Anf. umgesetzt</t>
  </si>
  <si>
    <t>In Bearbeitung</t>
  </si>
  <si>
    <t>Umgesetzt</t>
  </si>
  <si>
    <t>Zurückgestellt</t>
  </si>
  <si>
    <t>Abgelehnt</t>
  </si>
  <si>
    <t>Nach Typ</t>
  </si>
  <si>
    <t>Typ</t>
  </si>
  <si>
    <t>Funktional</t>
  </si>
  <si>
    <t>Nicht-funktional</t>
  </si>
  <si>
    <t>3 · Versionshistorie</t>
  </si>
  <si>
    <t>Version</t>
  </si>
  <si>
    <t>Datum</t>
  </si>
  <si>
    <t>Autor</t>
  </si>
  <si>
    <t>Änderung</t>
  </si>
  <si>
    <t>0.1</t>
  </si>
  <si>
    <t>M. Mustermann</t>
  </si>
  <si>
    <t>Erstentwurf des Lastenhefts angelegt.</t>
  </si>
  <si>
    <t>Entwurf</t>
  </si>
  <si>
    <t>0.5</t>
  </si>
  <si>
    <t>Projektteam</t>
  </si>
  <si>
    <t>Anforderungen und Stakeholder ergänzt.</t>
  </si>
  <si>
    <t>0.9</t>
  </si>
  <si>
    <t>Review-Runde 1 eingearbeitet.</t>
  </si>
  <si>
    <t>Lenkungskreis</t>
  </si>
  <si>
    <t>Version 1.0 zur Abstimmung freigegeben.</t>
  </si>
  <si>
    <t>Freigegeben</t>
  </si>
  <si>
    <t>4 · Freigabe</t>
  </si>
  <si>
    <t>Rolle</t>
  </si>
  <si>
    <t>Name</t>
  </si>
  <si>
    <t>Unterschrift / Status</t>
  </si>
  <si>
    <t>Datenschutzbeauftragte/r</t>
  </si>
  <si>
    <t>Sabine Beispiel</t>
  </si>
  <si>
    <t>Hinweis: Das Lastenheft beschreibt das WAS und WARUM aus Sicht des Auftraggebers – nicht das WIE der technischen Umsetzung (siehe Pflichtenheft des Auftragnehmers). Struktur in Anlehnung an DIN 69901.</t>
  </si>
  <si>
    <t>Projektrahmen · Ziele, Ist-/Soll-Zustand und Projektumfang</t>
  </si>
  <si>
    <t>Projektziel (SMART formuliert)</t>
  </si>
  <si>
    <t>Bis zum 30.09.2026 wird ein Self-Service-Kundenportal eingeführt, über das Bestandskunden rund um die Uhr auf Verträge, Rechnungen und Support zugreifen können. Ziel ist es, das Aufkommen telefonischer Standardanfragen um mindestens 30 % zu senken und die durchschnittliche Bearbeitungszeit von Serviceanfragen von 48 auf unter 24 Stunden zu reduzieren.
(Spezifisch · Messbar · Akzeptiert · Realistisch · Terminiert)</t>
  </si>
  <si>
    <t>Ausgangssituation (Ist-Zustand)</t>
  </si>
  <si>
    <t>Kundenanfragen zu Rechnungen, Vertragsdaten und Statusauskünften werden heute überwiegend telefonisch und per E-Mail bearbeitet. Es existiert kein zentraler Self-Service-Zugang; Dokumente werden manuell versendet. Dies führt zu hohem manuellem Aufwand, langen Reaktionszeiten und Medienbrüchen zwischen den eingesetzten Systemen.</t>
  </si>
  <si>
    <t>Zielzustand (Soll-Zustand)</t>
  </si>
  <si>
    <t>Kunden authentifizieren sich über ein sicheres Portal und sehen Stammdaten, Verträge und Rechnungen selbstständig ein, laden Dokumente herunter und stellen Serviceanfragen. Statusänderungen werden automatisch per Benachrichtigung kommuniziert. Standardanfragen werden weitgehend automatisiert; der telefonische Support konzentriert sich auf komplexe Fälle.</t>
  </si>
  <si>
    <t>Projektumfang (Scope)</t>
  </si>
  <si>
    <t>Im Projektumfang (In Scope)</t>
  </si>
  <si>
    <t>Nicht im Projektumfang (Out of Scope)</t>
  </si>
  <si>
    <t>• Registrierung, Login und Benutzerverwaltung
• Einsicht von Stammdaten, Verträgen und Rechnungen
• Dokumenten-Download (PDF)
• Erstellung und Verfolgung von Serviceanfragen
• Automatische Benachrichtigungen per E-Mail</t>
  </si>
  <si>
    <t>• Migration von Altdaten aus Fremdsystemen
• Native Mobile-Apps (iOS/Android)
• Online-Bezahlung / Payment-Anbindung
• Anbindung externer CRM-Drittsysteme
• KI-gestützter Chatbot (spätere Ausbaustufe)</t>
  </si>
  <si>
    <t>Erfolgskriterien &amp; Kennzahlen (KPIs)</t>
  </si>
  <si>
    <t>Kriterium / KPI</t>
  </si>
  <si>
    <t>Zielwert</t>
  </si>
  <si>
    <t>Messmethode</t>
  </si>
  <si>
    <t>Reduktion telefonischer Standardanfragen</t>
  </si>
  <si>
    <t>≥ 30 %</t>
  </si>
  <si>
    <t>Auswertung Ticket-/Telefonsystem nach 3 Monaten</t>
  </si>
  <si>
    <t>Durchschnittliche Bearbeitungszeit</t>
  </si>
  <si>
    <t>&lt; 24 Std.</t>
  </si>
  <si>
    <t>Auswertung Servicedesk</t>
  </si>
  <si>
    <t>Portal-Nutzungsquote der Bestandskunden</t>
  </si>
  <si>
    <t>≥ 50 %</t>
  </si>
  <si>
    <t>Login-Statistik nach 6 Monaten</t>
  </si>
  <si>
    <t>Kundenzufriedenheit (CSAT)</t>
  </si>
  <si>
    <t>≥ 4,2 / 5</t>
  </si>
  <si>
    <t>Kundenbefragung nach Go-Live</t>
  </si>
  <si>
    <t>SMART-Check des Projektziels</t>
  </si>
  <si>
    <t>Kriterium</t>
  </si>
  <si>
    <t>Leitfrage</t>
  </si>
  <si>
    <t>Erfüllt?</t>
  </si>
  <si>
    <t>S – Spezifisch</t>
  </si>
  <si>
    <t>Ist das Ziel klar und eindeutig beschrieben?</t>
  </si>
  <si>
    <t>Ja</t>
  </si>
  <si>
    <t>M – Messbar</t>
  </si>
  <si>
    <t>Gibt es quantifizierbare Erfolgskriterien?</t>
  </si>
  <si>
    <t>A – Akzeptiert</t>
  </si>
  <si>
    <t>Stimmen alle Stakeholder dem Ziel zu?</t>
  </si>
  <si>
    <t>Teilweise</t>
  </si>
  <si>
    <t>R – Realistisch</t>
  </si>
  <si>
    <t>Ist das Ziel mit den Ressourcen erreichbar?</t>
  </si>
  <si>
    <t>T – Terminiert</t>
  </si>
  <si>
    <t>Gibt es einen klaren Endtermin / Meilenstein?</t>
  </si>
  <si>
    <t>Stakeholder · Interessengruppen, Einfluss und Erwartungen</t>
  </si>
  <si>
    <t>Erfassen Sie alle Personen und Gruppen, die das Projekt beeinflussen oder davon betroffen sind. Einfluss und Verfügbarkeit per Dropdown wählen.</t>
  </si>
  <si>
    <t>#</t>
  </si>
  <si>
    <t>Name / Gruppe</t>
  </si>
  <si>
    <t>Rolle / Funktion</t>
  </si>
  <si>
    <t>Interesse am Projekt</t>
  </si>
  <si>
    <t>Einfluss</t>
  </si>
  <si>
    <t>Verfügbarkeit</t>
  </si>
  <si>
    <t>Erwartungen / Anforderungen</t>
  </si>
  <si>
    <t>Kontakt</t>
  </si>
  <si>
    <t>Bemerkung</t>
  </si>
  <si>
    <t>Geschäftsführung</t>
  </si>
  <si>
    <t>Auftraggeber / Sponsor</t>
  </si>
  <si>
    <t>Strategischer Nutzen, ROI</t>
  </si>
  <si>
    <t>Hoch</t>
  </si>
  <si>
    <t>Niedrig</t>
  </si>
  <si>
    <t>Termintreue, Budgeteinhaltung, messbarer Mehrwert</t>
  </si>
  <si>
    <t>gf@muster-gmbh.example</t>
  </si>
  <si>
    <t>IT-Abteilung</t>
  </si>
  <si>
    <t>Systembetrieb</t>
  </si>
  <si>
    <t>Stabiler, sicherer Betrieb</t>
  </si>
  <si>
    <t>Mittel</t>
  </si>
  <si>
    <t>Saubere Schnittstellen, Wartbarkeit, Sicherheit</t>
  </si>
  <si>
    <t>it@muster-gmbh.example</t>
  </si>
  <si>
    <t>Vertrieb / Kundenservice</t>
  </si>
  <si>
    <t>Fachbereich / Key-User</t>
  </si>
  <si>
    <t>Entlastung im Tagesgeschäft</t>
  </si>
  <si>
    <t>Intuitive Bedienung, weniger Routineanfragen</t>
  </si>
  <si>
    <t>service@muster-gmbh.example</t>
  </si>
  <si>
    <t>Marketing</t>
  </si>
  <si>
    <t>Fachbereich</t>
  </si>
  <si>
    <t>Kundenbindung, Image</t>
  </si>
  <si>
    <t>Modernes Erscheinungsbild, Mehrsprachigkeit</t>
  </si>
  <si>
    <t>marketing@muster-gmbh.example</t>
  </si>
  <si>
    <t>Datenschutz / Recht</t>
  </si>
  <si>
    <t>Mitwirkung</t>
  </si>
  <si>
    <t>Rechtskonformität</t>
  </si>
  <si>
    <t>DSGVO-Konformität, Barrierefreiheit (BFSG)</t>
  </si>
  <si>
    <t>datenschutz@muster-gmbh.example</t>
  </si>
  <si>
    <t>Betriebsrat</t>
  </si>
  <si>
    <t>Mitbestimmung</t>
  </si>
  <si>
    <t>Mitarbeiterbelange</t>
  </si>
  <si>
    <t>Wahrung der Mitbestimmungsrechte</t>
  </si>
  <si>
    <t>Bestandskunden</t>
  </si>
  <si>
    <t>Endnutzer</t>
  </si>
  <si>
    <t>Einfacher Self-Service</t>
  </si>
  <si>
    <t>Verfügbarkeit, einfache Bedienung, Vertrauen</t>
  </si>
  <si>
    <t>Vertretung über Kundenbeirat</t>
  </si>
  <si>
    <t>Externer Dienstleister</t>
  </si>
  <si>
    <t>Auftragnehmer</t>
  </si>
  <si>
    <t>Auftragserfüllung</t>
  </si>
  <si>
    <t>Klare, vollständige Spezifikation</t>
  </si>
  <si>
    <t>kontakt@beispiel-it.example</t>
  </si>
  <si>
    <t>Anforderungskatalog · Funktionale &amp; nicht-funktionale Anforderungen (Herzstück)</t>
  </si>
  <si>
    <t>Je Anforderung eine Zeile. Konvention: „Das System MUSS/SOLL/KANN [Funktion] [Bedingung] [messbares Kriterium].“ ID-Schema: FA-### (funktional), NFA-### (nicht-funktional). Priorität &amp; Status per Dropdown – Farben aktualisieren sich automatisch.</t>
  </si>
  <si>
    <t>ID</t>
  </si>
  <si>
    <t>Kategorie</t>
  </si>
  <si>
    <t>Beschreibung der Anforderung</t>
  </si>
  <si>
    <t>Quelle (Stakeholder)</t>
  </si>
  <si>
    <t>Abh. von</t>
  </si>
  <si>
    <t>Abnahmekriterium / Testfall</t>
  </si>
  <si>
    <t>Fälligkeit</t>
  </si>
  <si>
    <t>Verantwortlich</t>
  </si>
  <si>
    <t>Kommentar</t>
  </si>
  <si>
    <t>FA-001</t>
  </si>
  <si>
    <t>Registrierung &amp; Login</t>
  </si>
  <si>
    <t>Das System MUSS eine sichere Selbstregistrierung und Anmeldung mit Zwei-Faktor-Authentifizierung (2FA) bereitstellen.</t>
  </si>
  <si>
    <t>–</t>
  </si>
  <si>
    <t>Login mit 2FA für Testkonten erfolgreich; Fehlversuche werden gesperrt.</t>
  </si>
  <si>
    <t>IT-Leitung</t>
  </si>
  <si>
    <t>FA-002</t>
  </si>
  <si>
    <t>Kundenkonto</t>
  </si>
  <si>
    <t>Das System MUSS Kunden die Einsicht ihrer Stammdaten, Verträge und Rechnungen ermöglichen.</t>
  </si>
  <si>
    <t>Testkunde sieht alle zugeordneten Verträge und Rechnungen korrekt.</t>
  </si>
  <si>
    <t>FA-003</t>
  </si>
  <si>
    <t>Dokumente</t>
  </si>
  <si>
    <t>Das System MUSS Rechnungen und Verträge als PDF zum Download bereitstellen.</t>
  </si>
  <si>
    <t>PDF-Download für 20 Musterdokumente fehlerfrei.</t>
  </si>
  <si>
    <t>FA-004</t>
  </si>
  <si>
    <t>Serviceanfragen</t>
  </si>
  <si>
    <t>Das System SOLL Kunden ermöglichen, Serviceanfragen zu erstellen und deren Status zu verfolgen.</t>
  </si>
  <si>
    <t>Kundenservice</t>
  </si>
  <si>
    <t>Anfrage wird erstellt, kategorisiert und mit Statusverlauf angezeigt.</t>
  </si>
  <si>
    <t>FA-005</t>
  </si>
  <si>
    <t>Benachrichtigungen</t>
  </si>
  <si>
    <t>Das System SOLL bei neuen Dokumenten oder Statusänderungen automatisch per E-Mail benachrichtigen.</t>
  </si>
  <si>
    <t>Bei Statuswechsel wird innerhalb von 5 Min. eine E-Mail versendet.</t>
  </si>
  <si>
    <t>FA-006</t>
  </si>
  <si>
    <t>Stammdatenpflege</t>
  </si>
  <si>
    <t>Das System SOLL Kunden die selbstständige Änderung von Adress- und Kontaktdaten erlauben.</t>
  </si>
  <si>
    <t>Vertrieb</t>
  </si>
  <si>
    <t>Geänderte Daten werden nach Prüfung übernommen und protokolliert.</t>
  </si>
  <si>
    <t>Freigabeprozess offen</t>
  </si>
  <si>
    <t>FA-007</t>
  </si>
  <si>
    <t>Mehrsprachigkeit</t>
  </si>
  <si>
    <t>Das System KANN die Oberfläche in Deutsch und Englisch umschaltbar anbieten.</t>
  </si>
  <si>
    <t>Sprachumschaltung wechselt vollständig alle Texte der Oberfläche.</t>
  </si>
  <si>
    <t>FA-008</t>
  </si>
  <si>
    <t>Kunden-Dashboard</t>
  </si>
  <si>
    <t>Das System KANN eine grafische Übersicht der Nutzungs- und Vertragsdaten anzeigen.</t>
  </si>
  <si>
    <t>Dashboard zeigt mindestens 3 Kennzahlen korrekt an.</t>
  </si>
  <si>
    <t>FA-009</t>
  </si>
  <si>
    <t>Chatbot</t>
  </si>
  <si>
    <t>Ein KI-gestützter Chatbot wird in dieser Ausbaustufe NICHT umgesetzt (für spätere Phase dokumentiert).</t>
  </si>
  <si>
    <t>Nicht Bestandteil der Abnahme dieser Ausbaustufe.</t>
  </si>
  <si>
    <t>Backlog für Phase 2</t>
  </si>
  <si>
    <t>NFA-001</t>
  </si>
  <si>
    <t>Performance</t>
  </si>
  <si>
    <t>Das System MUSS 95 % aller Seitenaufrufe in unter 2 Sekunden bei 200 gleichzeitigen Nutzern ausliefern.</t>
  </si>
  <si>
    <t>Lasttest mit 200 Nutzern; p95-Antwortzeit &lt; 2 s.</t>
  </si>
  <si>
    <t>NFA-002</t>
  </si>
  <si>
    <t>Das System MUSS eine Verfügbarkeit von mindestens 99,5 % während der Servicezeiten (Mo–So 06–24 Uhr) gewährleisten.</t>
  </si>
  <si>
    <t>IT-Abteilung / GF</t>
  </si>
  <si>
    <t>Monitoring-Auswertung nach 3 Monaten Betrieb ≥ 99,5 %.</t>
  </si>
  <si>
    <t>NFA-003</t>
  </si>
  <si>
    <t>Datenschutz</t>
  </si>
  <si>
    <t>Das System MUSS die Anforderungen der DSGVO (Art. 5, 25, 32) erfüllen; ein AVV ist abzuschließen.</t>
  </si>
  <si>
    <t>Datenschutz-Folgenabschätzung liegt vor und ist freigegeben.</t>
  </si>
  <si>
    <t>Datenschutzb.</t>
  </si>
  <si>
    <t>NFA-004</t>
  </si>
  <si>
    <t>IT-Sicherheit</t>
  </si>
  <si>
    <t>Das System MUSS Datenübertragung per TLS 1.3 verschlüsseln und Schutz gemäß OWASP Top 10 vorsehen.</t>
  </si>
  <si>
    <t>Penetrationstest ohne kritische Befunde bestanden.</t>
  </si>
  <si>
    <t>NFA-005</t>
  </si>
  <si>
    <t>Barrierefreiheit</t>
  </si>
  <si>
    <t>Das System SOLL die Konformität mit WCAG 2.1 Stufe AA bzw. BITV 2.0 erfüllen.</t>
  </si>
  <si>
    <t>Barrierefreiheits-Audit bestätigt Stufe AA.</t>
  </si>
  <si>
    <t>Pflicht gem. BFSG</t>
  </si>
  <si>
    <t>NFA-006</t>
  </si>
  <si>
    <t>Skalierbarkeit</t>
  </si>
  <si>
    <t>Das System KANN ohne Architekturänderung auf die doppelte Nutzerzahl skaliert werden.</t>
  </si>
  <si>
    <t>Architekturnachweis durch Auftragnehmer.</t>
  </si>
  <si>
    <t>Rahmenbedingungen · Budget, Termine, Technik, Recht &amp; Organisation</t>
  </si>
  <si>
    <t>Verbindlichkeit je Bedingung per Dropdown wählen (Zwingend / Empfohlen / Optional).</t>
  </si>
  <si>
    <t>Beschreibung</t>
  </si>
  <si>
    <t>Verbindlichkeit</t>
  </si>
  <si>
    <t>Quelle / Norm</t>
  </si>
  <si>
    <t>B-01</t>
  </si>
  <si>
    <t>Budget</t>
  </si>
  <si>
    <t>Das genehmigte Gesamtbudget inkl. Implementierung, Schulung und Puffer (10 %) darf nicht überschritten werden.</t>
  </si>
  <si>
    <t>Zwingend</t>
  </si>
  <si>
    <t>Auftraggeberbeschluss</t>
  </si>
  <si>
    <t>Projektleitung</t>
  </si>
  <si>
    <t>B-02</t>
  </si>
  <si>
    <t>Zahlungsmeilensteine werden vertraglich festgelegt (z. B. 30 / 30 / 30 / 10 %).</t>
  </si>
  <si>
    <t>Vertrag</t>
  </si>
  <si>
    <t>T-01</t>
  </si>
  <si>
    <t>Termine</t>
  </si>
  <si>
    <t>Projektstart 02/2026, geplanter Produktivstart bis 30.09.2026.</t>
  </si>
  <si>
    <t>Projektplan</t>
  </si>
  <si>
    <t>T-02</t>
  </si>
  <si>
    <t>Verzögerungen von mehr als zwei Wochen sind eskalationspflichtig.</t>
  </si>
  <si>
    <t>Empfohlen</t>
  </si>
  <si>
    <t>Projekthandbuch</t>
  </si>
  <si>
    <t>TE-01</t>
  </si>
  <si>
    <t>Technik</t>
  </si>
  <si>
    <t>Die bestehende IT-Infrastruktur (Server, Netzwerk, IdP) ist weiter zu nutzen.</t>
  </si>
  <si>
    <t>IT-Architektur</t>
  </si>
  <si>
    <t>TE-02</t>
  </si>
  <si>
    <t>Anbindung an das vorhandene ERP-/Vertragssystem über eine REST-Schnittstelle.</t>
  </si>
  <si>
    <t>TE-03</t>
  </si>
  <si>
    <t>Browserkompatibilität: jeweils aktuelle und vorherige Version gängiger Browser.</t>
  </si>
  <si>
    <t>R-01</t>
  </si>
  <si>
    <t>Recht &amp; Compliance</t>
  </si>
  <si>
    <t>DSGVO-Konformität; Auftragsverarbeitungsvertrag (AVV) ist abzuschließen.</t>
  </si>
  <si>
    <t>DSGVO Art. 28</t>
  </si>
  <si>
    <t>R-02</t>
  </si>
  <si>
    <t>Barrierefreiheit gemäß Barrierefreiheitsstärkungsgesetz (BFSG).</t>
  </si>
  <si>
    <t>BFSG</t>
  </si>
  <si>
    <t>Recht</t>
  </si>
  <si>
    <t>R-03</t>
  </si>
  <si>
    <t>Revisionssichere Archivierung relevanter Dokumente gemäß GoBD.</t>
  </si>
  <si>
    <t>GoBD</t>
  </si>
  <si>
    <t>Finanzbuchhaltung</t>
  </si>
  <si>
    <t>N-01</t>
  </si>
  <si>
    <t>Normen</t>
  </si>
  <si>
    <t>Orientierung an DIN 69901 für Struktur und Projektmanagement.</t>
  </si>
  <si>
    <t>DIN 69901</t>
  </si>
  <si>
    <t>O-01</t>
  </si>
  <si>
    <t>Organisation</t>
  </si>
  <si>
    <t>Schulung aller Key-User vor dem Go-Live (mind. 4 Std. pro Person).</t>
  </si>
  <si>
    <t>HR-Richtlinie</t>
  </si>
  <si>
    <t>O-02</t>
  </si>
  <si>
    <t>Frühzeitige Einbindung des Betriebsrats gemäß Mitbestimmungsrecht.</t>
  </si>
  <si>
    <t>BetrVG § 87</t>
  </si>
  <si>
    <t>HR-Leitung</t>
  </si>
  <si>
    <t>Abnahme &amp; Lieferumfang · Lieferobjekte und Abnahmekriterien</t>
  </si>
  <si>
    <t>A · Lieferumfang</t>
  </si>
  <si>
    <t>Lieferobjekt</t>
  </si>
  <si>
    <t>Format</t>
  </si>
  <si>
    <t>Termin</t>
  </si>
  <si>
    <t>Produktivsystem</t>
  </si>
  <si>
    <t>Vollständig implementiertes, getestetes Self-Service-Portal</t>
  </si>
  <si>
    <t>Installation</t>
  </si>
  <si>
    <t>Dokumentation</t>
  </si>
  <si>
    <t>Technische Doku, Benutzer- und Administrationshandbuch</t>
  </si>
  <si>
    <t>PDF / Word</t>
  </si>
  <si>
    <t>Schulungsunterlagen</t>
  </si>
  <si>
    <t>Schulungsfolien und Übungen für Key-User</t>
  </si>
  <si>
    <t>PDF / PPTX</t>
  </si>
  <si>
    <t>Quellcode</t>
  </si>
  <si>
    <t>Vollständiger Quellcode inkl. Versionshistorie (Git)</t>
  </si>
  <si>
    <t>Repository</t>
  </si>
  <si>
    <t>Testprotokoll</t>
  </si>
  <si>
    <t>Ergebnisse aller Abnahmetests mit Unterschrift</t>
  </si>
  <si>
    <t>PDF</t>
  </si>
  <si>
    <t>Beide</t>
  </si>
  <si>
    <t>Abnahmeprotokoll</t>
  </si>
  <si>
    <t>Unterzeichnetes Abnahmedokument</t>
  </si>
  <si>
    <t>B · Abnahmekriterien &amp; Testfälle</t>
  </si>
  <si>
    <t>Anf.-ID</t>
  </si>
  <si>
    <t>Messmethode / Testfall</t>
  </si>
  <si>
    <t>Sollwert</t>
  </si>
  <si>
    <t>Istwert</t>
  </si>
  <si>
    <t>Bestanden?</t>
  </si>
  <si>
    <t>Prüfer</t>
  </si>
  <si>
    <t>AK-01</t>
  </si>
  <si>
    <t>Login &amp; 2FA funktionieren</t>
  </si>
  <si>
    <t>Test-Logins mit Testkonten</t>
  </si>
  <si>
    <t>2FA aktiv, Sperre nach 5 Versuchen</t>
  </si>
  <si>
    <t>AK-02</t>
  </si>
  <si>
    <t>Kontodaten korrekt sichtbar</t>
  </si>
  <si>
    <t>Stichprobe von 10 Testkunden</t>
  </si>
  <si>
    <t>Alle Daten korrekt</t>
  </si>
  <si>
    <t>AK-03</t>
  </si>
  <si>
    <t>PDF-Download fehlerfrei</t>
  </si>
  <si>
    <t>20 Musterdokumente laden</t>
  </si>
  <si>
    <t>0 Fehler</t>
  </si>
  <si>
    <t>AK-04</t>
  </si>
  <si>
    <t>Antwortzeit p95 &lt; 2 s</t>
  </si>
  <si>
    <t>Lasttest mit 200 Nutzern</t>
  </si>
  <si>
    <t>p95 &lt; 2.000 ms</t>
  </si>
  <si>
    <t>AK-05</t>
  </si>
  <si>
    <t>Verfügbarkeit ≥ 99,5 %</t>
  </si>
  <si>
    <t>Monitoring über 3 Monate</t>
  </si>
  <si>
    <t>≥ 99,5 %</t>
  </si>
  <si>
    <t>AK-06</t>
  </si>
  <si>
    <t>DSGVO-Konformität</t>
  </si>
  <si>
    <t>Abnahme der DSFA</t>
  </si>
  <si>
    <t>AK-07</t>
  </si>
  <si>
    <t>Keine kritischen Sicherheitslücken</t>
  </si>
  <si>
    <t>Penetrationstest</t>
  </si>
  <si>
    <t>0 kritische Befunde</t>
  </si>
  <si>
    <t>Glossar &amp; Legende · Begriffe, Abkürzungen und Erläuterungen</t>
  </si>
  <si>
    <t>Legende – Priorität (MoSCoW)</t>
  </si>
  <si>
    <t>Must have – zwingend erforderlich. Ohne diese Anforderung ist das Projekt nicht erfolgreich.</t>
  </si>
  <si>
    <t>Should have – wichtig, aber nicht existenziell. Umsetzung, wenn Ressourcen es zulassen.</t>
  </si>
  <si>
    <t>Could have – wünschenswert, aber verzichtbar. Nur bei freier Kapazität.</t>
  </si>
  <si>
    <t>Won't have – bewusst ausgeschlossen; für diese Ausbaustufe nicht vorgesehen.</t>
  </si>
  <si>
    <t>Legende – Status</t>
  </si>
  <si>
    <t>Noch nicht begonnen / in Klärung.</t>
  </si>
  <si>
    <t>Wird derzeit umgesetzt.</t>
  </si>
  <si>
    <t>Fertiggestellt und bereit zur Abnahme.</t>
  </si>
  <si>
    <t>Vorerst pausiert / auf späteren Zeitpunkt verschoben.</t>
  </si>
  <si>
    <t>Verworfen oder bewusst nicht umgesetzt.</t>
  </si>
  <si>
    <t>Glossar &amp; Abkürzungen</t>
  </si>
  <si>
    <t>Begriff / Abk.</t>
  </si>
  <si>
    <t>Bedeutung</t>
  </si>
  <si>
    <t>Referenz</t>
  </si>
  <si>
    <t>AG</t>
  </si>
  <si>
    <t>Auftraggeber – erstellt das Lastenheft und vergibt den Auftrag.</t>
  </si>
  <si>
    <t>AN</t>
  </si>
  <si>
    <t>Auftragnehmer – setzt auf Basis des Lastenhefts um (Pflichtenheft).</t>
  </si>
  <si>
    <t>Lastenheft</t>
  </si>
  <si>
    <t>Dokument des AG mit allen Anforderungen (Was?). Grundlage für Angebote.</t>
  </si>
  <si>
    <t>Dokument</t>
  </si>
  <si>
    <t>Pflichtenheft</t>
  </si>
  <si>
    <t>Dokument des AN mit der technischen Umsetzung (Wie?).</t>
  </si>
  <si>
    <t>Deutsche Norm für Projektmanagement: Begriffe, Prozesse, Methoden.</t>
  </si>
  <si>
    <t>Norm</t>
  </si>
  <si>
    <t>DIN</t>
  </si>
  <si>
    <t>MoSCoW</t>
  </si>
  <si>
    <t>Priorisierung: Must / Should / Could / Won't have.</t>
  </si>
  <si>
    <t>Methodik</t>
  </si>
  <si>
    <t>DSDM</t>
  </si>
  <si>
    <t>SMART</t>
  </si>
  <si>
    <t>Zielformel: Spezifisch, Messbar, Akzeptiert, Realistisch, Terminiert.</t>
  </si>
  <si>
    <t>Allgemein</t>
  </si>
  <si>
    <t>FA / NFA</t>
  </si>
  <si>
    <t>Funktionale bzw. nicht-funktionale Anforderung.</t>
  </si>
  <si>
    <t>Kennung</t>
  </si>
  <si>
    <t>Intern</t>
  </si>
  <si>
    <t>KPI</t>
  </si>
  <si>
    <t>Key Performance Indicator – messbarer Leistungsindikator.</t>
  </si>
  <si>
    <t>Scope / Scope Creep</t>
  </si>
  <si>
    <t>Projektumfang bzw. dessen unkontrollierte Ausweitung.</t>
  </si>
  <si>
    <t>PMI</t>
  </si>
  <si>
    <t>DSGVO</t>
  </si>
  <si>
    <t>Datenschutz-Grundverordnung der EU.</t>
  </si>
  <si>
    <t>EU 2016/679</t>
  </si>
  <si>
    <t>AVV</t>
  </si>
  <si>
    <t>Auftragsverarbeitungsvertrag nach DSGVO Art. 28.</t>
  </si>
  <si>
    <t>Barrierefreiheitsstärkungsgesetz – verpflichtet zu barrierefreien Diensten.</t>
  </si>
  <si>
    <t>WCAG / BITV</t>
  </si>
  <si>
    <t>Richtlinien für barrierefreie Web-Inhalte (Stufe A/AA/AAA).</t>
  </si>
  <si>
    <t>W3C / BITV 2.0</t>
  </si>
  <si>
    <t>Grundsätze ordnungsmäßiger Buchführung und Datenzugriff.</t>
  </si>
  <si>
    <t>BMF</t>
  </si>
  <si>
    <t>2FA</t>
  </si>
  <si>
    <t>Zwei-Faktor-Authentifizierung für sichere Anmeldung.</t>
  </si>
  <si>
    <t>TLS</t>
  </si>
  <si>
    <t>Transport Layer Security – Verschlüsselung der Datenübertragung.</t>
  </si>
  <si>
    <t>IETF</t>
  </si>
  <si>
    <t>OWASP Top 10</t>
  </si>
  <si>
    <t>Standardliste der häufigsten Sicherheitsrisiken von Webanwendungen.</t>
  </si>
  <si>
    <t>OWASP</t>
  </si>
  <si>
    <t>Referenzdokumente</t>
  </si>
  <si>
    <t>Version / Datum</t>
  </si>
  <si>
    <t>Projektauftrag PRJ-2026-014</t>
  </si>
  <si>
    <t>01/2026</t>
  </si>
  <si>
    <t>DIN 69901 Projektmanagement</t>
  </si>
  <si>
    <t>—</t>
  </si>
  <si>
    <t>DSGVO – Verordnung (EU) 2016/679</t>
  </si>
  <si>
    <t>2018</t>
  </si>
  <si>
    <t>Barrierefreiheitsstärkungsgesetz (BFSG)</t>
  </si>
  <si>
    <t>IT-Architekturübersicht Muster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</si>
</sst>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charset val="1"/>
    </font>
    <font>
      <b/>
      <sz val="22"/>
      <color rgb="FFFFFFFF"/>
      <name val="Calibri"/>
      <charset val="1"/>
    </font>
    <font>
      <sz val="11"/>
      <color rgb="FFFFFFFF"/>
      <name val="Calibri"/>
      <charset val="1"/>
    </font>
    <font>
      <sz val="10"/>
      <color rgb="FF20323A"/>
      <name val="Calibri"/>
      <charset val="1"/>
    </font>
    <font>
      <b/>
      <sz val="11"/>
      <color rgb="FF1C6577"/>
      <name val="Calibri"/>
      <charset val="1"/>
    </font>
    <font>
      <b/>
      <sz val="10"/>
      <color rgb="FF20323A"/>
      <name val="Calibri"/>
      <charset val="1"/>
    </font>
    <font>
      <b/>
      <sz val="10"/>
      <color rgb="FF1C6577"/>
      <name val="Calibri"/>
      <charset val="1"/>
    </font>
    <font>
      <b/>
      <sz val="10"/>
      <color rgb="FFFFFFFF"/>
      <name val="Calibri"/>
      <charset val="1"/>
    </font>
    <font>
      <sz val="9"/>
      <color rgb="FF5C6F76"/>
      <name val="Calibri"/>
      <charset val="1"/>
    </font>
    <font>
      <b/>
      <sz val="20"/>
      <color rgb="FF1C6577"/>
      <name val="Calibri"/>
      <charset val="1"/>
    </font>
    <font>
      <b/>
      <sz val="20"/>
      <color rgb="FF92281A"/>
      <name val="Calibri"/>
      <charset val="1"/>
    </font>
    <font>
      <b/>
      <sz val="20"/>
      <color rgb="FF2E6B2E"/>
      <name val="Calibri"/>
      <charset val="1"/>
    </font>
    <font>
      <b/>
      <sz val="20"/>
      <color rgb="FFC28A2B"/>
      <name val="Calibri"/>
      <charset val="1"/>
    </font>
    <font>
      <b/>
      <sz val="9"/>
      <color rgb="FF5C6F76"/>
      <name val="Calibri"/>
      <charset val="1"/>
    </font>
    <font>
      <b/>
      <sz val="10"/>
      <color rgb="FF2E6B2E"/>
      <name val="Calibri"/>
      <charset val="1"/>
    </font>
    <font>
      <b/>
      <sz val="10"/>
      <color rgb="FF92281A"/>
      <name val="Calibri"/>
      <charset val="1"/>
    </font>
    <font>
      <b/>
      <sz val="10"/>
      <color rgb="FF8A5A12"/>
      <name val="Calibri"/>
      <charset val="1"/>
    </font>
    <font>
      <b/>
      <sz val="10"/>
      <color rgb="FF1C5566"/>
      <name val="Calibri"/>
      <charset val="1"/>
    </font>
    <font>
      <b/>
      <sz val="10"/>
      <color rgb="FF5C5C5C"/>
      <name val="Calibri"/>
      <charset val="1"/>
    </font>
    <font>
      <b/>
      <sz val="10"/>
      <color rgb="FF53686F"/>
      <name val="Calibri"/>
      <charset val="1"/>
    </font>
  </fonts>
  <fills count="15">
    <fill>
      <patternFill patternType="none"/>
    </fill>
    <fill>
      <patternFill patternType="gray125"/>
    </fill>
    <fill>
      <patternFill patternType="solid">
        <fgColor rgb="FF143C45"/>
        <bgColor rgb="FF20323A"/>
      </patternFill>
    </fill>
    <fill>
      <patternFill patternType="solid">
        <fgColor rgb="FF1C6577"/>
        <bgColor rgb="FF1C5566"/>
      </patternFill>
    </fill>
    <fill>
      <patternFill patternType="solid">
        <fgColor rgb="FFC28A2B"/>
        <bgColor rgb="FF969696"/>
      </patternFill>
    </fill>
    <fill>
      <patternFill patternType="solid">
        <fgColor rgb="FFD6E4E7"/>
        <bgColor rgb="FFD8E6EC"/>
      </patternFill>
    </fill>
    <fill>
      <patternFill patternType="solid">
        <fgColor rgb="FFEAF1F2"/>
        <bgColor rgb="FFE6E6E6"/>
      </patternFill>
    </fill>
    <fill>
      <patternFill patternType="solid">
        <fgColor rgb="FFF6ECD6"/>
        <bgColor rgb="FFFBE7C6"/>
      </patternFill>
    </fill>
    <fill>
      <patternFill patternType="solid">
        <fgColor rgb="FFFFFFFF"/>
        <bgColor rgb="FFEAF1F2"/>
      </patternFill>
    </fill>
    <fill>
      <patternFill patternType="solid">
        <fgColor rgb="FFD6E8D2"/>
        <bgColor rgb="FFD6E4E7"/>
      </patternFill>
    </fill>
    <fill>
      <patternFill patternType="solid">
        <fgColor rgb="FFF6D7D1"/>
        <bgColor rgb="FFFBE7C6"/>
      </patternFill>
    </fill>
    <fill>
      <patternFill patternType="solid">
        <fgColor rgb="FFFBE7C6"/>
        <bgColor rgb="FFF6ECD6"/>
      </patternFill>
    </fill>
    <fill>
      <patternFill patternType="solid">
        <fgColor rgb="FFD8E6EC"/>
        <bgColor rgb="FFD6E4E7"/>
      </patternFill>
    </fill>
    <fill>
      <patternFill patternType="solid">
        <fgColor rgb="FFE6E6E6"/>
        <bgColor rgb="FFDFE7E9"/>
      </patternFill>
    </fill>
    <fill>
      <patternFill patternType="solid">
        <fgColor rgb="FFDFE7E9"/>
        <bgColor rgb="FFD8E6EC"/>
      </patternFill>
    </fill>
  </fills>
  <borders count="6">
    <border>
      <left/>
      <right/>
      <top/>
      <bottom/>
      <diagonal/>
    </border>
    <border>
      <left/>
      <right/>
      <top/>
      <bottom style="thin">
        <color rgb="FF1C6577"/>
      </bottom>
      <diagonal/>
    </border>
    <border>
      <left style="thin">
        <color rgb="FFC2D4D7"/>
      </left>
      <right style="thin">
        <color rgb="FFC2D4D7"/>
      </right>
      <top style="thin">
        <color rgb="FFC2D4D7"/>
      </top>
      <bottom style="thin">
        <color rgb="FFC2D4D7"/>
      </bottom>
      <diagonal/>
    </border>
    <border>
      <left/>
      <right/>
      <top/>
      <bottom style="thin">
        <color rgb="FFC28A2B"/>
      </bottom>
      <diagonal/>
    </border>
    <border>
      <left style="medium">
        <color rgb="FFC28A2B"/>
      </left>
      <right style="thin">
        <color rgb="FFC2D4D7"/>
      </right>
      <top style="thin">
        <color rgb="FFC2D4D7"/>
      </top>
      <bottom style="thin">
        <color rgb="FFC2D4D7"/>
      </bottom>
      <diagonal/>
    </border>
    <border>
      <left style="thin">
        <color rgb="FFC2D4D7"/>
      </left>
      <right/>
      <top style="thin">
        <color rgb="FFC2D4D7"/>
      </top>
      <bottom style="thin">
        <color rgb="FFC2D4D7"/>
      </bottom>
      <diagonal/>
    </border>
  </borders>
  <cellStyleXfs count="1">
    <xf numFmtId="0" fontId="0" fillId="0" borderId="0"/>
  </cellStyleXfs>
  <cellXfs count="55">
    <xf numFmtId="0" fontId="0" fillId="0" borderId="0" xfId="0"/>
    <xf numFmtId="0" fontId="7" fillId="3" borderId="2" xfId="0" applyFont="1" applyFill="1" applyBorder="1" applyAlignment="1">
      <alignment horizontal="left" vertical="center" wrapText="1"/>
    </xf>
    <xf numFmtId="9" fontId="9" fillId="6" borderId="4" xfId="0" applyNumberFormat="1" applyFont="1" applyFill="1" applyBorder="1" applyAlignment="1">
      <alignment horizontal="left" vertical="top" indent="1"/>
    </xf>
    <xf numFmtId="0" fontId="12" fillId="6" borderId="4" xfId="0" applyFont="1" applyFill="1" applyBorder="1" applyAlignment="1">
      <alignment horizontal="left" vertical="top" indent="1"/>
    </xf>
    <xf numFmtId="9" fontId="11" fillId="6" borderId="4" xfId="0" applyNumberFormat="1" applyFont="1" applyFill="1" applyBorder="1" applyAlignment="1">
      <alignment horizontal="left" vertical="top" indent="1"/>
    </xf>
    <xf numFmtId="0" fontId="10" fillId="6" borderId="4" xfId="0" applyFont="1" applyFill="1" applyBorder="1" applyAlignment="1">
      <alignment horizontal="left" vertical="top" indent="1"/>
    </xf>
    <xf numFmtId="0" fontId="9" fillId="6" borderId="4" xfId="0" applyFont="1" applyFill="1" applyBorder="1" applyAlignment="1">
      <alignment horizontal="left" vertical="top" indent="1"/>
    </xf>
    <xf numFmtId="0" fontId="8" fillId="6" borderId="4" xfId="0" applyFont="1" applyFill="1" applyBorder="1" applyAlignment="1">
      <alignment horizontal="left" indent="1"/>
    </xf>
    <xf numFmtId="0" fontId="6" fillId="6" borderId="3" xfId="0" applyFont="1" applyFill="1" applyBorder="1" applyAlignment="1">
      <alignment horizontal="left" vertical="center" indent="1"/>
    </xf>
    <xf numFmtId="164" fontId="3" fillId="0" borderId="2" xfId="0" applyNumberFormat="1" applyFont="1" applyBorder="1" applyAlignment="1">
      <alignment horizontal="left" vertical="center" indent="1"/>
    </xf>
    <xf numFmtId="0" fontId="3" fillId="0" borderId="2" xfId="0" applyFont="1" applyBorder="1" applyAlignment="1">
      <alignment horizontal="left" vertical="center" indent="1"/>
    </xf>
    <xf numFmtId="0" fontId="4" fillId="5" borderId="1" xfId="0" applyFont="1" applyFill="1" applyBorder="1" applyAlignment="1">
      <alignment horizontal="left" vertical="center" indent="1"/>
    </xf>
    <xf numFmtId="0" fontId="3" fillId="4" borderId="0" xfId="0" applyFont="1" applyFill="1" applyAlignment="1">
      <alignment horizontal="left" vertical="center"/>
    </xf>
    <xf numFmtId="0" fontId="2" fillId="3" borderId="0" xfId="0" applyFont="1" applyFill="1" applyAlignment="1">
      <alignment horizontal="left" vertical="center" indent="1"/>
    </xf>
    <xf numFmtId="0" fontId="1" fillId="2" borderId="0" xfId="0" applyFont="1" applyFill="1" applyAlignment="1">
      <alignment horizontal="left" vertical="center" indent="1"/>
    </xf>
    <xf numFmtId="0" fontId="5" fillId="6" borderId="2" xfId="0" applyFont="1" applyFill="1" applyBorder="1" applyAlignment="1">
      <alignment horizontal="left" vertical="center" indent="1"/>
    </xf>
    <xf numFmtId="0" fontId="3" fillId="0" borderId="2" xfId="0" applyFont="1" applyBorder="1" applyAlignment="1">
      <alignment horizontal="left" vertical="center" indent="1"/>
    </xf>
    <xf numFmtId="164" fontId="3" fillId="0" borderId="2" xfId="0" applyNumberFormat="1" applyFont="1" applyBorder="1" applyAlignment="1">
      <alignment horizontal="left" vertical="center" indent="1"/>
    </xf>
    <xf numFmtId="0" fontId="7" fillId="3" borderId="2" xfId="0" applyFont="1" applyFill="1" applyBorder="1" applyAlignment="1">
      <alignment horizontal="left" vertical="center" wrapText="1"/>
    </xf>
    <xf numFmtId="0" fontId="5" fillId="0" borderId="2" xfId="0" applyFont="1" applyBorder="1" applyAlignment="1">
      <alignment horizontal="center" vertical="center"/>
    </xf>
    <xf numFmtId="9" fontId="3" fillId="0" borderId="2" xfId="0" applyNumberFormat="1" applyFont="1" applyBorder="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horizontal="left" vertical="center" wrapText="1" indent="1"/>
    </xf>
    <xf numFmtId="0" fontId="6" fillId="0" borderId="2" xfId="0" applyFont="1" applyBorder="1" applyAlignment="1">
      <alignment horizontal="center" vertical="center"/>
    </xf>
    <xf numFmtId="0" fontId="5" fillId="0" borderId="2" xfId="0" applyFont="1" applyBorder="1" applyAlignment="1">
      <alignment horizontal="left" vertical="center" indent="1"/>
    </xf>
    <xf numFmtId="0" fontId="3" fillId="6" borderId="2" xfId="0" applyFont="1" applyFill="1" applyBorder="1" applyAlignment="1">
      <alignment horizontal="center" vertical="center"/>
    </xf>
    <xf numFmtId="0" fontId="3" fillId="6" borderId="2" xfId="0" applyFont="1" applyFill="1" applyBorder="1" applyAlignment="1">
      <alignment horizontal="left" vertical="center" indent="1"/>
    </xf>
    <xf numFmtId="0" fontId="3" fillId="6" borderId="2" xfId="0" applyFont="1" applyFill="1" applyBorder="1" applyAlignment="1">
      <alignment horizontal="left" vertical="center" wrapText="1" indent="1"/>
    </xf>
    <xf numFmtId="0" fontId="3" fillId="0" borderId="2" xfId="0" applyFont="1" applyBorder="1" applyAlignment="1">
      <alignment horizontal="left" vertical="top" wrapText="1" indent="1"/>
    </xf>
    <xf numFmtId="0" fontId="3" fillId="6" borderId="2" xfId="0" applyFont="1" applyFill="1" applyBorder="1" applyAlignment="1">
      <alignment horizontal="left" vertical="top" wrapText="1" indent="1"/>
    </xf>
    <xf numFmtId="164" fontId="3" fillId="6" borderId="2" xfId="0" applyNumberFormat="1" applyFont="1" applyFill="1" applyBorder="1" applyAlignment="1">
      <alignment horizontal="center" vertical="center"/>
    </xf>
    <xf numFmtId="0" fontId="3" fillId="6" borderId="2" xfId="0" applyFont="1" applyFill="1" applyBorder="1" applyAlignment="1">
      <alignment horizontal="center" vertical="top"/>
    </xf>
    <xf numFmtId="0" fontId="3" fillId="6" borderId="2" xfId="0" applyFont="1" applyFill="1" applyBorder="1" applyAlignment="1">
      <alignment horizontal="left" vertical="top" indent="1"/>
    </xf>
    <xf numFmtId="164" fontId="3" fillId="6" borderId="2" xfId="0" applyNumberFormat="1" applyFont="1" applyFill="1" applyBorder="1" applyAlignment="1">
      <alignment horizontal="center" vertical="top"/>
    </xf>
    <xf numFmtId="0" fontId="3" fillId="0" borderId="2" xfId="0" applyFont="1" applyBorder="1" applyAlignment="1">
      <alignment horizontal="center" vertical="top"/>
    </xf>
    <xf numFmtId="0" fontId="3" fillId="0" borderId="2" xfId="0" applyFont="1" applyBorder="1" applyAlignment="1">
      <alignment horizontal="left" vertical="top" indent="1"/>
    </xf>
    <xf numFmtId="164" fontId="3" fillId="0" borderId="2" xfId="0" applyNumberFormat="1" applyFont="1" applyBorder="1" applyAlignment="1">
      <alignment horizontal="center" vertical="top"/>
    </xf>
    <xf numFmtId="0" fontId="3" fillId="6" borderId="2" xfId="0" applyFont="1" applyFill="1" applyBorder="1" applyAlignment="1">
      <alignment horizontal="center" vertical="center" wrapText="1"/>
    </xf>
    <xf numFmtId="0" fontId="3" fillId="0" borderId="2" xfId="0" applyFont="1" applyBorder="1" applyAlignment="1">
      <alignment horizontal="center" vertical="center" wrapText="1"/>
    </xf>
    <xf numFmtId="164" fontId="3" fillId="6" borderId="2" xfId="0" applyNumberFormat="1" applyFont="1" applyFill="1" applyBorder="1" applyAlignment="1">
      <alignment horizontal="left" vertical="center" indent="1"/>
    </xf>
    <xf numFmtId="0" fontId="15" fillId="10" borderId="2" xfId="0" applyFont="1" applyFill="1" applyBorder="1" applyAlignment="1">
      <alignment horizontal="center" vertical="center"/>
    </xf>
    <xf numFmtId="0" fontId="16" fillId="11" borderId="2" xfId="0" applyFont="1" applyFill="1" applyBorder="1" applyAlignment="1">
      <alignment horizontal="center" vertical="center"/>
    </xf>
    <xf numFmtId="0" fontId="17" fillId="12" borderId="2" xfId="0" applyFont="1" applyFill="1" applyBorder="1" applyAlignment="1">
      <alignment horizontal="center" vertical="center"/>
    </xf>
    <xf numFmtId="0" fontId="18" fillId="13" borderId="2" xfId="0" applyFont="1" applyFill="1" applyBorder="1" applyAlignment="1">
      <alignment horizontal="center" vertical="center"/>
    </xf>
    <xf numFmtId="0" fontId="14" fillId="9" borderId="2" xfId="0" applyFont="1" applyFill="1" applyBorder="1" applyAlignment="1">
      <alignment horizontal="center" vertical="center"/>
    </xf>
    <xf numFmtId="0" fontId="19" fillId="14" borderId="2" xfId="0" applyFont="1" applyFill="1" applyBorder="1" applyAlignment="1">
      <alignment horizontal="center" vertical="center"/>
    </xf>
    <xf numFmtId="0" fontId="3" fillId="0" borderId="2" xfId="0" applyFont="1" applyBorder="1" applyAlignment="1">
      <alignment horizontal="left" vertical="center" wrapText="1" indent="1"/>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3" fillId="7" borderId="0" xfId="0" applyFont="1" applyFill="1" applyAlignment="1">
      <alignment horizontal="left" vertical="center" wrapText="1" indent="1"/>
    </xf>
    <xf numFmtId="0" fontId="3" fillId="8" borderId="2" xfId="0" applyFont="1" applyFill="1" applyBorder="1" applyAlignment="1">
      <alignment horizontal="left" vertical="top" wrapText="1" indent="1"/>
    </xf>
    <xf numFmtId="0" fontId="14" fillId="9" borderId="5" xfId="0" applyFont="1" applyFill="1" applyBorder="1" applyAlignment="1">
      <alignment horizontal="left" vertical="center" indent="1"/>
    </xf>
    <xf numFmtId="0" fontId="15" fillId="10" borderId="5" xfId="0" applyFont="1" applyFill="1" applyBorder="1" applyAlignment="1">
      <alignment horizontal="left" vertical="center" indent="1"/>
    </xf>
    <xf numFmtId="0" fontId="5" fillId="0" borderId="2" xfId="0" applyFont="1" applyBorder="1" applyAlignment="1">
      <alignment horizontal="left" vertical="center" indent="1"/>
    </xf>
  </cellXfs>
  <cellStyles count="1">
    <cellStyle name="Standard" xfId="0" builtinId="0"/>
  </cellStyles>
  <dxfs count="25">
    <dxf>
      <font>
        <color rgb="FF5C5C5C"/>
        <name val="Calibri"/>
        <charset val="1"/>
      </font>
      <fill>
        <patternFill>
          <bgColor rgb="FFE6E6E6"/>
        </patternFill>
      </fill>
    </dxf>
    <dxf>
      <font>
        <b/>
        <color rgb="FF92281A"/>
        <name val="Calibri"/>
        <charset val="1"/>
      </font>
      <fill>
        <patternFill>
          <bgColor rgb="FFF6D7D1"/>
        </patternFill>
      </fill>
    </dxf>
    <dxf>
      <font>
        <b/>
        <color rgb="FF2E6B2E"/>
        <name val="Calibri"/>
        <charset val="1"/>
      </font>
      <fill>
        <patternFill>
          <bgColor rgb="FFD6E8D2"/>
        </patternFill>
      </fill>
    </dxf>
    <dxf>
      <font>
        <color rgb="FF5C5C5C"/>
        <name val="Calibri"/>
        <charset val="1"/>
      </font>
      <fill>
        <patternFill>
          <bgColor rgb="FFE6E6E6"/>
        </patternFill>
      </fill>
    </dxf>
    <dxf>
      <font>
        <b/>
        <color rgb="FF8A5A12"/>
        <name val="Calibri"/>
        <charset val="1"/>
      </font>
      <fill>
        <patternFill>
          <bgColor rgb="FFFBE7C6"/>
        </patternFill>
      </fill>
    </dxf>
    <dxf>
      <font>
        <b/>
        <color rgb="FF1C5566"/>
        <name val="Calibri"/>
        <charset val="1"/>
      </font>
      <fill>
        <patternFill>
          <bgColor rgb="FFD8E6EC"/>
        </patternFill>
      </fill>
    </dxf>
    <dxf>
      <font>
        <b/>
        <color rgb="FF2E6B2E"/>
        <name val="Calibri"/>
        <charset val="1"/>
      </font>
      <fill>
        <patternFill>
          <bgColor rgb="FFD6E8D2"/>
        </patternFill>
      </fill>
    </dxf>
    <dxf>
      <font>
        <color rgb="FF5C5C5C"/>
        <name val="Calibri"/>
        <charset val="1"/>
      </font>
      <fill>
        <patternFill>
          <bgColor rgb="FFE6E6E6"/>
        </patternFill>
      </fill>
    </dxf>
    <dxf>
      <font>
        <b/>
        <color rgb="FF8A5A12"/>
        <name val="Calibri"/>
        <charset val="1"/>
      </font>
      <fill>
        <patternFill>
          <bgColor rgb="FFFBE7C6"/>
        </patternFill>
      </fill>
    </dxf>
    <dxf>
      <font>
        <b/>
        <color rgb="FF92281A"/>
        <name val="Calibri"/>
        <charset val="1"/>
      </font>
      <fill>
        <patternFill>
          <bgColor rgb="FFF6D7D1"/>
        </patternFill>
      </fill>
    </dxf>
    <dxf>
      <font>
        <b/>
        <color rgb="FF92281A"/>
        <name val="Calibri"/>
        <charset val="1"/>
      </font>
      <fill>
        <patternFill>
          <bgColor rgb="FFF6D7D1"/>
        </patternFill>
      </fill>
    </dxf>
    <dxf>
      <font>
        <color rgb="FF53686F"/>
        <name val="Calibri"/>
        <charset val="1"/>
      </font>
      <fill>
        <patternFill>
          <bgColor rgb="FFDFE7E9"/>
        </patternFill>
      </fill>
    </dxf>
    <dxf>
      <font>
        <b/>
        <color rgb="FF2E6B2E"/>
        <name val="Calibri"/>
        <charset val="1"/>
      </font>
      <fill>
        <patternFill>
          <bgColor rgb="FFD6E8D2"/>
        </patternFill>
      </fill>
    </dxf>
    <dxf>
      <font>
        <b/>
        <color rgb="FF8A5A12"/>
        <name val="Calibri"/>
        <charset val="1"/>
      </font>
      <fill>
        <patternFill>
          <bgColor rgb="FFFBE7C6"/>
        </patternFill>
      </fill>
    </dxf>
    <dxf>
      <font>
        <color rgb="FF5C5C5C"/>
        <name val="Calibri"/>
        <charset val="1"/>
      </font>
      <fill>
        <patternFill>
          <bgColor rgb="FFE6E6E6"/>
        </patternFill>
      </fill>
    </dxf>
    <dxf>
      <font>
        <b/>
        <color rgb="FF5C5C5C"/>
        <name val="Calibri"/>
        <charset val="1"/>
      </font>
      <fill>
        <patternFill>
          <bgColor rgb="FFE6E6E6"/>
        </patternFill>
      </fill>
    </dxf>
    <dxf>
      <font>
        <b/>
        <color rgb="FF1C5566"/>
        <name val="Calibri"/>
        <charset val="1"/>
      </font>
      <fill>
        <patternFill>
          <bgColor rgb="FFD8E6EC"/>
        </patternFill>
      </fill>
    </dxf>
    <dxf>
      <font>
        <b/>
        <color rgb="FF8A5A12"/>
        <name val="Calibri"/>
        <charset val="1"/>
      </font>
      <fill>
        <patternFill>
          <bgColor rgb="FFFBE7C6"/>
        </patternFill>
      </fill>
    </dxf>
    <dxf>
      <font>
        <b/>
        <color rgb="FF92281A"/>
        <name val="Calibri"/>
        <charset val="1"/>
      </font>
      <fill>
        <patternFill>
          <bgColor rgb="FFF6D7D1"/>
        </patternFill>
      </fill>
    </dxf>
    <dxf>
      <font>
        <b/>
        <color rgb="FF2E6B2E"/>
        <name val="Calibri"/>
        <charset val="1"/>
      </font>
      <fill>
        <patternFill>
          <bgColor rgb="FFD6E8D2"/>
        </patternFill>
      </fill>
    </dxf>
    <dxf>
      <font>
        <b/>
        <color rgb="FF8A5A12"/>
        <name val="Calibri"/>
        <charset val="1"/>
      </font>
      <fill>
        <patternFill>
          <bgColor rgb="FFFBE7C6"/>
        </patternFill>
      </fill>
    </dxf>
    <dxf>
      <font>
        <b/>
        <color rgb="FF92281A"/>
        <name val="Calibri"/>
        <charset val="1"/>
      </font>
      <fill>
        <patternFill>
          <bgColor rgb="FFF6D7D1"/>
        </patternFill>
      </fill>
    </dxf>
    <dxf>
      <font>
        <b/>
        <color rgb="FF92281A"/>
        <name val="Calibri"/>
        <charset val="1"/>
      </font>
      <fill>
        <patternFill>
          <bgColor rgb="FFF6D7D1"/>
        </patternFill>
      </fill>
    </dxf>
    <dxf>
      <font>
        <b/>
        <color rgb="FF8A5A12"/>
        <name val="Calibri"/>
        <charset val="1"/>
      </font>
      <fill>
        <patternFill>
          <bgColor rgb="FFFBE7C6"/>
        </patternFill>
      </fill>
    </dxf>
    <dxf>
      <font>
        <b/>
        <color rgb="FF2E6B2E"/>
        <name val="Calibri"/>
        <charset val="1"/>
      </font>
      <fill>
        <patternFill>
          <bgColor rgb="FFD6E8D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2E6B2E"/>
      <rgbColor rgb="FF000080"/>
      <rgbColor rgb="FF8A5A12"/>
      <rgbColor rgb="FF800080"/>
      <rgbColor rgb="FF1C6577"/>
      <rgbColor rgb="FFD6E4E7"/>
      <rgbColor rgb="FF53686F"/>
      <rgbColor rgb="FF9999FF"/>
      <rgbColor rgb="FF5C5C5C"/>
      <rgbColor rgb="FFF6ECD6"/>
      <rgbColor rgb="FFEAF1F2"/>
      <rgbColor rgb="FF660066"/>
      <rgbColor rgb="FFFF8080"/>
      <rgbColor rgb="FF0066CC"/>
      <rgbColor rgb="FFC2D4D7"/>
      <rgbColor rgb="FF000080"/>
      <rgbColor rgb="FFFF00FF"/>
      <rgbColor rgb="FFFFFF00"/>
      <rgbColor rgb="FF00FFFF"/>
      <rgbColor rgb="FF800080"/>
      <rgbColor rgb="FF800000"/>
      <rgbColor rgb="FF008080"/>
      <rgbColor rgb="FF0000FF"/>
      <rgbColor rgb="FF00CCFF"/>
      <rgbColor rgb="FFD8E6EC"/>
      <rgbColor rgb="FFD6E8D2"/>
      <rgbColor rgb="FFFBE7C6"/>
      <rgbColor rgb="FFDFE7E9"/>
      <rgbColor rgb="FFE6E6E6"/>
      <rgbColor rgb="FFCC99FF"/>
      <rgbColor rgb="FFF6D7D1"/>
      <rgbColor rgb="FF3366FF"/>
      <rgbColor rgb="FF33CCCC"/>
      <rgbColor rgb="FF99CC00"/>
      <rgbColor rgb="FFFFCC00"/>
      <rgbColor rgb="FFC28A2B"/>
      <rgbColor rgb="FFFF6600"/>
      <rgbColor rgb="FF5C6F76"/>
      <rgbColor rgb="FF969696"/>
      <rgbColor rgb="FF143C45"/>
      <rgbColor rgb="FF339966"/>
      <rgbColor rgb="FF003300"/>
      <rgbColor rgb="FF333300"/>
      <rgbColor rgb="FF92281A"/>
      <rgbColor rgb="FF993366"/>
      <rgbColor rgb="FF1C5566"/>
      <rgbColor rgb="FF20323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3C45"/>
    <pageSetUpPr fitToPage="1"/>
  </sheetPr>
  <dimension ref="A1:G52"/>
  <sheetViews>
    <sheetView showGridLines="0" tabSelected="1" zoomScaleNormal="100" workbookViewId="0">
      <selection activeCell="N13" sqref="N13"/>
    </sheetView>
  </sheetViews>
  <sheetFormatPr baseColWidth="10" defaultColWidth="8.7109375" defaultRowHeight="15" x14ac:dyDescent="0.25"/>
  <cols>
    <col min="1" max="1" width="23" customWidth="1"/>
    <col min="2" max="2" width="9.85546875" bestFit="1" customWidth="1"/>
    <col min="3" max="3" width="14.7109375" bestFit="1" customWidth="1"/>
    <col min="4" max="4" width="4" customWidth="1"/>
    <col min="5" max="5" width="24" customWidth="1"/>
    <col min="6" max="6" width="11" customWidth="1"/>
    <col min="7" max="7" width="11.7109375" bestFit="1" customWidth="1"/>
  </cols>
  <sheetData>
    <row r="1" spans="1:7" ht="39.75" customHeight="1" x14ac:dyDescent="0.25">
      <c r="A1" s="14" t="s">
        <v>0</v>
      </c>
      <c r="B1" s="14"/>
      <c r="C1" s="14"/>
      <c r="D1" s="14"/>
      <c r="E1" s="14"/>
      <c r="F1" s="14"/>
      <c r="G1" s="14"/>
    </row>
    <row r="2" spans="1:7" ht="21.75" customHeight="1" x14ac:dyDescent="0.25">
      <c r="A2" s="13" t="s">
        <v>1</v>
      </c>
      <c r="B2" s="13"/>
      <c r="C2" s="13"/>
      <c r="D2" s="13"/>
      <c r="E2" s="13"/>
      <c r="F2" s="13"/>
      <c r="G2" s="13"/>
    </row>
    <row r="3" spans="1:7" ht="4.5" customHeight="1" x14ac:dyDescent="0.25">
      <c r="A3" s="12"/>
      <c r="B3" s="12"/>
      <c r="C3" s="12"/>
      <c r="D3" s="12"/>
      <c r="E3" s="12"/>
      <c r="F3" s="12"/>
      <c r="G3" s="12"/>
    </row>
    <row r="4" spans="1:7" ht="6.75" customHeight="1" x14ac:dyDescent="0.25"/>
    <row r="5" spans="1:7" ht="21.75" customHeight="1" x14ac:dyDescent="0.25">
      <c r="A5" s="11" t="s">
        <v>2</v>
      </c>
      <c r="B5" s="11"/>
      <c r="C5" s="11"/>
      <c r="D5" s="11"/>
      <c r="E5" s="11"/>
      <c r="F5" s="11"/>
      <c r="G5" s="11"/>
    </row>
    <row r="6" spans="1:7" ht="18.75" customHeight="1" x14ac:dyDescent="0.25">
      <c r="A6" s="15" t="s">
        <v>3</v>
      </c>
      <c r="B6" s="10" t="s">
        <v>4</v>
      </c>
      <c r="C6" s="10"/>
      <c r="D6" s="10"/>
      <c r="E6" s="10"/>
      <c r="F6" s="10"/>
      <c r="G6" s="10"/>
    </row>
    <row r="7" spans="1:7" ht="18.75" customHeight="1" x14ac:dyDescent="0.25">
      <c r="A7" s="15" t="s">
        <v>5</v>
      </c>
      <c r="B7" s="10" t="s">
        <v>6</v>
      </c>
      <c r="C7" s="10"/>
      <c r="D7" s="10"/>
      <c r="E7" s="10"/>
      <c r="F7" s="10"/>
      <c r="G7" s="10"/>
    </row>
    <row r="8" spans="1:7" ht="18.75" customHeight="1" x14ac:dyDescent="0.25">
      <c r="A8" s="15" t="s">
        <v>7</v>
      </c>
      <c r="B8" s="10" t="s">
        <v>8</v>
      </c>
      <c r="C8" s="10"/>
      <c r="D8" s="10"/>
      <c r="E8" s="10"/>
      <c r="F8" s="10"/>
      <c r="G8" s="10"/>
    </row>
    <row r="9" spans="1:7" ht="18.75" customHeight="1" x14ac:dyDescent="0.25">
      <c r="A9" s="15" t="s">
        <v>9</v>
      </c>
      <c r="B9" s="10" t="s">
        <v>10</v>
      </c>
      <c r="C9" s="10"/>
      <c r="D9" s="10"/>
      <c r="E9" s="10"/>
      <c r="F9" s="10"/>
      <c r="G9" s="10"/>
    </row>
    <row r="10" spans="1:7" ht="18.75" customHeight="1" x14ac:dyDescent="0.25">
      <c r="A10" s="15" t="s">
        <v>11</v>
      </c>
      <c r="B10" s="10" t="s">
        <v>12</v>
      </c>
      <c r="C10" s="10"/>
      <c r="D10" s="10"/>
      <c r="E10" s="10"/>
      <c r="F10" s="10"/>
      <c r="G10" s="10"/>
    </row>
    <row r="11" spans="1:7" ht="18.75" customHeight="1" x14ac:dyDescent="0.25">
      <c r="A11" s="15" t="s">
        <v>13</v>
      </c>
      <c r="B11" s="10" t="s">
        <v>14</v>
      </c>
      <c r="C11" s="10"/>
      <c r="D11" s="10"/>
      <c r="E11" s="10"/>
      <c r="F11" s="10"/>
      <c r="G11" s="10"/>
    </row>
    <row r="12" spans="1:7" ht="18.75" customHeight="1" x14ac:dyDescent="0.25">
      <c r="A12" s="15" t="s">
        <v>15</v>
      </c>
      <c r="B12" s="9">
        <v>46034</v>
      </c>
      <c r="C12" s="9"/>
      <c r="D12" s="9"/>
      <c r="E12" s="9"/>
      <c r="F12" s="9"/>
      <c r="G12" s="9"/>
    </row>
    <row r="13" spans="1:7" ht="18.75" customHeight="1" x14ac:dyDescent="0.25">
      <c r="A13" s="15" t="s">
        <v>16</v>
      </c>
      <c r="B13" s="9">
        <v>46054</v>
      </c>
      <c r="C13" s="9"/>
      <c r="D13" s="9"/>
      <c r="E13" s="9"/>
      <c r="F13" s="9"/>
      <c r="G13" s="9"/>
    </row>
    <row r="14" spans="1:7" ht="18.75" customHeight="1" x14ac:dyDescent="0.25">
      <c r="A14" s="15" t="s">
        <v>17</v>
      </c>
      <c r="B14" s="10" t="s">
        <v>18</v>
      </c>
      <c r="C14" s="10"/>
      <c r="D14" s="10"/>
      <c r="E14" s="10"/>
      <c r="F14" s="10"/>
      <c r="G14" s="10"/>
    </row>
    <row r="15" spans="1:7" ht="18.75" customHeight="1" x14ac:dyDescent="0.25">
      <c r="A15" s="15" t="s">
        <v>19</v>
      </c>
      <c r="B15" s="10" t="s">
        <v>20</v>
      </c>
      <c r="C15" s="10"/>
      <c r="D15" s="10"/>
      <c r="E15" s="10"/>
      <c r="F15" s="10"/>
      <c r="G15" s="10"/>
    </row>
    <row r="16" spans="1:7" ht="18.75" customHeight="1" x14ac:dyDescent="0.25">
      <c r="A16" s="15" t="s">
        <v>21</v>
      </c>
      <c r="B16" s="10" t="s">
        <v>22</v>
      </c>
      <c r="C16" s="10"/>
      <c r="D16" s="10"/>
      <c r="E16" s="10"/>
      <c r="F16" s="10"/>
      <c r="G16" s="10"/>
    </row>
    <row r="18" spans="1:7" ht="21.75" customHeight="1" x14ac:dyDescent="0.25">
      <c r="A18" s="11" t="s">
        <v>23</v>
      </c>
      <c r="B18" s="11"/>
      <c r="C18" s="11"/>
      <c r="D18" s="11"/>
      <c r="E18" s="11"/>
      <c r="F18" s="11"/>
      <c r="G18" s="11"/>
    </row>
    <row r="19" spans="1:7" x14ac:dyDescent="0.25">
      <c r="A19" s="8" t="s">
        <v>24</v>
      </c>
      <c r="B19" s="8"/>
      <c r="C19" s="8"/>
    </row>
    <row r="20" spans="1:7" ht="15.75" customHeight="1" x14ac:dyDescent="0.25">
      <c r="A20" s="18" t="s">
        <v>25</v>
      </c>
      <c r="B20" s="18" t="s">
        <v>26</v>
      </c>
      <c r="C20" s="18" t="s">
        <v>27</v>
      </c>
      <c r="E20" s="7" t="s">
        <v>28</v>
      </c>
      <c r="F20" s="7"/>
      <c r="G20" s="7"/>
    </row>
    <row r="21" spans="1:7" ht="25.5" customHeight="1" x14ac:dyDescent="0.25">
      <c r="A21" s="16" t="s">
        <v>29</v>
      </c>
      <c r="B21" s="19">
        <f>COUNTIF(Anforderungskatalog!E7:E56,"Muss")</f>
        <v>7</v>
      </c>
      <c r="C21" s="20">
        <f>IFERROR(B21/E21,0)</f>
        <v>0.46666666666666667</v>
      </c>
      <c r="E21" s="6">
        <f>COUNTA(Anforderungskatalog!A7:A56)</f>
        <v>15</v>
      </c>
      <c r="F21" s="6"/>
      <c r="G21" s="6"/>
    </row>
    <row r="22" spans="1:7" ht="15.75" customHeight="1" x14ac:dyDescent="0.25">
      <c r="A22" s="16" t="s">
        <v>30</v>
      </c>
      <c r="B22" s="19">
        <f>COUNTIF(Anforderungskatalog!E7:E56,"Soll")</f>
        <v>4</v>
      </c>
      <c r="C22" s="20">
        <f>IFERROR(B22/E21,0)</f>
        <v>0.26666666666666666</v>
      </c>
      <c r="E22" s="7" t="s">
        <v>31</v>
      </c>
      <c r="F22" s="7"/>
      <c r="G22" s="7"/>
    </row>
    <row r="23" spans="1:7" ht="25.5" customHeight="1" x14ac:dyDescent="0.25">
      <c r="A23" s="16" t="s">
        <v>32</v>
      </c>
      <c r="B23" s="19">
        <f>COUNTIF(Anforderungskatalog!E7:E56,"Kann")</f>
        <v>3</v>
      </c>
      <c r="C23" s="20">
        <f>IFERROR(B23/E21,0)</f>
        <v>0.2</v>
      </c>
      <c r="E23" s="5">
        <f>COUNTIF(Anforderungskatalog!E7:E56,"Muss")</f>
        <v>7</v>
      </c>
      <c r="F23" s="5"/>
      <c r="G23" s="5"/>
    </row>
    <row r="24" spans="1:7" ht="15.75" customHeight="1" x14ac:dyDescent="0.25">
      <c r="A24" s="16" t="s">
        <v>33</v>
      </c>
      <c r="B24" s="19">
        <f>COUNTIF(Anforderungskatalog!E7:E56,"Abgrenzung")</f>
        <v>1</v>
      </c>
      <c r="C24" s="20">
        <f>IFERROR(B24/E21,0)</f>
        <v>6.6666666666666666E-2</v>
      </c>
      <c r="E24" s="7" t="s">
        <v>34</v>
      </c>
      <c r="F24" s="7"/>
      <c r="G24" s="7"/>
    </row>
    <row r="25" spans="1:7" ht="25.5" customHeight="1" x14ac:dyDescent="0.25">
      <c r="E25" s="4">
        <f>IFERROR(COUNTIF(Anforderungskatalog!F7:F56,"Umgesetzt")/E21,0)</f>
        <v>6.6666666666666666E-2</v>
      </c>
      <c r="F25" s="4"/>
      <c r="G25" s="4"/>
    </row>
    <row r="26" spans="1:7" ht="15.75" customHeight="1" x14ac:dyDescent="0.25">
      <c r="A26" s="8" t="s">
        <v>35</v>
      </c>
      <c r="B26" s="8"/>
      <c r="C26" s="8"/>
      <c r="E26" s="7" t="s">
        <v>36</v>
      </c>
      <c r="F26" s="7"/>
      <c r="G26" s="7"/>
    </row>
    <row r="27" spans="1:7" ht="25.5" customHeight="1" x14ac:dyDescent="0.25">
      <c r="A27" s="18" t="s">
        <v>37</v>
      </c>
      <c r="B27" s="18" t="s">
        <v>26</v>
      </c>
      <c r="C27" s="18" t="s">
        <v>27</v>
      </c>
      <c r="E27" s="3">
        <f>COUNTIF(Anforderungskatalog!F7:F56,"Offen")</f>
        <v>10</v>
      </c>
      <c r="F27" s="3"/>
      <c r="G27" s="3"/>
    </row>
    <row r="28" spans="1:7" ht="15.75" customHeight="1" x14ac:dyDescent="0.25">
      <c r="A28" s="16" t="s">
        <v>38</v>
      </c>
      <c r="B28" s="19">
        <f>COUNTIF(Anforderungskatalog!F7:F56,"Offen")</f>
        <v>10</v>
      </c>
      <c r="C28" s="20">
        <f>IFERROR(B28/E21,0)</f>
        <v>0.66666666666666663</v>
      </c>
      <c r="E28" s="7" t="s">
        <v>39</v>
      </c>
      <c r="F28" s="7"/>
      <c r="G28" s="7"/>
    </row>
    <row r="29" spans="1:7" ht="25.5" customHeight="1" x14ac:dyDescent="0.25">
      <c r="A29" s="16" t="s">
        <v>40</v>
      </c>
      <c r="B29" s="19">
        <f>COUNTIF(Anforderungskatalog!F7:F56,"In Bearbeitung")</f>
        <v>2</v>
      </c>
      <c r="C29" s="20">
        <f>IFERROR(B29/E21,0)</f>
        <v>0.13333333333333333</v>
      </c>
      <c r="E29" s="2">
        <f>IFERROR(COUNTIFS(Anforderungskatalog!E7:E56,"Muss",Anforderungskatalog!F7:F56,"Umgesetzt")/COUNTIF(Anforderungskatalog!E7:E56,"Muss"),0)</f>
        <v>0.14285714285714285</v>
      </c>
      <c r="F29" s="2"/>
      <c r="G29" s="2"/>
    </row>
    <row r="30" spans="1:7" x14ac:dyDescent="0.25">
      <c r="A30" s="16" t="s">
        <v>41</v>
      </c>
      <c r="B30" s="19">
        <f>COUNTIF(Anforderungskatalog!F7:F56,"Umgesetzt")</f>
        <v>1</v>
      </c>
      <c r="C30" s="20">
        <f>IFERROR(B30/E21,0)</f>
        <v>6.6666666666666666E-2</v>
      </c>
    </row>
    <row r="31" spans="1:7" x14ac:dyDescent="0.25">
      <c r="A31" s="16" t="s">
        <v>42</v>
      </c>
      <c r="B31" s="19">
        <f>COUNTIF(Anforderungskatalog!F7:F56,"Zurückgestellt")</f>
        <v>1</v>
      </c>
      <c r="C31" s="20">
        <f>IFERROR(B31/E21,0)</f>
        <v>6.6666666666666666E-2</v>
      </c>
    </row>
    <row r="32" spans="1:7" x14ac:dyDescent="0.25">
      <c r="A32" s="16" t="s">
        <v>43</v>
      </c>
      <c r="B32" s="19">
        <f>COUNTIF(Anforderungskatalog!F7:F56,"Abgelehnt")</f>
        <v>1</v>
      </c>
      <c r="C32" s="20">
        <f>IFERROR(B32/E21,0)</f>
        <v>6.6666666666666666E-2</v>
      </c>
    </row>
    <row r="34" spans="1:7" x14ac:dyDescent="0.25">
      <c r="A34" s="8" t="s">
        <v>44</v>
      </c>
      <c r="B34" s="8"/>
      <c r="C34" s="8"/>
    </row>
    <row r="35" spans="1:7" ht="30" customHeight="1" x14ac:dyDescent="0.25">
      <c r="A35" s="18" t="s">
        <v>45</v>
      </c>
      <c r="B35" s="18" t="s">
        <v>26</v>
      </c>
      <c r="C35" s="18" t="s">
        <v>27</v>
      </c>
    </row>
    <row r="36" spans="1:7" x14ac:dyDescent="0.25">
      <c r="A36" s="16" t="s">
        <v>46</v>
      </c>
      <c r="B36" s="19">
        <f>COUNTIF(Anforderungskatalog!B7:B56,"Funktional")</f>
        <v>9</v>
      </c>
      <c r="C36" s="20">
        <f>IFERROR(B36/E21,0)</f>
        <v>0.6</v>
      </c>
    </row>
    <row r="37" spans="1:7" x14ac:dyDescent="0.25">
      <c r="A37" s="16" t="s">
        <v>47</v>
      </c>
      <c r="B37" s="19">
        <f>COUNTIF(Anforderungskatalog!B7:B56,"Nicht-funktional")</f>
        <v>6</v>
      </c>
      <c r="C37" s="20">
        <f>IFERROR(B37/E21,0)</f>
        <v>0.4</v>
      </c>
    </row>
    <row r="39" spans="1:7" ht="21.75" customHeight="1" x14ac:dyDescent="0.25">
      <c r="A39" s="11" t="s">
        <v>48</v>
      </c>
      <c r="B39" s="11"/>
      <c r="C39" s="11"/>
      <c r="D39" s="11"/>
      <c r="E39" s="11"/>
      <c r="F39" s="11"/>
      <c r="G39" s="11"/>
    </row>
    <row r="40" spans="1:7" ht="30" customHeight="1" x14ac:dyDescent="0.25">
      <c r="A40" s="18" t="s">
        <v>49</v>
      </c>
      <c r="B40" s="18" t="s">
        <v>50</v>
      </c>
      <c r="C40" s="18" t="s">
        <v>51</v>
      </c>
      <c r="D40" s="1" t="s">
        <v>52</v>
      </c>
      <c r="E40" s="1"/>
      <c r="F40" s="1"/>
      <c r="G40" s="18" t="s">
        <v>37</v>
      </c>
    </row>
    <row r="41" spans="1:7" ht="18" customHeight="1" x14ac:dyDescent="0.25">
      <c r="A41" s="21" t="s">
        <v>53</v>
      </c>
      <c r="B41" s="22">
        <v>46034</v>
      </c>
      <c r="C41" s="16" t="s">
        <v>54</v>
      </c>
      <c r="D41" s="47" t="s">
        <v>55</v>
      </c>
      <c r="E41" s="47"/>
      <c r="F41" s="47"/>
      <c r="G41" s="21" t="s">
        <v>56</v>
      </c>
    </row>
    <row r="42" spans="1:7" ht="18" customHeight="1" x14ac:dyDescent="0.25">
      <c r="A42" s="21" t="s">
        <v>57</v>
      </c>
      <c r="B42" s="22">
        <v>46041</v>
      </c>
      <c r="C42" s="16" t="s">
        <v>58</v>
      </c>
      <c r="D42" s="47" t="s">
        <v>59</v>
      </c>
      <c r="E42" s="47"/>
      <c r="F42" s="47"/>
      <c r="G42" s="21" t="s">
        <v>56</v>
      </c>
    </row>
    <row r="43" spans="1:7" ht="18" customHeight="1" x14ac:dyDescent="0.25">
      <c r="A43" s="21" t="s">
        <v>60</v>
      </c>
      <c r="B43" s="22">
        <v>46048</v>
      </c>
      <c r="C43" s="16" t="s">
        <v>54</v>
      </c>
      <c r="D43" s="47" t="s">
        <v>61</v>
      </c>
      <c r="E43" s="47"/>
      <c r="F43" s="47"/>
      <c r="G43" s="21" t="s">
        <v>20</v>
      </c>
    </row>
    <row r="44" spans="1:7" ht="18" customHeight="1" x14ac:dyDescent="0.25">
      <c r="A44" s="21" t="s">
        <v>18</v>
      </c>
      <c r="B44" s="22">
        <v>46054</v>
      </c>
      <c r="C44" s="16" t="s">
        <v>62</v>
      </c>
      <c r="D44" s="47" t="s">
        <v>63</v>
      </c>
      <c r="E44" s="47"/>
      <c r="F44" s="47"/>
      <c r="G44" s="21" t="s">
        <v>64</v>
      </c>
    </row>
    <row r="46" spans="1:7" ht="21.75" customHeight="1" x14ac:dyDescent="0.25">
      <c r="A46" s="11" t="s">
        <v>65</v>
      </c>
      <c r="B46" s="11"/>
      <c r="C46" s="11"/>
      <c r="D46" s="11"/>
      <c r="E46" s="11"/>
      <c r="F46" s="11"/>
      <c r="G46" s="11"/>
    </row>
    <row r="47" spans="1:7" ht="30" customHeight="1" x14ac:dyDescent="0.25">
      <c r="A47" s="18" t="s">
        <v>66</v>
      </c>
      <c r="B47" s="1" t="s">
        <v>67</v>
      </c>
      <c r="C47" s="1"/>
      <c r="D47" s="1" t="s">
        <v>50</v>
      </c>
      <c r="E47" s="1"/>
      <c r="F47" s="1"/>
      <c r="G47" s="18" t="s">
        <v>68</v>
      </c>
    </row>
    <row r="48" spans="1:7" ht="21.75" customHeight="1" x14ac:dyDescent="0.25">
      <c r="A48" s="15" t="s">
        <v>7</v>
      </c>
      <c r="B48" s="10" t="s">
        <v>12</v>
      </c>
      <c r="C48" s="10"/>
      <c r="D48" s="48">
        <v>46054</v>
      </c>
      <c r="E48" s="48"/>
      <c r="F48" s="48"/>
      <c r="G48" s="21" t="s">
        <v>64</v>
      </c>
    </row>
    <row r="49" spans="1:7" ht="21.75" customHeight="1" x14ac:dyDescent="0.25">
      <c r="A49" s="15" t="s">
        <v>9</v>
      </c>
      <c r="B49" s="10" t="s">
        <v>14</v>
      </c>
      <c r="C49" s="10"/>
      <c r="D49" s="49"/>
      <c r="E49" s="49"/>
      <c r="F49" s="49"/>
      <c r="G49" s="21" t="s">
        <v>38</v>
      </c>
    </row>
    <row r="50" spans="1:7" ht="21.75" customHeight="1" x14ac:dyDescent="0.25">
      <c r="A50" s="15" t="s">
        <v>69</v>
      </c>
      <c r="B50" s="10" t="s">
        <v>70</v>
      </c>
      <c r="C50" s="10"/>
      <c r="D50" s="49"/>
      <c r="E50" s="49"/>
      <c r="F50" s="49"/>
      <c r="G50" s="21" t="s">
        <v>38</v>
      </c>
    </row>
    <row r="52" spans="1:7" ht="30" customHeight="1" x14ac:dyDescent="0.25">
      <c r="A52" s="50" t="s">
        <v>71</v>
      </c>
      <c r="B52" s="50"/>
      <c r="C52" s="50"/>
      <c r="D52" s="50"/>
      <c r="E52" s="50"/>
      <c r="F52" s="50"/>
      <c r="G52" s="50"/>
    </row>
  </sheetData>
  <mergeCells count="45">
    <mergeCell ref="B49:C49"/>
    <mergeCell ref="D49:F49"/>
    <mergeCell ref="B50:C50"/>
    <mergeCell ref="D50:F50"/>
    <mergeCell ref="A52:G52"/>
    <mergeCell ref="A46:G46"/>
    <mergeCell ref="B47:C47"/>
    <mergeCell ref="D47:F47"/>
    <mergeCell ref="B48:C48"/>
    <mergeCell ref="D48:F48"/>
    <mergeCell ref="D40:F40"/>
    <mergeCell ref="D41:F41"/>
    <mergeCell ref="D42:F42"/>
    <mergeCell ref="D43:F43"/>
    <mergeCell ref="D44:F44"/>
    <mergeCell ref="E27:G27"/>
    <mergeCell ref="E28:G28"/>
    <mergeCell ref="E29:G29"/>
    <mergeCell ref="A34:C34"/>
    <mergeCell ref="A39:G39"/>
    <mergeCell ref="E23:G23"/>
    <mergeCell ref="E24:G24"/>
    <mergeCell ref="E25:G25"/>
    <mergeCell ref="A26:C26"/>
    <mergeCell ref="E26:G26"/>
    <mergeCell ref="A18:G18"/>
    <mergeCell ref="A19:C19"/>
    <mergeCell ref="E20:G20"/>
    <mergeCell ref="E21:G21"/>
    <mergeCell ref="E22:G22"/>
    <mergeCell ref="B12:G12"/>
    <mergeCell ref="B13:G13"/>
    <mergeCell ref="B14:G14"/>
    <mergeCell ref="B15:G15"/>
    <mergeCell ref="B16:G16"/>
    <mergeCell ref="B7:G7"/>
    <mergeCell ref="B8:G8"/>
    <mergeCell ref="B9:G9"/>
    <mergeCell ref="B10:G10"/>
    <mergeCell ref="B11:G11"/>
    <mergeCell ref="A1:G1"/>
    <mergeCell ref="A2:G2"/>
    <mergeCell ref="A3:G3"/>
    <mergeCell ref="A5:G5"/>
    <mergeCell ref="B6:G6"/>
  </mergeCells>
  <conditionalFormatting sqref="B21:B24">
    <cfRule type="dataBar" priority="2">
      <dataBar>
        <cfvo type="num" val="0"/>
        <cfvo type="max"/>
        <color rgb="FF1C6577"/>
      </dataBar>
      <extLst>
        <ext xmlns:x14="http://schemas.microsoft.com/office/spreadsheetml/2009/9/main" uri="{B025F937-C7B1-47D3-B67F-A62EFF666E3E}">
          <x14:id>{DD3CE0F5-3147-46E9-A23A-38E159123EA6}</x14:id>
        </ext>
      </extLst>
    </cfRule>
  </conditionalFormatting>
  <conditionalFormatting sqref="B28:B32">
    <cfRule type="dataBar" priority="3">
      <dataBar>
        <cfvo type="num" val="0"/>
        <cfvo type="max"/>
        <color rgb="FF1C6577"/>
      </dataBar>
      <extLst>
        <ext xmlns:x14="http://schemas.microsoft.com/office/spreadsheetml/2009/9/main" uri="{B025F937-C7B1-47D3-B67F-A62EFF666E3E}">
          <x14:id>{B0BC3798-63A9-4DEB-8F84-C2D31040BFAA}</x14:id>
        </ext>
      </extLst>
    </cfRule>
  </conditionalFormatting>
  <conditionalFormatting sqref="B36:B37">
    <cfRule type="dataBar" priority="4">
      <dataBar>
        <cfvo type="num" val="0"/>
        <cfvo type="max"/>
        <color rgb="FF1C6577"/>
      </dataBar>
      <extLst>
        <ext xmlns:x14="http://schemas.microsoft.com/office/spreadsheetml/2009/9/main" uri="{B025F937-C7B1-47D3-B67F-A62EFF666E3E}">
          <x14:id>{22A4A512-D58A-4CB0-8D68-9EA264ED604E}</x14:id>
        </ext>
      </extLst>
    </cfRule>
  </conditionalFormatting>
  <printOptions horizontalCentered="1"/>
  <pageMargins left="0.4" right="0.4" top="0.5" bottom="0.5" header="0.511811023622047" footer="0.511811023622047"/>
  <pageSetup fitToHeight="0" orientation="portrait" horizontalDpi="300" verticalDpi="300"/>
  <extLst>
    <ext xmlns:x14="http://schemas.microsoft.com/office/spreadsheetml/2009/9/main" uri="{78C0D931-6437-407d-A8EE-F0AAD7539E65}">
      <x14:conditionalFormattings>
        <x14:conditionalFormatting xmlns:xm="http://schemas.microsoft.com/office/excel/2006/main">
          <x14:cfRule type="dataBar" id="{DD3CE0F5-3147-46E9-A23A-38E159123EA6}">
            <x14:dataBar axisPosition="none">
              <x14:cfvo type="num">
                <xm:f>0</xm:f>
              </x14:cfvo>
              <x14:cfvo type="max"/>
              <x14:negativeFillColor rgb="FF1C6577"/>
            </x14:dataBar>
          </x14:cfRule>
          <xm:sqref>B21:B24</xm:sqref>
        </x14:conditionalFormatting>
        <x14:conditionalFormatting xmlns:xm="http://schemas.microsoft.com/office/excel/2006/main">
          <x14:cfRule type="dataBar" id="{B0BC3798-63A9-4DEB-8F84-C2D31040BFAA}">
            <x14:dataBar axisPosition="none">
              <x14:cfvo type="num">
                <xm:f>0</xm:f>
              </x14:cfvo>
              <x14:cfvo type="max"/>
              <x14:negativeFillColor rgb="FF1C6577"/>
            </x14:dataBar>
          </x14:cfRule>
          <xm:sqref>B28:B32</xm:sqref>
        </x14:conditionalFormatting>
        <x14:conditionalFormatting xmlns:xm="http://schemas.microsoft.com/office/excel/2006/main">
          <x14:cfRule type="dataBar" id="{22A4A512-D58A-4CB0-8D68-9EA264ED604E}">
            <x14:dataBar axisPosition="none">
              <x14:cfvo type="num">
                <xm:f>0</xm:f>
              </x14:cfvo>
              <x14:cfvo type="max"/>
              <x14:negativeFillColor rgb="FF1C6577"/>
            </x14:dataBar>
          </x14:cfRule>
          <xm:sqref>B36:B37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C6577"/>
    <pageSetUpPr fitToPage="1"/>
  </sheetPr>
  <dimension ref="A1:H43"/>
  <sheetViews>
    <sheetView showGridLines="0" zoomScaleNormal="100" workbookViewId="0"/>
  </sheetViews>
  <sheetFormatPr baseColWidth="10" defaultColWidth="8.7109375" defaultRowHeight="15" x14ac:dyDescent="0.25"/>
  <cols>
    <col min="1" max="1" width="3" customWidth="1"/>
    <col min="2" max="7" width="17" customWidth="1"/>
  </cols>
  <sheetData>
    <row r="1" spans="1:7" ht="39.75" customHeight="1" x14ac:dyDescent="0.25">
      <c r="A1" s="14" t="s">
        <v>0</v>
      </c>
      <c r="B1" s="14"/>
      <c r="C1" s="14"/>
      <c r="D1" s="14"/>
      <c r="E1" s="14"/>
      <c r="F1" s="14"/>
      <c r="G1" s="14"/>
    </row>
    <row r="2" spans="1:7" ht="21.75" customHeight="1" x14ac:dyDescent="0.25">
      <c r="A2" s="13" t="s">
        <v>72</v>
      </c>
      <c r="B2" s="13"/>
      <c r="C2" s="13"/>
      <c r="D2" s="13"/>
      <c r="E2" s="13"/>
      <c r="F2" s="13"/>
      <c r="G2" s="13"/>
    </row>
    <row r="3" spans="1:7" ht="4.5" customHeight="1" x14ac:dyDescent="0.25">
      <c r="A3" s="12"/>
      <c r="B3" s="12"/>
      <c r="C3" s="12"/>
      <c r="D3" s="12"/>
      <c r="E3" s="12"/>
      <c r="F3" s="12"/>
      <c r="G3" s="12"/>
    </row>
    <row r="4" spans="1:7" ht="6.75" customHeight="1" x14ac:dyDescent="0.25"/>
    <row r="5" spans="1:7" x14ac:dyDescent="0.25">
      <c r="B5" s="8" t="s">
        <v>73</v>
      </c>
      <c r="C5" s="8"/>
      <c r="D5" s="8"/>
      <c r="E5" s="8"/>
      <c r="F5" s="8"/>
      <c r="G5" s="8"/>
    </row>
    <row r="6" spans="1:7" ht="17.25" customHeight="1" x14ac:dyDescent="0.25">
      <c r="B6" s="51" t="s">
        <v>74</v>
      </c>
      <c r="C6" s="51"/>
      <c r="D6" s="51"/>
      <c r="E6" s="51"/>
      <c r="F6" s="51"/>
      <c r="G6" s="51"/>
    </row>
    <row r="7" spans="1:7" x14ac:dyDescent="0.25">
      <c r="B7" s="51"/>
      <c r="C7" s="51"/>
      <c r="D7" s="51"/>
      <c r="E7" s="51"/>
      <c r="F7" s="51"/>
      <c r="G7" s="51"/>
    </row>
    <row r="8" spans="1:7" x14ac:dyDescent="0.25">
      <c r="B8" s="51"/>
      <c r="C8" s="51"/>
      <c r="D8" s="51"/>
      <c r="E8" s="51"/>
      <c r="F8" s="51"/>
      <c r="G8" s="51"/>
    </row>
    <row r="9" spans="1:7" x14ac:dyDescent="0.25">
      <c r="B9" s="51"/>
      <c r="C9" s="51"/>
      <c r="D9" s="51"/>
      <c r="E9" s="51"/>
      <c r="F9" s="51"/>
      <c r="G9" s="51"/>
    </row>
    <row r="11" spans="1:7" x14ac:dyDescent="0.25">
      <c r="B11" s="8" t="s">
        <v>75</v>
      </c>
      <c r="C11" s="8"/>
      <c r="D11" s="8"/>
      <c r="E11" s="8"/>
      <c r="F11" s="8"/>
      <c r="G11" s="8"/>
    </row>
    <row r="12" spans="1:7" ht="17.25" customHeight="1" x14ac:dyDescent="0.25">
      <c r="B12" s="51" t="s">
        <v>76</v>
      </c>
      <c r="C12" s="51"/>
      <c r="D12" s="51"/>
      <c r="E12" s="51"/>
      <c r="F12" s="51"/>
      <c r="G12" s="51"/>
    </row>
    <row r="13" spans="1:7" x14ac:dyDescent="0.25">
      <c r="B13" s="51"/>
      <c r="C13" s="51"/>
      <c r="D13" s="51"/>
      <c r="E13" s="51"/>
      <c r="F13" s="51"/>
      <c r="G13" s="51"/>
    </row>
    <row r="14" spans="1:7" x14ac:dyDescent="0.25">
      <c r="B14" s="51"/>
      <c r="C14" s="51"/>
      <c r="D14" s="51"/>
      <c r="E14" s="51"/>
      <c r="F14" s="51"/>
      <c r="G14" s="51"/>
    </row>
    <row r="15" spans="1:7" x14ac:dyDescent="0.25">
      <c r="B15" s="51"/>
      <c r="C15" s="51"/>
      <c r="D15" s="51"/>
      <c r="E15" s="51"/>
      <c r="F15" s="51"/>
      <c r="G15" s="51"/>
    </row>
    <row r="17" spans="2:8" x14ac:dyDescent="0.25">
      <c r="B17" s="8" t="s">
        <v>77</v>
      </c>
      <c r="C17" s="8"/>
      <c r="D17" s="8"/>
      <c r="E17" s="8"/>
      <c r="F17" s="8"/>
      <c r="G17" s="8"/>
    </row>
    <row r="18" spans="2:8" ht="17.25" customHeight="1" x14ac:dyDescent="0.25">
      <c r="B18" s="51" t="s">
        <v>78</v>
      </c>
      <c r="C18" s="51"/>
      <c r="D18" s="51"/>
      <c r="E18" s="51"/>
      <c r="F18" s="51"/>
      <c r="G18" s="51"/>
    </row>
    <row r="19" spans="2:8" x14ac:dyDescent="0.25">
      <c r="B19" s="51"/>
      <c r="C19" s="51"/>
      <c r="D19" s="51"/>
      <c r="E19" s="51"/>
      <c r="F19" s="51"/>
      <c r="G19" s="51"/>
    </row>
    <row r="20" spans="2:8" x14ac:dyDescent="0.25">
      <c r="B20" s="51"/>
      <c r="C20" s="51"/>
      <c r="D20" s="51"/>
      <c r="E20" s="51"/>
      <c r="F20" s="51"/>
      <c r="G20" s="51"/>
    </row>
    <row r="21" spans="2:8" x14ac:dyDescent="0.25">
      <c r="B21" s="51"/>
      <c r="C21" s="51"/>
      <c r="D21" s="51"/>
      <c r="E21" s="51"/>
      <c r="F21" s="51"/>
      <c r="G21" s="51"/>
    </row>
    <row r="23" spans="2:8" x14ac:dyDescent="0.25">
      <c r="B23" s="8" t="s">
        <v>79</v>
      </c>
      <c r="C23" s="8"/>
      <c r="D23" s="8"/>
      <c r="E23" s="8"/>
      <c r="F23" s="8"/>
      <c r="G23" s="8"/>
    </row>
    <row r="24" spans="2:8" x14ac:dyDescent="0.25">
      <c r="B24" s="52" t="s">
        <v>80</v>
      </c>
      <c r="C24" s="52"/>
      <c r="D24" s="52"/>
      <c r="E24" s="53" t="s">
        <v>81</v>
      </c>
      <c r="F24" s="53"/>
      <c r="G24" s="53"/>
    </row>
    <row r="25" spans="2:8" ht="18" customHeight="1" x14ac:dyDescent="0.25">
      <c r="B25" s="51" t="s">
        <v>82</v>
      </c>
      <c r="C25" s="51"/>
      <c r="D25" s="51"/>
      <c r="E25" s="51" t="s">
        <v>83</v>
      </c>
      <c r="F25" s="51"/>
      <c r="G25" s="51"/>
    </row>
    <row r="26" spans="2:8" ht="18" customHeight="1" x14ac:dyDescent="0.25">
      <c r="B26" s="51"/>
      <c r="C26" s="51"/>
      <c r="D26" s="51"/>
      <c r="E26" s="51"/>
      <c r="F26" s="51"/>
      <c r="G26" s="51"/>
    </row>
    <row r="27" spans="2:8" ht="18" customHeight="1" x14ac:dyDescent="0.25">
      <c r="B27" s="51"/>
      <c r="C27" s="51"/>
      <c r="D27" s="51"/>
      <c r="E27" s="51"/>
      <c r="F27" s="51"/>
      <c r="G27" s="51"/>
    </row>
    <row r="28" spans="2:8" ht="18" customHeight="1" x14ac:dyDescent="0.25">
      <c r="B28" s="51"/>
      <c r="C28" s="51"/>
      <c r="D28" s="51"/>
      <c r="E28" s="51"/>
      <c r="F28" s="51"/>
      <c r="G28" s="51"/>
    </row>
    <row r="30" spans="2:8" x14ac:dyDescent="0.25">
      <c r="B30" s="8" t="s">
        <v>84</v>
      </c>
      <c r="C30" s="8"/>
      <c r="D30" s="8"/>
      <c r="E30" s="8"/>
      <c r="F30" s="8"/>
      <c r="G30" s="8"/>
    </row>
    <row r="31" spans="2:8" ht="30" customHeight="1" x14ac:dyDescent="0.25">
      <c r="B31" s="1" t="s">
        <v>85</v>
      </c>
      <c r="C31" s="1"/>
      <c r="D31" s="18" t="s">
        <v>86</v>
      </c>
      <c r="E31" s="1" t="s">
        <v>87</v>
      </c>
      <c r="F31" s="1"/>
      <c r="G31" s="1"/>
      <c r="H31" s="18"/>
    </row>
    <row r="32" spans="2:8" ht="19.5" customHeight="1" x14ac:dyDescent="0.25">
      <c r="B32" s="47" t="s">
        <v>88</v>
      </c>
      <c r="C32" s="47"/>
      <c r="D32" s="24" t="s">
        <v>89</v>
      </c>
      <c r="E32" s="47" t="s">
        <v>90</v>
      </c>
      <c r="F32" s="47"/>
      <c r="G32" s="47"/>
    </row>
    <row r="33" spans="2:8" ht="19.5" customHeight="1" x14ac:dyDescent="0.25">
      <c r="B33" s="47" t="s">
        <v>91</v>
      </c>
      <c r="C33" s="47"/>
      <c r="D33" s="24" t="s">
        <v>92</v>
      </c>
      <c r="E33" s="47" t="s">
        <v>93</v>
      </c>
      <c r="F33" s="47"/>
      <c r="G33" s="47"/>
    </row>
    <row r="34" spans="2:8" ht="19.5" customHeight="1" x14ac:dyDescent="0.25">
      <c r="B34" s="47" t="s">
        <v>94</v>
      </c>
      <c r="C34" s="47"/>
      <c r="D34" s="24" t="s">
        <v>95</v>
      </c>
      <c r="E34" s="47" t="s">
        <v>96</v>
      </c>
      <c r="F34" s="47"/>
      <c r="G34" s="47"/>
    </row>
    <row r="35" spans="2:8" ht="19.5" customHeight="1" x14ac:dyDescent="0.25">
      <c r="B35" s="47" t="s">
        <v>97</v>
      </c>
      <c r="C35" s="47"/>
      <c r="D35" s="24" t="s">
        <v>98</v>
      </c>
      <c r="E35" s="47" t="s">
        <v>99</v>
      </c>
      <c r="F35" s="47"/>
      <c r="G35" s="47"/>
    </row>
    <row r="37" spans="2:8" x14ac:dyDescent="0.25">
      <c r="B37" s="8" t="s">
        <v>100</v>
      </c>
      <c r="C37" s="8"/>
      <c r="D37" s="8"/>
      <c r="E37" s="8"/>
      <c r="F37" s="8"/>
      <c r="G37" s="8"/>
    </row>
    <row r="38" spans="2:8" ht="30" customHeight="1" x14ac:dyDescent="0.25">
      <c r="B38" s="1" t="s">
        <v>101</v>
      </c>
      <c r="C38" s="1"/>
      <c r="D38" s="1" t="s">
        <v>102</v>
      </c>
      <c r="E38" s="1"/>
      <c r="F38" s="1"/>
      <c r="G38" s="18" t="s">
        <v>103</v>
      </c>
      <c r="H38" s="18"/>
    </row>
    <row r="39" spans="2:8" ht="18.75" customHeight="1" x14ac:dyDescent="0.25">
      <c r="B39" s="54" t="s">
        <v>104</v>
      </c>
      <c r="C39" s="54"/>
      <c r="D39" s="47" t="s">
        <v>105</v>
      </c>
      <c r="E39" s="47"/>
      <c r="F39" s="47"/>
      <c r="G39" s="21" t="s">
        <v>106</v>
      </c>
    </row>
    <row r="40" spans="2:8" ht="18.75" customHeight="1" x14ac:dyDescent="0.25">
      <c r="B40" s="54" t="s">
        <v>107</v>
      </c>
      <c r="C40" s="54"/>
      <c r="D40" s="47" t="s">
        <v>108</v>
      </c>
      <c r="E40" s="47"/>
      <c r="F40" s="47"/>
      <c r="G40" s="21" t="s">
        <v>106</v>
      </c>
    </row>
    <row r="41" spans="2:8" ht="18.75" customHeight="1" x14ac:dyDescent="0.25">
      <c r="B41" s="54" t="s">
        <v>109</v>
      </c>
      <c r="C41" s="54"/>
      <c r="D41" s="47" t="s">
        <v>110</v>
      </c>
      <c r="E41" s="47"/>
      <c r="F41" s="47"/>
      <c r="G41" s="21" t="s">
        <v>111</v>
      </c>
    </row>
    <row r="42" spans="2:8" ht="18.75" customHeight="1" x14ac:dyDescent="0.25">
      <c r="B42" s="54" t="s">
        <v>112</v>
      </c>
      <c r="C42" s="54"/>
      <c r="D42" s="47" t="s">
        <v>113</v>
      </c>
      <c r="E42" s="47"/>
      <c r="F42" s="47"/>
      <c r="G42" s="21" t="s">
        <v>106</v>
      </c>
    </row>
    <row r="43" spans="2:8" ht="18.75" customHeight="1" x14ac:dyDescent="0.25">
      <c r="B43" s="54" t="s">
        <v>114</v>
      </c>
      <c r="C43" s="54"/>
      <c r="D43" s="47" t="s">
        <v>115</v>
      </c>
      <c r="E43" s="47"/>
      <c r="F43" s="47"/>
      <c r="G43" s="21" t="s">
        <v>106</v>
      </c>
    </row>
  </sheetData>
  <mergeCells count="38">
    <mergeCell ref="B41:C41"/>
    <mergeCell ref="D41:F41"/>
    <mergeCell ref="B42:C42"/>
    <mergeCell ref="D42:F42"/>
    <mergeCell ref="B43:C43"/>
    <mergeCell ref="D43:F43"/>
    <mergeCell ref="B38:C38"/>
    <mergeCell ref="D38:F38"/>
    <mergeCell ref="B39:C39"/>
    <mergeCell ref="D39:F39"/>
    <mergeCell ref="B40:C40"/>
    <mergeCell ref="D40:F40"/>
    <mergeCell ref="B34:C34"/>
    <mergeCell ref="E34:G34"/>
    <mergeCell ref="B35:C35"/>
    <mergeCell ref="E35:G35"/>
    <mergeCell ref="B37:G37"/>
    <mergeCell ref="B31:C31"/>
    <mergeCell ref="E31:G31"/>
    <mergeCell ref="B32:C32"/>
    <mergeCell ref="E32:G32"/>
    <mergeCell ref="B33:C33"/>
    <mergeCell ref="E33:G33"/>
    <mergeCell ref="B24:D24"/>
    <mergeCell ref="E24:G24"/>
    <mergeCell ref="B25:D28"/>
    <mergeCell ref="E25:G28"/>
    <mergeCell ref="B30:G30"/>
    <mergeCell ref="B11:G11"/>
    <mergeCell ref="B12:G15"/>
    <mergeCell ref="B17:G17"/>
    <mergeCell ref="B18:G21"/>
    <mergeCell ref="B23:G23"/>
    <mergeCell ref="A1:G1"/>
    <mergeCell ref="A2:G2"/>
    <mergeCell ref="A3:G3"/>
    <mergeCell ref="B5:G5"/>
    <mergeCell ref="B6:G9"/>
  </mergeCells>
  <conditionalFormatting sqref="G39:G43">
    <cfRule type="cellIs" dxfId="24" priority="2" operator="equal">
      <formula>"Ja"</formula>
    </cfRule>
    <cfRule type="cellIs" dxfId="23" priority="3" operator="equal">
      <formula>"Teilweise"</formula>
    </cfRule>
    <cfRule type="cellIs" dxfId="22" priority="4" operator="equal">
      <formula>"Nein"</formula>
    </cfRule>
  </conditionalFormatting>
  <dataValidations count="1">
    <dataValidation type="list" allowBlank="1" sqref="G39:G43" xr:uid="{00000000-0002-0000-0100-000000000000}">
      <formula1>"Ja,Teilweise,Nein"</formula1>
      <formula2>0</formula2>
    </dataValidation>
  </dataValidations>
  <pageMargins left="0.4" right="0.4" top="0.5" bottom="0.5" header="0.511811023622047" footer="0.511811023622047"/>
  <pageSetup fitToHeight="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C6577"/>
    <pageSetUpPr fitToPage="1"/>
  </sheetPr>
  <dimension ref="A1:I23"/>
  <sheetViews>
    <sheetView showGridLines="0" zoomScaleNormal="100" workbookViewId="0">
      <pane ySplit="6" topLeftCell="A7" activePane="bottomLeft" state="frozen"/>
      <selection pane="bottomLeft"/>
    </sheetView>
  </sheetViews>
  <sheetFormatPr baseColWidth="10" defaultColWidth="8.7109375" defaultRowHeight="15" x14ac:dyDescent="0.25"/>
  <cols>
    <col min="1" max="1" width="5" customWidth="1"/>
    <col min="2" max="2" width="24" customWidth="1"/>
    <col min="3" max="3" width="22" customWidth="1"/>
    <col min="4" max="4" width="26" customWidth="1"/>
    <col min="5" max="5" width="12" customWidth="1"/>
    <col min="6" max="6" width="14" customWidth="1"/>
    <col min="7" max="7" width="34" customWidth="1"/>
    <col min="8" max="8" width="26" customWidth="1"/>
    <col min="9" max="9" width="20" customWidth="1"/>
  </cols>
  <sheetData>
    <row r="1" spans="1:9" ht="39.75" customHeight="1" x14ac:dyDescent="0.25">
      <c r="A1" s="14" t="s">
        <v>0</v>
      </c>
      <c r="B1" s="14"/>
      <c r="C1" s="14"/>
      <c r="D1" s="14"/>
      <c r="E1" s="14"/>
      <c r="F1" s="14"/>
      <c r="G1" s="14"/>
      <c r="H1" s="14"/>
      <c r="I1" s="14"/>
    </row>
    <row r="2" spans="1:9" ht="21.75" customHeight="1" x14ac:dyDescent="0.25">
      <c r="A2" s="13" t="s">
        <v>116</v>
      </c>
      <c r="B2" s="13"/>
      <c r="C2" s="13"/>
      <c r="D2" s="13"/>
      <c r="E2" s="13"/>
      <c r="F2" s="13"/>
      <c r="G2" s="13"/>
      <c r="H2" s="13"/>
      <c r="I2" s="13"/>
    </row>
    <row r="3" spans="1:9" ht="4.5" customHeight="1" x14ac:dyDescent="0.25">
      <c r="A3" s="12"/>
      <c r="B3" s="12"/>
      <c r="C3" s="12"/>
      <c r="D3" s="12"/>
      <c r="E3" s="12"/>
      <c r="F3" s="12"/>
      <c r="G3" s="12"/>
      <c r="H3" s="12"/>
      <c r="I3" s="12"/>
    </row>
    <row r="4" spans="1:9" ht="6.75" customHeight="1" x14ac:dyDescent="0.25"/>
    <row r="5" spans="1:9" ht="25.5" customHeight="1" x14ac:dyDescent="0.25">
      <c r="A5" s="50" t="s">
        <v>117</v>
      </c>
      <c r="B5" s="50"/>
      <c r="C5" s="50"/>
      <c r="D5" s="50"/>
      <c r="E5" s="50"/>
      <c r="F5" s="50"/>
      <c r="G5" s="50"/>
      <c r="H5" s="50"/>
      <c r="I5" s="50"/>
    </row>
    <row r="6" spans="1:9" ht="30" customHeight="1" x14ac:dyDescent="0.25">
      <c r="A6" s="18" t="s">
        <v>118</v>
      </c>
      <c r="B6" s="18" t="s">
        <v>119</v>
      </c>
      <c r="C6" s="18" t="s">
        <v>120</v>
      </c>
      <c r="D6" s="18" t="s">
        <v>121</v>
      </c>
      <c r="E6" s="18" t="s">
        <v>122</v>
      </c>
      <c r="F6" s="18" t="s">
        <v>123</v>
      </c>
      <c r="G6" s="18" t="s">
        <v>124</v>
      </c>
      <c r="H6" s="18" t="s">
        <v>125</v>
      </c>
      <c r="I6" s="18" t="s">
        <v>126</v>
      </c>
    </row>
    <row r="7" spans="1:9" ht="30" customHeight="1" x14ac:dyDescent="0.25">
      <c r="A7" s="21">
        <v>1</v>
      </c>
      <c r="B7" s="16" t="s">
        <v>127</v>
      </c>
      <c r="C7" s="16" t="s">
        <v>128</v>
      </c>
      <c r="D7" s="23" t="s">
        <v>129</v>
      </c>
      <c r="E7" s="21" t="s">
        <v>130</v>
      </c>
      <c r="F7" s="21" t="s">
        <v>131</v>
      </c>
      <c r="G7" s="23" t="s">
        <v>132</v>
      </c>
      <c r="H7" s="23" t="s">
        <v>133</v>
      </c>
      <c r="I7" s="23"/>
    </row>
    <row r="8" spans="1:9" ht="30" customHeight="1" x14ac:dyDescent="0.25">
      <c r="A8" s="26">
        <v>2</v>
      </c>
      <c r="B8" s="27" t="s">
        <v>134</v>
      </c>
      <c r="C8" s="27" t="s">
        <v>135</v>
      </c>
      <c r="D8" s="28" t="s">
        <v>136</v>
      </c>
      <c r="E8" s="26" t="s">
        <v>130</v>
      </c>
      <c r="F8" s="26" t="s">
        <v>137</v>
      </c>
      <c r="G8" s="28" t="s">
        <v>138</v>
      </c>
      <c r="H8" s="28" t="s">
        <v>139</v>
      </c>
      <c r="I8" s="28"/>
    </row>
    <row r="9" spans="1:9" ht="30" customHeight="1" x14ac:dyDescent="0.25">
      <c r="A9" s="21">
        <v>3</v>
      </c>
      <c r="B9" s="16" t="s">
        <v>140</v>
      </c>
      <c r="C9" s="16" t="s">
        <v>141</v>
      </c>
      <c r="D9" s="23" t="s">
        <v>142</v>
      </c>
      <c r="E9" s="21" t="s">
        <v>137</v>
      </c>
      <c r="F9" s="21" t="s">
        <v>130</v>
      </c>
      <c r="G9" s="23" t="s">
        <v>143</v>
      </c>
      <c r="H9" s="23" t="s">
        <v>144</v>
      </c>
      <c r="I9" s="23"/>
    </row>
    <row r="10" spans="1:9" ht="30" customHeight="1" x14ac:dyDescent="0.25">
      <c r="A10" s="26">
        <v>4</v>
      </c>
      <c r="B10" s="27" t="s">
        <v>145</v>
      </c>
      <c r="C10" s="27" t="s">
        <v>146</v>
      </c>
      <c r="D10" s="28" t="s">
        <v>147</v>
      </c>
      <c r="E10" s="26" t="s">
        <v>137</v>
      </c>
      <c r="F10" s="26" t="s">
        <v>137</v>
      </c>
      <c r="G10" s="28" t="s">
        <v>148</v>
      </c>
      <c r="H10" s="28" t="s">
        <v>149</v>
      </c>
      <c r="I10" s="28"/>
    </row>
    <row r="11" spans="1:9" ht="30" customHeight="1" x14ac:dyDescent="0.25">
      <c r="A11" s="21">
        <v>5</v>
      </c>
      <c r="B11" s="16" t="s">
        <v>150</v>
      </c>
      <c r="C11" s="16" t="s">
        <v>151</v>
      </c>
      <c r="D11" s="23" t="s">
        <v>152</v>
      </c>
      <c r="E11" s="21" t="s">
        <v>137</v>
      </c>
      <c r="F11" s="21" t="s">
        <v>131</v>
      </c>
      <c r="G11" s="23" t="s">
        <v>153</v>
      </c>
      <c r="H11" s="23" t="s">
        <v>154</v>
      </c>
      <c r="I11" s="23"/>
    </row>
    <row r="12" spans="1:9" ht="30" customHeight="1" x14ac:dyDescent="0.25">
      <c r="A12" s="26">
        <v>6</v>
      </c>
      <c r="B12" s="27" t="s">
        <v>155</v>
      </c>
      <c r="C12" s="27" t="s">
        <v>156</v>
      </c>
      <c r="D12" s="28" t="s">
        <v>157</v>
      </c>
      <c r="E12" s="26" t="s">
        <v>131</v>
      </c>
      <c r="F12" s="26" t="s">
        <v>131</v>
      </c>
      <c r="G12" s="28" t="s">
        <v>158</v>
      </c>
      <c r="H12" s="28"/>
      <c r="I12" s="28"/>
    </row>
    <row r="13" spans="1:9" ht="30" customHeight="1" x14ac:dyDescent="0.25">
      <c r="A13" s="21">
        <v>7</v>
      </c>
      <c r="B13" s="16" t="s">
        <v>159</v>
      </c>
      <c r="C13" s="16" t="s">
        <v>160</v>
      </c>
      <c r="D13" s="23" t="s">
        <v>161</v>
      </c>
      <c r="E13" s="21" t="s">
        <v>130</v>
      </c>
      <c r="F13" s="21" t="s">
        <v>131</v>
      </c>
      <c r="G13" s="23" t="s">
        <v>162</v>
      </c>
      <c r="H13" s="23"/>
      <c r="I13" s="23" t="s">
        <v>163</v>
      </c>
    </row>
    <row r="14" spans="1:9" ht="30" customHeight="1" x14ac:dyDescent="0.25">
      <c r="A14" s="26">
        <v>8</v>
      </c>
      <c r="B14" s="27" t="s">
        <v>164</v>
      </c>
      <c r="C14" s="27" t="s">
        <v>165</v>
      </c>
      <c r="D14" s="28" t="s">
        <v>166</v>
      </c>
      <c r="E14" s="26" t="s">
        <v>131</v>
      </c>
      <c r="F14" s="26" t="s">
        <v>137</v>
      </c>
      <c r="G14" s="28" t="s">
        <v>167</v>
      </c>
      <c r="H14" s="28" t="s">
        <v>168</v>
      </c>
      <c r="I14" s="28"/>
    </row>
    <row r="15" spans="1:9" ht="21.75" customHeight="1" x14ac:dyDescent="0.25">
      <c r="A15" s="21">
        <v>9</v>
      </c>
      <c r="B15" s="16"/>
      <c r="C15" s="16"/>
      <c r="D15" s="16"/>
      <c r="E15" s="21"/>
      <c r="F15" s="21"/>
      <c r="G15" s="16"/>
      <c r="H15" s="16"/>
      <c r="I15" s="16"/>
    </row>
    <row r="16" spans="1:9" ht="21.75" customHeight="1" x14ac:dyDescent="0.25">
      <c r="A16" s="26">
        <v>10</v>
      </c>
      <c r="B16" s="27"/>
      <c r="C16" s="27"/>
      <c r="D16" s="27"/>
      <c r="E16" s="26"/>
      <c r="F16" s="26"/>
      <c r="G16" s="27"/>
      <c r="H16" s="27"/>
      <c r="I16" s="27"/>
    </row>
    <row r="17" spans="1:9" ht="21.75" customHeight="1" x14ac:dyDescent="0.25">
      <c r="A17" s="21">
        <v>11</v>
      </c>
      <c r="B17" s="16"/>
      <c r="C17" s="16"/>
      <c r="D17" s="16"/>
      <c r="E17" s="21"/>
      <c r="F17" s="21"/>
      <c r="G17" s="16"/>
      <c r="H17" s="16"/>
      <c r="I17" s="16"/>
    </row>
    <row r="18" spans="1:9" ht="21.75" customHeight="1" x14ac:dyDescent="0.25">
      <c r="A18" s="26">
        <v>12</v>
      </c>
      <c r="B18" s="27"/>
      <c r="C18" s="27"/>
      <c r="D18" s="27"/>
      <c r="E18" s="26"/>
      <c r="F18" s="26"/>
      <c r="G18" s="27"/>
      <c r="H18" s="27"/>
      <c r="I18" s="27"/>
    </row>
    <row r="19" spans="1:9" ht="21.75" customHeight="1" x14ac:dyDescent="0.25">
      <c r="A19" s="21">
        <v>13</v>
      </c>
      <c r="B19" s="16"/>
      <c r="C19" s="16"/>
      <c r="D19" s="16"/>
      <c r="E19" s="21"/>
      <c r="F19" s="21"/>
      <c r="G19" s="16"/>
      <c r="H19" s="16"/>
      <c r="I19" s="16"/>
    </row>
    <row r="20" spans="1:9" ht="21.75" customHeight="1" x14ac:dyDescent="0.25">
      <c r="A20" s="26">
        <v>14</v>
      </c>
      <c r="B20" s="27"/>
      <c r="C20" s="27"/>
      <c r="D20" s="27"/>
      <c r="E20" s="26"/>
      <c r="F20" s="26"/>
      <c r="G20" s="27"/>
      <c r="H20" s="27"/>
      <c r="I20" s="27"/>
    </row>
    <row r="21" spans="1:9" ht="21.75" customHeight="1" x14ac:dyDescent="0.25">
      <c r="A21" s="21">
        <v>15</v>
      </c>
      <c r="B21" s="16"/>
      <c r="C21" s="16"/>
      <c r="D21" s="16"/>
      <c r="E21" s="21"/>
      <c r="F21" s="21"/>
      <c r="G21" s="16"/>
      <c r="H21" s="16"/>
      <c r="I21" s="16"/>
    </row>
    <row r="22" spans="1:9" ht="21.75" customHeight="1" x14ac:dyDescent="0.25">
      <c r="A22" s="26">
        <v>16</v>
      </c>
      <c r="B22" s="27"/>
      <c r="C22" s="27"/>
      <c r="D22" s="27"/>
      <c r="E22" s="26"/>
      <c r="F22" s="26"/>
      <c r="G22" s="27"/>
      <c r="H22" s="27"/>
      <c r="I22" s="27"/>
    </row>
    <row r="23" spans="1:9" ht="21.75" customHeight="1" x14ac:dyDescent="0.25">
      <c r="A23" s="21">
        <v>17</v>
      </c>
      <c r="B23" s="16"/>
      <c r="C23" s="16"/>
      <c r="D23" s="16"/>
      <c r="E23" s="21"/>
      <c r="F23" s="21"/>
      <c r="G23" s="16"/>
      <c r="H23" s="16"/>
      <c r="I23" s="16"/>
    </row>
  </sheetData>
  <autoFilter ref="A6:I23" xr:uid="{00000000-0009-0000-0000-000002000000}"/>
  <mergeCells count="4">
    <mergeCell ref="A1:I1"/>
    <mergeCell ref="A2:I2"/>
    <mergeCell ref="A3:I3"/>
    <mergeCell ref="A5:I5"/>
  </mergeCells>
  <conditionalFormatting sqref="E7:F23">
    <cfRule type="cellIs" dxfId="21" priority="2" operator="equal">
      <formula>"Hoch"</formula>
    </cfRule>
    <cfRule type="cellIs" dxfId="20" priority="3" operator="equal">
      <formula>"Mittel"</formula>
    </cfRule>
    <cfRule type="cellIs" dxfId="19" priority="4" operator="equal">
      <formula>"Niedrig"</formula>
    </cfRule>
  </conditionalFormatting>
  <dataValidations count="1">
    <dataValidation type="list" allowBlank="1" sqref="E7:F23" xr:uid="{00000000-0002-0000-0200-000000000000}">
      <formula1>"Hoch,Mittel,Niedrig"</formula1>
      <formula2>0</formula2>
    </dataValidation>
  </dataValidations>
  <pageMargins left="0.4" right="0.4" top="0.5" bottom="0.5" header="0.511811023622047" footer="0.511811023622047"/>
  <pageSetup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8A2B"/>
    <pageSetUpPr fitToPage="1"/>
  </sheetPr>
  <dimension ref="A1:L56"/>
  <sheetViews>
    <sheetView showGridLines="0" zoomScaleNormal="100" workbookViewId="0">
      <pane ySplit="6" topLeftCell="A7" activePane="bottomLeft" state="frozen"/>
      <selection pane="bottomLeft"/>
    </sheetView>
  </sheetViews>
  <sheetFormatPr baseColWidth="10" defaultColWidth="8.7109375" defaultRowHeight="15" x14ac:dyDescent="0.25"/>
  <cols>
    <col min="1" max="1" width="9" customWidth="1"/>
    <col min="2" max="2" width="15" customWidth="1"/>
    <col min="3" max="3" width="18" customWidth="1"/>
    <col min="4" max="4" width="50" customWidth="1"/>
    <col min="5" max="5" width="12" customWidth="1"/>
    <col min="6" max="6" width="15" customWidth="1"/>
    <col min="7" max="7" width="17" customWidth="1"/>
    <col min="8" max="8" width="11" customWidth="1"/>
    <col min="9" max="9" width="38" customWidth="1"/>
    <col min="10" max="10" width="13" customWidth="1"/>
    <col min="11" max="11" width="17" customWidth="1"/>
    <col min="12" max="12" width="22" customWidth="1"/>
  </cols>
  <sheetData>
    <row r="1" spans="1:12" ht="39.75" customHeight="1" x14ac:dyDescent="0.25">
      <c r="A1" s="14" t="s">
        <v>0</v>
      </c>
      <c r="B1" s="14"/>
      <c r="C1" s="14"/>
      <c r="D1" s="14"/>
      <c r="E1" s="14"/>
      <c r="F1" s="14"/>
      <c r="G1" s="14"/>
      <c r="H1" s="14"/>
      <c r="I1" s="14"/>
      <c r="J1" s="14"/>
      <c r="K1" s="14"/>
      <c r="L1" s="14"/>
    </row>
    <row r="2" spans="1:12" ht="21.75" customHeight="1" x14ac:dyDescent="0.25">
      <c r="A2" s="13" t="s">
        <v>169</v>
      </c>
      <c r="B2" s="13"/>
      <c r="C2" s="13"/>
      <c r="D2" s="13"/>
      <c r="E2" s="13"/>
      <c r="F2" s="13"/>
      <c r="G2" s="13"/>
      <c r="H2" s="13"/>
      <c r="I2" s="13"/>
      <c r="J2" s="13"/>
      <c r="K2" s="13"/>
      <c r="L2" s="13"/>
    </row>
    <row r="3" spans="1:12" ht="4.5" customHeight="1" x14ac:dyDescent="0.25">
      <c r="A3" s="12"/>
      <c r="B3" s="12"/>
      <c r="C3" s="12"/>
      <c r="D3" s="12"/>
      <c r="E3" s="12"/>
      <c r="F3" s="12"/>
      <c r="G3" s="12"/>
      <c r="H3" s="12"/>
      <c r="I3" s="12"/>
      <c r="J3" s="12"/>
      <c r="K3" s="12"/>
      <c r="L3" s="12"/>
    </row>
    <row r="4" spans="1:12" ht="6.75" customHeight="1" x14ac:dyDescent="0.25"/>
    <row r="5" spans="1:12" ht="31.5" customHeight="1" x14ac:dyDescent="0.25">
      <c r="A5" s="50" t="s">
        <v>170</v>
      </c>
      <c r="B5" s="50"/>
      <c r="C5" s="50"/>
      <c r="D5" s="50"/>
      <c r="E5" s="50"/>
      <c r="F5" s="50"/>
      <c r="G5" s="50"/>
      <c r="H5" s="50"/>
      <c r="I5" s="50"/>
      <c r="J5" s="50"/>
      <c r="K5" s="50"/>
      <c r="L5" s="50"/>
    </row>
    <row r="6" spans="1:12" ht="30" customHeight="1" x14ac:dyDescent="0.25">
      <c r="A6" s="18" t="s">
        <v>171</v>
      </c>
      <c r="B6" s="18" t="s">
        <v>45</v>
      </c>
      <c r="C6" s="18" t="s">
        <v>172</v>
      </c>
      <c r="D6" s="18" t="s">
        <v>173</v>
      </c>
      <c r="E6" s="18" t="s">
        <v>25</v>
      </c>
      <c r="F6" s="18" t="s">
        <v>37</v>
      </c>
      <c r="G6" s="18" t="s">
        <v>174</v>
      </c>
      <c r="H6" s="18" t="s">
        <v>175</v>
      </c>
      <c r="I6" s="18" t="s">
        <v>176</v>
      </c>
      <c r="J6" s="18" t="s">
        <v>177</v>
      </c>
      <c r="K6" s="18" t="s">
        <v>178</v>
      </c>
      <c r="L6" s="18" t="s">
        <v>179</v>
      </c>
    </row>
    <row r="7" spans="1:12" ht="42" customHeight="1" x14ac:dyDescent="0.25">
      <c r="A7" s="21" t="s">
        <v>180</v>
      </c>
      <c r="B7" s="16" t="s">
        <v>46</v>
      </c>
      <c r="C7" s="16" t="s">
        <v>181</v>
      </c>
      <c r="D7" s="29" t="s">
        <v>182</v>
      </c>
      <c r="E7" s="21" t="s">
        <v>29</v>
      </c>
      <c r="F7" s="21" t="s">
        <v>40</v>
      </c>
      <c r="G7" s="16" t="s">
        <v>134</v>
      </c>
      <c r="H7" s="21" t="s">
        <v>183</v>
      </c>
      <c r="I7" s="29" t="s">
        <v>184</v>
      </c>
      <c r="J7" s="22">
        <v>46127</v>
      </c>
      <c r="K7" s="16" t="s">
        <v>185</v>
      </c>
      <c r="L7" s="29"/>
    </row>
    <row r="8" spans="1:12" ht="42" customHeight="1" x14ac:dyDescent="0.25">
      <c r="A8" s="26" t="s">
        <v>186</v>
      </c>
      <c r="B8" s="27" t="s">
        <v>46</v>
      </c>
      <c r="C8" s="27" t="s">
        <v>187</v>
      </c>
      <c r="D8" s="30" t="s">
        <v>188</v>
      </c>
      <c r="E8" s="26" t="s">
        <v>29</v>
      </c>
      <c r="F8" s="26" t="s">
        <v>38</v>
      </c>
      <c r="G8" s="27" t="s">
        <v>140</v>
      </c>
      <c r="H8" s="26" t="s">
        <v>180</v>
      </c>
      <c r="I8" s="30" t="s">
        <v>189</v>
      </c>
      <c r="J8" s="31">
        <v>46157</v>
      </c>
      <c r="K8" s="27" t="s">
        <v>146</v>
      </c>
      <c r="L8" s="30"/>
    </row>
    <row r="9" spans="1:12" ht="42" customHeight="1" x14ac:dyDescent="0.25">
      <c r="A9" s="21" t="s">
        <v>190</v>
      </c>
      <c r="B9" s="16" t="s">
        <v>46</v>
      </c>
      <c r="C9" s="16" t="s">
        <v>191</v>
      </c>
      <c r="D9" s="29" t="s">
        <v>192</v>
      </c>
      <c r="E9" s="21" t="s">
        <v>29</v>
      </c>
      <c r="F9" s="21" t="s">
        <v>38</v>
      </c>
      <c r="G9" s="16" t="s">
        <v>140</v>
      </c>
      <c r="H9" s="21" t="s">
        <v>186</v>
      </c>
      <c r="I9" s="29" t="s">
        <v>193</v>
      </c>
      <c r="J9" s="22">
        <v>46172</v>
      </c>
      <c r="K9" s="16" t="s">
        <v>146</v>
      </c>
      <c r="L9" s="29"/>
    </row>
    <row r="10" spans="1:12" ht="42" customHeight="1" x14ac:dyDescent="0.25">
      <c r="A10" s="26" t="s">
        <v>194</v>
      </c>
      <c r="B10" s="27" t="s">
        <v>46</v>
      </c>
      <c r="C10" s="27" t="s">
        <v>195</v>
      </c>
      <c r="D10" s="30" t="s">
        <v>196</v>
      </c>
      <c r="E10" s="26" t="s">
        <v>30</v>
      </c>
      <c r="F10" s="26" t="s">
        <v>38</v>
      </c>
      <c r="G10" s="27" t="s">
        <v>197</v>
      </c>
      <c r="H10" s="26" t="s">
        <v>180</v>
      </c>
      <c r="I10" s="30" t="s">
        <v>198</v>
      </c>
      <c r="J10" s="31">
        <v>46203</v>
      </c>
      <c r="K10" s="27" t="s">
        <v>146</v>
      </c>
      <c r="L10" s="30"/>
    </row>
    <row r="11" spans="1:12" ht="42" customHeight="1" x14ac:dyDescent="0.25">
      <c r="A11" s="21" t="s">
        <v>199</v>
      </c>
      <c r="B11" s="16" t="s">
        <v>46</v>
      </c>
      <c r="C11" s="16" t="s">
        <v>200</v>
      </c>
      <c r="D11" s="29" t="s">
        <v>201</v>
      </c>
      <c r="E11" s="21" t="s">
        <v>30</v>
      </c>
      <c r="F11" s="21" t="s">
        <v>38</v>
      </c>
      <c r="G11" s="16" t="s">
        <v>197</v>
      </c>
      <c r="H11" s="21" t="s">
        <v>194</v>
      </c>
      <c r="I11" s="29" t="s">
        <v>202</v>
      </c>
      <c r="J11" s="22">
        <v>46218</v>
      </c>
      <c r="K11" s="16" t="s">
        <v>185</v>
      </c>
      <c r="L11" s="29"/>
    </row>
    <row r="12" spans="1:12" ht="42" customHeight="1" x14ac:dyDescent="0.25">
      <c r="A12" s="26" t="s">
        <v>203</v>
      </c>
      <c r="B12" s="27" t="s">
        <v>46</v>
      </c>
      <c r="C12" s="27" t="s">
        <v>204</v>
      </c>
      <c r="D12" s="30" t="s">
        <v>205</v>
      </c>
      <c r="E12" s="26" t="s">
        <v>30</v>
      </c>
      <c r="F12" s="26" t="s">
        <v>42</v>
      </c>
      <c r="G12" s="27" t="s">
        <v>206</v>
      </c>
      <c r="H12" s="26" t="s">
        <v>186</v>
      </c>
      <c r="I12" s="30" t="s">
        <v>207</v>
      </c>
      <c r="J12" s="31">
        <v>46235</v>
      </c>
      <c r="K12" s="27" t="s">
        <v>146</v>
      </c>
      <c r="L12" s="30" t="s">
        <v>208</v>
      </c>
    </row>
    <row r="13" spans="1:12" ht="42" customHeight="1" x14ac:dyDescent="0.25">
      <c r="A13" s="21" t="s">
        <v>209</v>
      </c>
      <c r="B13" s="16" t="s">
        <v>46</v>
      </c>
      <c r="C13" s="16" t="s">
        <v>210</v>
      </c>
      <c r="D13" s="29" t="s">
        <v>211</v>
      </c>
      <c r="E13" s="21" t="s">
        <v>32</v>
      </c>
      <c r="F13" s="21" t="s">
        <v>38</v>
      </c>
      <c r="G13" s="16" t="s">
        <v>145</v>
      </c>
      <c r="H13" s="21" t="s">
        <v>183</v>
      </c>
      <c r="I13" s="29" t="s">
        <v>212</v>
      </c>
      <c r="J13" s="22">
        <v>46249</v>
      </c>
      <c r="K13" s="16" t="s">
        <v>146</v>
      </c>
      <c r="L13" s="29"/>
    </row>
    <row r="14" spans="1:12" ht="42" customHeight="1" x14ac:dyDescent="0.25">
      <c r="A14" s="26" t="s">
        <v>213</v>
      </c>
      <c r="B14" s="27" t="s">
        <v>46</v>
      </c>
      <c r="C14" s="27" t="s">
        <v>214</v>
      </c>
      <c r="D14" s="30" t="s">
        <v>215</v>
      </c>
      <c r="E14" s="26" t="s">
        <v>32</v>
      </c>
      <c r="F14" s="26" t="s">
        <v>38</v>
      </c>
      <c r="G14" s="27" t="s">
        <v>145</v>
      </c>
      <c r="H14" s="26" t="s">
        <v>186</v>
      </c>
      <c r="I14" s="30" t="s">
        <v>216</v>
      </c>
      <c r="J14" s="31">
        <v>46266</v>
      </c>
      <c r="K14" s="27" t="s">
        <v>146</v>
      </c>
      <c r="L14" s="30"/>
    </row>
    <row r="15" spans="1:12" ht="42" customHeight="1" x14ac:dyDescent="0.25">
      <c r="A15" s="21" t="s">
        <v>217</v>
      </c>
      <c r="B15" s="16" t="s">
        <v>46</v>
      </c>
      <c r="C15" s="16" t="s">
        <v>218</v>
      </c>
      <c r="D15" s="29" t="s">
        <v>219</v>
      </c>
      <c r="E15" s="21" t="s">
        <v>33</v>
      </c>
      <c r="F15" s="21" t="s">
        <v>43</v>
      </c>
      <c r="G15" s="16" t="s">
        <v>145</v>
      </c>
      <c r="H15" s="21" t="s">
        <v>183</v>
      </c>
      <c r="I15" s="29" t="s">
        <v>220</v>
      </c>
      <c r="J15" s="21"/>
      <c r="K15" s="16" t="s">
        <v>146</v>
      </c>
      <c r="L15" s="29" t="s">
        <v>221</v>
      </c>
    </row>
    <row r="16" spans="1:12" ht="42" customHeight="1" x14ac:dyDescent="0.25">
      <c r="A16" s="26" t="s">
        <v>222</v>
      </c>
      <c r="B16" s="27" t="s">
        <v>47</v>
      </c>
      <c r="C16" s="27" t="s">
        <v>223</v>
      </c>
      <c r="D16" s="30" t="s">
        <v>224</v>
      </c>
      <c r="E16" s="26" t="s">
        <v>29</v>
      </c>
      <c r="F16" s="26" t="s">
        <v>38</v>
      </c>
      <c r="G16" s="27" t="s">
        <v>134</v>
      </c>
      <c r="H16" s="26" t="s">
        <v>183</v>
      </c>
      <c r="I16" s="30" t="s">
        <v>225</v>
      </c>
      <c r="J16" s="31">
        <v>46264</v>
      </c>
      <c r="K16" s="27" t="s">
        <v>185</v>
      </c>
      <c r="L16" s="30"/>
    </row>
    <row r="17" spans="1:12" ht="42" customHeight="1" x14ac:dyDescent="0.25">
      <c r="A17" s="21" t="s">
        <v>226</v>
      </c>
      <c r="B17" s="16" t="s">
        <v>47</v>
      </c>
      <c r="C17" s="16" t="s">
        <v>123</v>
      </c>
      <c r="D17" s="29" t="s">
        <v>227</v>
      </c>
      <c r="E17" s="21" t="s">
        <v>29</v>
      </c>
      <c r="F17" s="21" t="s">
        <v>38</v>
      </c>
      <c r="G17" s="16" t="s">
        <v>228</v>
      </c>
      <c r="H17" s="21" t="s">
        <v>183</v>
      </c>
      <c r="I17" s="29" t="s">
        <v>229</v>
      </c>
      <c r="J17" s="22">
        <v>46280</v>
      </c>
      <c r="K17" s="16" t="s">
        <v>185</v>
      </c>
      <c r="L17" s="29"/>
    </row>
    <row r="18" spans="1:12" ht="42" customHeight="1" x14ac:dyDescent="0.25">
      <c r="A18" s="26" t="s">
        <v>230</v>
      </c>
      <c r="B18" s="27" t="s">
        <v>47</v>
      </c>
      <c r="C18" s="27" t="s">
        <v>231</v>
      </c>
      <c r="D18" s="30" t="s">
        <v>232</v>
      </c>
      <c r="E18" s="26" t="s">
        <v>29</v>
      </c>
      <c r="F18" s="26" t="s">
        <v>40</v>
      </c>
      <c r="G18" s="27" t="s">
        <v>150</v>
      </c>
      <c r="H18" s="26" t="s">
        <v>183</v>
      </c>
      <c r="I18" s="30" t="s">
        <v>233</v>
      </c>
      <c r="J18" s="31">
        <v>46143</v>
      </c>
      <c r="K18" s="27" t="s">
        <v>234</v>
      </c>
      <c r="L18" s="30"/>
    </row>
    <row r="19" spans="1:12" ht="42" customHeight="1" x14ac:dyDescent="0.25">
      <c r="A19" s="21" t="s">
        <v>235</v>
      </c>
      <c r="B19" s="16" t="s">
        <v>47</v>
      </c>
      <c r="C19" s="16" t="s">
        <v>236</v>
      </c>
      <c r="D19" s="29" t="s">
        <v>237</v>
      </c>
      <c r="E19" s="21" t="s">
        <v>29</v>
      </c>
      <c r="F19" s="21" t="s">
        <v>41</v>
      </c>
      <c r="G19" s="16" t="s">
        <v>236</v>
      </c>
      <c r="H19" s="21" t="s">
        <v>183</v>
      </c>
      <c r="I19" s="29" t="s">
        <v>238</v>
      </c>
      <c r="J19" s="22">
        <v>46204</v>
      </c>
      <c r="K19" s="16" t="s">
        <v>236</v>
      </c>
      <c r="L19" s="29"/>
    </row>
    <row r="20" spans="1:12" ht="42" customHeight="1" x14ac:dyDescent="0.25">
      <c r="A20" s="26" t="s">
        <v>239</v>
      </c>
      <c r="B20" s="27" t="s">
        <v>47</v>
      </c>
      <c r="C20" s="27" t="s">
        <v>240</v>
      </c>
      <c r="D20" s="30" t="s">
        <v>241</v>
      </c>
      <c r="E20" s="26" t="s">
        <v>30</v>
      </c>
      <c r="F20" s="26" t="s">
        <v>38</v>
      </c>
      <c r="G20" s="27" t="s">
        <v>150</v>
      </c>
      <c r="H20" s="26" t="s">
        <v>183</v>
      </c>
      <c r="I20" s="30" t="s">
        <v>242</v>
      </c>
      <c r="J20" s="31">
        <v>46264</v>
      </c>
      <c r="K20" s="27" t="s">
        <v>146</v>
      </c>
      <c r="L20" s="30" t="s">
        <v>243</v>
      </c>
    </row>
    <row r="21" spans="1:12" ht="42" customHeight="1" x14ac:dyDescent="0.25">
      <c r="A21" s="21" t="s">
        <v>244</v>
      </c>
      <c r="B21" s="16" t="s">
        <v>47</v>
      </c>
      <c r="C21" s="16" t="s">
        <v>245</v>
      </c>
      <c r="D21" s="29" t="s">
        <v>246</v>
      </c>
      <c r="E21" s="21" t="s">
        <v>32</v>
      </c>
      <c r="F21" s="21" t="s">
        <v>38</v>
      </c>
      <c r="G21" s="16" t="s">
        <v>134</v>
      </c>
      <c r="H21" s="21" t="s">
        <v>222</v>
      </c>
      <c r="I21" s="29" t="s">
        <v>247</v>
      </c>
      <c r="J21" s="22">
        <v>46295</v>
      </c>
      <c r="K21" s="16" t="s">
        <v>185</v>
      </c>
      <c r="L21" s="29"/>
    </row>
    <row r="22" spans="1:12" ht="30" customHeight="1" x14ac:dyDescent="0.25">
      <c r="A22" s="32"/>
      <c r="B22" s="33"/>
      <c r="C22" s="33"/>
      <c r="D22" s="30"/>
      <c r="E22" s="32"/>
      <c r="F22" s="32"/>
      <c r="G22" s="33"/>
      <c r="H22" s="32"/>
      <c r="I22" s="30"/>
      <c r="J22" s="34"/>
      <c r="K22" s="33"/>
      <c r="L22" s="30"/>
    </row>
    <row r="23" spans="1:12" ht="30" customHeight="1" x14ac:dyDescent="0.25">
      <c r="A23" s="35"/>
      <c r="B23" s="36"/>
      <c r="C23" s="36"/>
      <c r="D23" s="29"/>
      <c r="E23" s="35"/>
      <c r="F23" s="35"/>
      <c r="G23" s="36"/>
      <c r="H23" s="35"/>
      <c r="I23" s="29"/>
      <c r="J23" s="37"/>
      <c r="K23" s="36"/>
      <c r="L23" s="29"/>
    </row>
    <row r="24" spans="1:12" ht="30" customHeight="1" x14ac:dyDescent="0.25">
      <c r="A24" s="32"/>
      <c r="B24" s="33"/>
      <c r="C24" s="33"/>
      <c r="D24" s="30"/>
      <c r="E24" s="32"/>
      <c r="F24" s="32"/>
      <c r="G24" s="33"/>
      <c r="H24" s="32"/>
      <c r="I24" s="30"/>
      <c r="J24" s="34"/>
      <c r="K24" s="33"/>
      <c r="L24" s="30"/>
    </row>
    <row r="25" spans="1:12" ht="30" customHeight="1" x14ac:dyDescent="0.25">
      <c r="A25" s="35"/>
      <c r="B25" s="36"/>
      <c r="C25" s="36"/>
      <c r="D25" s="29"/>
      <c r="E25" s="35"/>
      <c r="F25" s="35"/>
      <c r="G25" s="36"/>
      <c r="H25" s="35"/>
      <c r="I25" s="29"/>
      <c r="J25" s="37"/>
      <c r="K25" s="36"/>
      <c r="L25" s="29"/>
    </row>
    <row r="26" spans="1:12" ht="30" customHeight="1" x14ac:dyDescent="0.25">
      <c r="A26" s="32"/>
      <c r="B26" s="33"/>
      <c r="C26" s="33"/>
      <c r="D26" s="30"/>
      <c r="E26" s="32"/>
      <c r="F26" s="32"/>
      <c r="G26" s="33"/>
      <c r="H26" s="32"/>
      <c r="I26" s="30"/>
      <c r="J26" s="34"/>
      <c r="K26" s="33"/>
      <c r="L26" s="30"/>
    </row>
    <row r="27" spans="1:12" ht="30" customHeight="1" x14ac:dyDescent="0.25">
      <c r="A27" s="35"/>
      <c r="B27" s="36"/>
      <c r="C27" s="36"/>
      <c r="D27" s="29"/>
      <c r="E27" s="35"/>
      <c r="F27" s="35"/>
      <c r="G27" s="36"/>
      <c r="H27" s="35"/>
      <c r="I27" s="29"/>
      <c r="J27" s="37"/>
      <c r="K27" s="36"/>
      <c r="L27" s="29"/>
    </row>
    <row r="28" spans="1:12" ht="30" customHeight="1" x14ac:dyDescent="0.25">
      <c r="A28" s="32"/>
      <c r="B28" s="33"/>
      <c r="C28" s="33"/>
      <c r="D28" s="30"/>
      <c r="E28" s="32"/>
      <c r="F28" s="32"/>
      <c r="G28" s="33"/>
      <c r="H28" s="32"/>
      <c r="I28" s="30"/>
      <c r="J28" s="34"/>
      <c r="K28" s="33"/>
      <c r="L28" s="30"/>
    </row>
    <row r="29" spans="1:12" ht="30" customHeight="1" x14ac:dyDescent="0.25">
      <c r="A29" s="35"/>
      <c r="B29" s="36"/>
      <c r="C29" s="36"/>
      <c r="D29" s="29"/>
      <c r="E29" s="35"/>
      <c r="F29" s="35"/>
      <c r="G29" s="36"/>
      <c r="H29" s="35"/>
      <c r="I29" s="29"/>
      <c r="J29" s="37"/>
      <c r="K29" s="36"/>
      <c r="L29" s="29"/>
    </row>
    <row r="30" spans="1:12" ht="30" customHeight="1" x14ac:dyDescent="0.25">
      <c r="A30" s="32"/>
      <c r="B30" s="33"/>
      <c r="C30" s="33"/>
      <c r="D30" s="30"/>
      <c r="E30" s="32"/>
      <c r="F30" s="32"/>
      <c r="G30" s="33"/>
      <c r="H30" s="32"/>
      <c r="I30" s="30"/>
      <c r="J30" s="34"/>
      <c r="K30" s="33"/>
      <c r="L30" s="30"/>
    </row>
    <row r="31" spans="1:12" ht="30" customHeight="1" x14ac:dyDescent="0.25">
      <c r="A31" s="35"/>
      <c r="B31" s="36"/>
      <c r="C31" s="36"/>
      <c r="D31" s="29"/>
      <c r="E31" s="35"/>
      <c r="F31" s="35"/>
      <c r="G31" s="36"/>
      <c r="H31" s="35"/>
      <c r="I31" s="29"/>
      <c r="J31" s="37"/>
      <c r="K31" s="36"/>
      <c r="L31" s="29"/>
    </row>
    <row r="32" spans="1:12" ht="30" customHeight="1" x14ac:dyDescent="0.25">
      <c r="A32" s="32"/>
      <c r="B32" s="33"/>
      <c r="C32" s="33"/>
      <c r="D32" s="30"/>
      <c r="E32" s="32"/>
      <c r="F32" s="32"/>
      <c r="G32" s="33"/>
      <c r="H32" s="32"/>
      <c r="I32" s="30"/>
      <c r="J32" s="34"/>
      <c r="K32" s="33"/>
      <c r="L32" s="30"/>
    </row>
    <row r="33" spans="1:12" ht="30" customHeight="1" x14ac:dyDescent="0.25">
      <c r="A33" s="35"/>
      <c r="B33" s="36"/>
      <c r="C33" s="36"/>
      <c r="D33" s="29"/>
      <c r="E33" s="35"/>
      <c r="F33" s="35"/>
      <c r="G33" s="36"/>
      <c r="H33" s="35"/>
      <c r="I33" s="29"/>
      <c r="J33" s="37"/>
      <c r="K33" s="36"/>
      <c r="L33" s="29"/>
    </row>
    <row r="34" spans="1:12" ht="30" customHeight="1" x14ac:dyDescent="0.25">
      <c r="A34" s="32"/>
      <c r="B34" s="33"/>
      <c r="C34" s="33"/>
      <c r="D34" s="30"/>
      <c r="E34" s="32"/>
      <c r="F34" s="32"/>
      <c r="G34" s="33"/>
      <c r="H34" s="32"/>
      <c r="I34" s="30"/>
      <c r="J34" s="34"/>
      <c r="K34" s="33"/>
      <c r="L34" s="30"/>
    </row>
    <row r="35" spans="1:12" ht="30" customHeight="1" x14ac:dyDescent="0.25">
      <c r="A35" s="35"/>
      <c r="B35" s="36"/>
      <c r="C35" s="36"/>
      <c r="D35" s="29"/>
      <c r="E35" s="35"/>
      <c r="F35" s="35"/>
      <c r="G35" s="36"/>
      <c r="H35" s="35"/>
      <c r="I35" s="29"/>
      <c r="J35" s="37"/>
      <c r="K35" s="36"/>
      <c r="L35" s="29"/>
    </row>
    <row r="36" spans="1:12" ht="30" customHeight="1" x14ac:dyDescent="0.25">
      <c r="A36" s="32"/>
      <c r="B36" s="33"/>
      <c r="C36" s="33"/>
      <c r="D36" s="30"/>
      <c r="E36" s="32"/>
      <c r="F36" s="32"/>
      <c r="G36" s="33"/>
      <c r="H36" s="32"/>
      <c r="I36" s="30"/>
      <c r="J36" s="34"/>
      <c r="K36" s="33"/>
      <c r="L36" s="30"/>
    </row>
    <row r="37" spans="1:12" ht="30" customHeight="1" x14ac:dyDescent="0.25">
      <c r="A37" s="35"/>
      <c r="B37" s="36"/>
      <c r="C37" s="36"/>
      <c r="D37" s="29"/>
      <c r="E37" s="35"/>
      <c r="F37" s="35"/>
      <c r="G37" s="36"/>
      <c r="H37" s="35"/>
      <c r="I37" s="29"/>
      <c r="J37" s="37"/>
      <c r="K37" s="36"/>
      <c r="L37" s="29"/>
    </row>
    <row r="38" spans="1:12" ht="30" customHeight="1" x14ac:dyDescent="0.25">
      <c r="A38" s="32"/>
      <c r="B38" s="33"/>
      <c r="C38" s="33"/>
      <c r="D38" s="30"/>
      <c r="E38" s="32"/>
      <c r="F38" s="32"/>
      <c r="G38" s="33"/>
      <c r="H38" s="32"/>
      <c r="I38" s="30"/>
      <c r="J38" s="34"/>
      <c r="K38" s="33"/>
      <c r="L38" s="30"/>
    </row>
    <row r="39" spans="1:12" ht="30" customHeight="1" x14ac:dyDescent="0.25">
      <c r="A39" s="35"/>
      <c r="B39" s="36"/>
      <c r="C39" s="36"/>
      <c r="D39" s="29"/>
      <c r="E39" s="35"/>
      <c r="F39" s="35"/>
      <c r="G39" s="36"/>
      <c r="H39" s="35"/>
      <c r="I39" s="29"/>
      <c r="J39" s="37"/>
      <c r="K39" s="36"/>
      <c r="L39" s="29"/>
    </row>
    <row r="40" spans="1:12" ht="30" customHeight="1" x14ac:dyDescent="0.25">
      <c r="A40" s="32"/>
      <c r="B40" s="33"/>
      <c r="C40" s="33"/>
      <c r="D40" s="30"/>
      <c r="E40" s="32"/>
      <c r="F40" s="32"/>
      <c r="G40" s="33"/>
      <c r="H40" s="32"/>
      <c r="I40" s="30"/>
      <c r="J40" s="34"/>
      <c r="K40" s="33"/>
      <c r="L40" s="30"/>
    </row>
    <row r="41" spans="1:12" ht="30" customHeight="1" x14ac:dyDescent="0.25">
      <c r="A41" s="35"/>
      <c r="B41" s="36"/>
      <c r="C41" s="36"/>
      <c r="D41" s="29"/>
      <c r="E41" s="35"/>
      <c r="F41" s="35"/>
      <c r="G41" s="36"/>
      <c r="H41" s="35"/>
      <c r="I41" s="29"/>
      <c r="J41" s="37"/>
      <c r="K41" s="36"/>
      <c r="L41" s="29"/>
    </row>
    <row r="42" spans="1:12" ht="30" customHeight="1" x14ac:dyDescent="0.25">
      <c r="A42" s="32"/>
      <c r="B42" s="33"/>
      <c r="C42" s="33"/>
      <c r="D42" s="30"/>
      <c r="E42" s="32"/>
      <c r="F42" s="32"/>
      <c r="G42" s="33"/>
      <c r="H42" s="32"/>
      <c r="I42" s="30"/>
      <c r="J42" s="34"/>
      <c r="K42" s="33"/>
      <c r="L42" s="30"/>
    </row>
    <row r="43" spans="1:12" ht="30" customHeight="1" x14ac:dyDescent="0.25">
      <c r="A43" s="35"/>
      <c r="B43" s="36"/>
      <c r="C43" s="36"/>
      <c r="D43" s="29"/>
      <c r="E43" s="35"/>
      <c r="F43" s="35"/>
      <c r="G43" s="36"/>
      <c r="H43" s="35"/>
      <c r="I43" s="29"/>
      <c r="J43" s="37"/>
      <c r="K43" s="36"/>
      <c r="L43" s="29"/>
    </row>
    <row r="44" spans="1:12" ht="30" customHeight="1" x14ac:dyDescent="0.25">
      <c r="A44" s="32"/>
      <c r="B44" s="33"/>
      <c r="C44" s="33"/>
      <c r="D44" s="30"/>
      <c r="E44" s="32"/>
      <c r="F44" s="32"/>
      <c r="G44" s="33"/>
      <c r="H44" s="32"/>
      <c r="I44" s="30"/>
      <c r="J44" s="34"/>
      <c r="K44" s="33"/>
      <c r="L44" s="30"/>
    </row>
    <row r="45" spans="1:12" ht="30" customHeight="1" x14ac:dyDescent="0.25">
      <c r="A45" s="35"/>
      <c r="B45" s="36"/>
      <c r="C45" s="36"/>
      <c r="D45" s="29"/>
      <c r="E45" s="35"/>
      <c r="F45" s="35"/>
      <c r="G45" s="36"/>
      <c r="H45" s="35"/>
      <c r="I45" s="29"/>
      <c r="J45" s="37"/>
      <c r="K45" s="36"/>
      <c r="L45" s="29"/>
    </row>
    <row r="46" spans="1:12" ht="30" customHeight="1" x14ac:dyDescent="0.25">
      <c r="A46" s="32"/>
      <c r="B46" s="33"/>
      <c r="C46" s="33"/>
      <c r="D46" s="30"/>
      <c r="E46" s="32"/>
      <c r="F46" s="32"/>
      <c r="G46" s="33"/>
      <c r="H46" s="32"/>
      <c r="I46" s="30"/>
      <c r="J46" s="34"/>
      <c r="K46" s="33"/>
      <c r="L46" s="30"/>
    </row>
    <row r="47" spans="1:12" ht="30" customHeight="1" x14ac:dyDescent="0.25">
      <c r="A47" s="35"/>
      <c r="B47" s="36"/>
      <c r="C47" s="36"/>
      <c r="D47" s="29"/>
      <c r="E47" s="35"/>
      <c r="F47" s="35"/>
      <c r="G47" s="36"/>
      <c r="H47" s="35"/>
      <c r="I47" s="29"/>
      <c r="J47" s="37"/>
      <c r="K47" s="36"/>
      <c r="L47" s="29"/>
    </row>
    <row r="48" spans="1:12" ht="30" customHeight="1" x14ac:dyDescent="0.25">
      <c r="A48" s="32"/>
      <c r="B48" s="33"/>
      <c r="C48" s="33"/>
      <c r="D48" s="30"/>
      <c r="E48" s="32"/>
      <c r="F48" s="32"/>
      <c r="G48" s="33"/>
      <c r="H48" s="32"/>
      <c r="I48" s="30"/>
      <c r="J48" s="34"/>
      <c r="K48" s="33"/>
      <c r="L48" s="30"/>
    </row>
    <row r="49" spans="1:12" ht="30" customHeight="1" x14ac:dyDescent="0.25">
      <c r="A49" s="35"/>
      <c r="B49" s="36"/>
      <c r="C49" s="36"/>
      <c r="D49" s="29"/>
      <c r="E49" s="35"/>
      <c r="F49" s="35"/>
      <c r="G49" s="36"/>
      <c r="H49" s="35"/>
      <c r="I49" s="29"/>
      <c r="J49" s="37"/>
      <c r="K49" s="36"/>
      <c r="L49" s="29"/>
    </row>
    <row r="50" spans="1:12" ht="30" customHeight="1" x14ac:dyDescent="0.25">
      <c r="A50" s="32"/>
      <c r="B50" s="33"/>
      <c r="C50" s="33"/>
      <c r="D50" s="30"/>
      <c r="E50" s="32"/>
      <c r="F50" s="32"/>
      <c r="G50" s="33"/>
      <c r="H50" s="32"/>
      <c r="I50" s="30"/>
      <c r="J50" s="34"/>
      <c r="K50" s="33"/>
      <c r="L50" s="30"/>
    </row>
    <row r="51" spans="1:12" ht="30" customHeight="1" x14ac:dyDescent="0.25">
      <c r="A51" s="35"/>
      <c r="B51" s="36"/>
      <c r="C51" s="36"/>
      <c r="D51" s="29"/>
      <c r="E51" s="35"/>
      <c r="F51" s="35"/>
      <c r="G51" s="36"/>
      <c r="H51" s="35"/>
      <c r="I51" s="29"/>
      <c r="J51" s="37"/>
      <c r="K51" s="36"/>
      <c r="L51" s="29"/>
    </row>
    <row r="52" spans="1:12" ht="30" customHeight="1" x14ac:dyDescent="0.25">
      <c r="A52" s="32"/>
      <c r="B52" s="33"/>
      <c r="C52" s="33"/>
      <c r="D52" s="30"/>
      <c r="E52" s="32"/>
      <c r="F52" s="32"/>
      <c r="G52" s="33"/>
      <c r="H52" s="32"/>
      <c r="I52" s="30"/>
      <c r="J52" s="34"/>
      <c r="K52" s="33"/>
      <c r="L52" s="30"/>
    </row>
    <row r="53" spans="1:12" ht="30" customHeight="1" x14ac:dyDescent="0.25">
      <c r="A53" s="35"/>
      <c r="B53" s="36"/>
      <c r="C53" s="36"/>
      <c r="D53" s="29"/>
      <c r="E53" s="35"/>
      <c r="F53" s="35"/>
      <c r="G53" s="36"/>
      <c r="H53" s="35"/>
      <c r="I53" s="29"/>
      <c r="J53" s="37"/>
      <c r="K53" s="36"/>
      <c r="L53" s="29"/>
    </row>
    <row r="54" spans="1:12" ht="30" customHeight="1" x14ac:dyDescent="0.25">
      <c r="A54" s="32"/>
      <c r="B54" s="33"/>
      <c r="C54" s="33"/>
      <c r="D54" s="30"/>
      <c r="E54" s="32"/>
      <c r="F54" s="32"/>
      <c r="G54" s="33"/>
      <c r="H54" s="32"/>
      <c r="I54" s="30"/>
      <c r="J54" s="34"/>
      <c r="K54" s="33"/>
      <c r="L54" s="30"/>
    </row>
    <row r="55" spans="1:12" ht="30" customHeight="1" x14ac:dyDescent="0.25">
      <c r="A55" s="35"/>
      <c r="B55" s="36"/>
      <c r="C55" s="36"/>
      <c r="D55" s="29"/>
      <c r="E55" s="35"/>
      <c r="F55" s="35"/>
      <c r="G55" s="36"/>
      <c r="H55" s="35"/>
      <c r="I55" s="29"/>
      <c r="J55" s="37"/>
      <c r="K55" s="36"/>
      <c r="L55" s="29"/>
    </row>
    <row r="56" spans="1:12" ht="30" customHeight="1" x14ac:dyDescent="0.25">
      <c r="A56" s="32"/>
      <c r="B56" s="33"/>
      <c r="C56" s="33"/>
      <c r="D56" s="30"/>
      <c r="E56" s="32"/>
      <c r="F56" s="32"/>
      <c r="G56" s="33"/>
      <c r="H56" s="32"/>
      <c r="I56" s="30"/>
      <c r="J56" s="34"/>
      <c r="K56" s="33"/>
      <c r="L56" s="30"/>
    </row>
  </sheetData>
  <autoFilter ref="A6:L56" xr:uid="{00000000-0009-0000-0000-000003000000}"/>
  <mergeCells count="4">
    <mergeCell ref="A1:L1"/>
    <mergeCell ref="A2:L2"/>
    <mergeCell ref="A3:L3"/>
    <mergeCell ref="A5:L5"/>
  </mergeCells>
  <conditionalFormatting sqref="E7:E56">
    <cfRule type="cellIs" dxfId="18" priority="2" operator="equal">
      <formula>"Muss"</formula>
    </cfRule>
    <cfRule type="cellIs" dxfId="17" priority="3" operator="equal">
      <formula>"Soll"</formula>
    </cfRule>
    <cfRule type="cellIs" dxfId="16" priority="4" operator="equal">
      <formula>"Kann"</formula>
    </cfRule>
    <cfRule type="cellIs" dxfId="15" priority="5" operator="equal">
      <formula>"Abgrenzung"</formula>
    </cfRule>
  </conditionalFormatting>
  <conditionalFormatting sqref="F7:F56">
    <cfRule type="cellIs" dxfId="14" priority="6" operator="equal">
      <formula>"Offen"</formula>
    </cfRule>
    <cfRule type="cellIs" dxfId="13" priority="7" operator="equal">
      <formula>"In Bearbeitung"</formula>
    </cfRule>
    <cfRule type="cellIs" dxfId="12" priority="8" operator="equal">
      <formula>"Umgesetzt"</formula>
    </cfRule>
    <cfRule type="cellIs" dxfId="11" priority="9" operator="equal">
      <formula>"Zurückgestellt"</formula>
    </cfRule>
    <cfRule type="cellIs" dxfId="10" priority="10" operator="equal">
      <formula>"Abgelehnt"</formula>
    </cfRule>
  </conditionalFormatting>
  <dataValidations count="3">
    <dataValidation type="list" allowBlank="1" sqref="B7:B56" xr:uid="{00000000-0002-0000-0300-000000000000}">
      <formula1>"Funktional,Nicht-funktional"</formula1>
      <formula2>0</formula2>
    </dataValidation>
    <dataValidation type="list" allowBlank="1" showInputMessage="1" promptTitle="Auswahl" prompt="Muss · Soll · Kann · Abgrenzung (MoSCoW)" sqref="E7:E56" xr:uid="{00000000-0002-0000-0300-000001000000}">
      <formula1>"Muss,Soll,Kann,Abgrenzung"</formula1>
      <formula2>0</formula2>
    </dataValidation>
    <dataValidation type="list" allowBlank="1" sqref="F7:F56" xr:uid="{00000000-0002-0000-0300-000002000000}">
      <formula1>"Offen,In Bearbeitung,Umgesetzt,Zurückgestellt,Abgelehnt"</formula1>
      <formula2>0</formula2>
    </dataValidation>
  </dataValidations>
  <pageMargins left="0.4" right="0.4" top="0.5" bottom="0.5" header="0.511811023622047" footer="0.511811023622047"/>
  <pageSetup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C6577"/>
    <pageSetUpPr fitToPage="1"/>
  </sheetPr>
  <dimension ref="A1:G25"/>
  <sheetViews>
    <sheetView showGridLines="0" zoomScaleNormal="100" workbookViewId="0">
      <pane ySplit="6" topLeftCell="A7" activePane="bottomLeft" state="frozen"/>
      <selection pane="bottomLeft"/>
    </sheetView>
  </sheetViews>
  <sheetFormatPr baseColWidth="10" defaultColWidth="8.7109375" defaultRowHeight="15" x14ac:dyDescent="0.25"/>
  <cols>
    <col min="1" max="1" width="9" customWidth="1"/>
    <col min="2" max="2" width="20" customWidth="1"/>
    <col min="3" max="3" width="58" customWidth="1"/>
    <col min="4" max="4" width="16" customWidth="1"/>
    <col min="5" max="7" width="22" customWidth="1"/>
  </cols>
  <sheetData>
    <row r="1" spans="1:7" ht="39.75" customHeight="1" x14ac:dyDescent="0.25">
      <c r="A1" s="14" t="s">
        <v>0</v>
      </c>
      <c r="B1" s="14"/>
      <c r="C1" s="14"/>
      <c r="D1" s="14"/>
      <c r="E1" s="14"/>
      <c r="F1" s="14"/>
      <c r="G1" s="14"/>
    </row>
    <row r="2" spans="1:7" ht="21.75" customHeight="1" x14ac:dyDescent="0.25">
      <c r="A2" s="13" t="s">
        <v>248</v>
      </c>
      <c r="B2" s="13"/>
      <c r="C2" s="13"/>
      <c r="D2" s="13"/>
      <c r="E2" s="13"/>
      <c r="F2" s="13"/>
      <c r="G2" s="13"/>
    </row>
    <row r="3" spans="1:7" ht="4.5" customHeight="1" x14ac:dyDescent="0.25">
      <c r="A3" s="12"/>
      <c r="B3" s="12"/>
      <c r="C3" s="12"/>
      <c r="D3" s="12"/>
      <c r="E3" s="12"/>
      <c r="F3" s="12"/>
      <c r="G3" s="12"/>
    </row>
    <row r="4" spans="1:7" ht="6.75" customHeight="1" x14ac:dyDescent="0.25"/>
    <row r="5" spans="1:7" ht="21.75" customHeight="1" x14ac:dyDescent="0.25">
      <c r="A5" s="50" t="s">
        <v>249</v>
      </c>
      <c r="B5" s="50"/>
      <c r="C5" s="50"/>
      <c r="D5" s="50"/>
      <c r="E5" s="50"/>
      <c r="F5" s="50"/>
      <c r="G5" s="50"/>
    </row>
    <row r="6" spans="1:7" ht="30" customHeight="1" x14ac:dyDescent="0.25">
      <c r="A6" s="18" t="s">
        <v>171</v>
      </c>
      <c r="B6" s="18" t="s">
        <v>172</v>
      </c>
      <c r="C6" s="18" t="s">
        <v>250</v>
      </c>
      <c r="D6" s="18" t="s">
        <v>251</v>
      </c>
      <c r="E6" s="18" t="s">
        <v>252</v>
      </c>
      <c r="F6" s="18" t="s">
        <v>178</v>
      </c>
      <c r="G6" s="18" t="s">
        <v>179</v>
      </c>
    </row>
    <row r="7" spans="1:7" ht="30" customHeight="1" x14ac:dyDescent="0.25">
      <c r="A7" s="21" t="s">
        <v>253</v>
      </c>
      <c r="B7" s="16" t="s">
        <v>254</v>
      </c>
      <c r="C7" s="23" t="s">
        <v>255</v>
      </c>
      <c r="D7" s="21" t="s">
        <v>256</v>
      </c>
      <c r="E7" s="23" t="s">
        <v>257</v>
      </c>
      <c r="F7" s="23" t="s">
        <v>258</v>
      </c>
      <c r="G7" s="23"/>
    </row>
    <row r="8" spans="1:7" ht="30" customHeight="1" x14ac:dyDescent="0.25">
      <c r="A8" s="26" t="s">
        <v>259</v>
      </c>
      <c r="B8" s="27" t="s">
        <v>254</v>
      </c>
      <c r="C8" s="28" t="s">
        <v>260</v>
      </c>
      <c r="D8" s="26" t="s">
        <v>256</v>
      </c>
      <c r="E8" s="28" t="s">
        <v>261</v>
      </c>
      <c r="F8" s="28" t="s">
        <v>258</v>
      </c>
      <c r="G8" s="28"/>
    </row>
    <row r="9" spans="1:7" ht="30" customHeight="1" x14ac:dyDescent="0.25">
      <c r="A9" s="21" t="s">
        <v>262</v>
      </c>
      <c r="B9" s="16" t="s">
        <v>263</v>
      </c>
      <c r="C9" s="23" t="s">
        <v>264</v>
      </c>
      <c r="D9" s="21" t="s">
        <v>256</v>
      </c>
      <c r="E9" s="23" t="s">
        <v>265</v>
      </c>
      <c r="F9" s="23" t="s">
        <v>258</v>
      </c>
      <c r="G9" s="23"/>
    </row>
    <row r="10" spans="1:7" ht="30" customHeight="1" x14ac:dyDescent="0.25">
      <c r="A10" s="26" t="s">
        <v>266</v>
      </c>
      <c r="B10" s="27" t="s">
        <v>263</v>
      </c>
      <c r="C10" s="28" t="s">
        <v>267</v>
      </c>
      <c r="D10" s="26" t="s">
        <v>268</v>
      </c>
      <c r="E10" s="28" t="s">
        <v>269</v>
      </c>
      <c r="F10" s="28" t="s">
        <v>258</v>
      </c>
      <c r="G10" s="28"/>
    </row>
    <row r="11" spans="1:7" ht="30" customHeight="1" x14ac:dyDescent="0.25">
      <c r="A11" s="21" t="s">
        <v>270</v>
      </c>
      <c r="B11" s="16" t="s">
        <v>271</v>
      </c>
      <c r="C11" s="23" t="s">
        <v>272</v>
      </c>
      <c r="D11" s="21" t="s">
        <v>256</v>
      </c>
      <c r="E11" s="23" t="s">
        <v>273</v>
      </c>
      <c r="F11" s="23" t="s">
        <v>185</v>
      </c>
      <c r="G11" s="23"/>
    </row>
    <row r="12" spans="1:7" ht="30" customHeight="1" x14ac:dyDescent="0.25">
      <c r="A12" s="26" t="s">
        <v>274</v>
      </c>
      <c r="B12" s="27" t="s">
        <v>271</v>
      </c>
      <c r="C12" s="28" t="s">
        <v>275</v>
      </c>
      <c r="D12" s="26" t="s">
        <v>256</v>
      </c>
      <c r="E12" s="28" t="s">
        <v>273</v>
      </c>
      <c r="F12" s="28" t="s">
        <v>185</v>
      </c>
      <c r="G12" s="28"/>
    </row>
    <row r="13" spans="1:7" ht="30" customHeight="1" x14ac:dyDescent="0.25">
      <c r="A13" s="21" t="s">
        <v>276</v>
      </c>
      <c r="B13" s="16" t="s">
        <v>271</v>
      </c>
      <c r="C13" s="23" t="s">
        <v>277</v>
      </c>
      <c r="D13" s="21" t="s">
        <v>268</v>
      </c>
      <c r="E13" s="23" t="s">
        <v>273</v>
      </c>
      <c r="F13" s="23" t="s">
        <v>185</v>
      </c>
      <c r="G13" s="23"/>
    </row>
    <row r="14" spans="1:7" ht="30" customHeight="1" x14ac:dyDescent="0.25">
      <c r="A14" s="26" t="s">
        <v>278</v>
      </c>
      <c r="B14" s="27" t="s">
        <v>279</v>
      </c>
      <c r="C14" s="28" t="s">
        <v>280</v>
      </c>
      <c r="D14" s="26" t="s">
        <v>256</v>
      </c>
      <c r="E14" s="28" t="s">
        <v>281</v>
      </c>
      <c r="F14" s="28" t="s">
        <v>69</v>
      </c>
      <c r="G14" s="28"/>
    </row>
    <row r="15" spans="1:7" ht="30" customHeight="1" x14ac:dyDescent="0.25">
      <c r="A15" s="21" t="s">
        <v>282</v>
      </c>
      <c r="B15" s="16" t="s">
        <v>279</v>
      </c>
      <c r="C15" s="23" t="s">
        <v>283</v>
      </c>
      <c r="D15" s="21" t="s">
        <v>256</v>
      </c>
      <c r="E15" s="23" t="s">
        <v>284</v>
      </c>
      <c r="F15" s="23" t="s">
        <v>285</v>
      </c>
      <c r="G15" s="23"/>
    </row>
    <row r="16" spans="1:7" ht="30" customHeight="1" x14ac:dyDescent="0.25">
      <c r="A16" s="26" t="s">
        <v>286</v>
      </c>
      <c r="B16" s="27" t="s">
        <v>279</v>
      </c>
      <c r="C16" s="28" t="s">
        <v>287</v>
      </c>
      <c r="D16" s="26" t="s">
        <v>256</v>
      </c>
      <c r="E16" s="28" t="s">
        <v>288</v>
      </c>
      <c r="F16" s="28" t="s">
        <v>289</v>
      </c>
      <c r="G16" s="28"/>
    </row>
    <row r="17" spans="1:7" ht="30" customHeight="1" x14ac:dyDescent="0.25">
      <c r="A17" s="21" t="s">
        <v>290</v>
      </c>
      <c r="B17" s="16" t="s">
        <v>291</v>
      </c>
      <c r="C17" s="23" t="s">
        <v>292</v>
      </c>
      <c r="D17" s="21" t="s">
        <v>268</v>
      </c>
      <c r="E17" s="23" t="s">
        <v>293</v>
      </c>
      <c r="F17" s="23" t="s">
        <v>258</v>
      </c>
      <c r="G17" s="23"/>
    </row>
    <row r="18" spans="1:7" ht="30" customHeight="1" x14ac:dyDescent="0.25">
      <c r="A18" s="26" t="s">
        <v>294</v>
      </c>
      <c r="B18" s="27" t="s">
        <v>295</v>
      </c>
      <c r="C18" s="28" t="s">
        <v>296</v>
      </c>
      <c r="D18" s="26" t="s">
        <v>268</v>
      </c>
      <c r="E18" s="28" t="s">
        <v>297</v>
      </c>
      <c r="F18" s="28" t="s">
        <v>258</v>
      </c>
      <c r="G18" s="28"/>
    </row>
    <row r="19" spans="1:7" ht="30" customHeight="1" x14ac:dyDescent="0.25">
      <c r="A19" s="21" t="s">
        <v>298</v>
      </c>
      <c r="B19" s="16" t="s">
        <v>295</v>
      </c>
      <c r="C19" s="23" t="s">
        <v>299</v>
      </c>
      <c r="D19" s="21" t="s">
        <v>256</v>
      </c>
      <c r="E19" s="23" t="s">
        <v>300</v>
      </c>
      <c r="F19" s="23" t="s">
        <v>301</v>
      </c>
      <c r="G19" s="23"/>
    </row>
    <row r="20" spans="1:7" ht="21.75" customHeight="1" x14ac:dyDescent="0.25">
      <c r="A20" s="26"/>
      <c r="B20" s="28"/>
      <c r="C20" s="27"/>
      <c r="D20" s="38"/>
      <c r="E20" s="28"/>
      <c r="F20" s="28"/>
      <c r="G20" s="27"/>
    </row>
    <row r="21" spans="1:7" ht="21.75" customHeight="1" x14ac:dyDescent="0.25">
      <c r="A21" s="21"/>
      <c r="B21" s="23"/>
      <c r="C21" s="16"/>
      <c r="D21" s="39"/>
      <c r="E21" s="23"/>
      <c r="F21" s="23"/>
      <c r="G21" s="16"/>
    </row>
    <row r="22" spans="1:7" ht="21.75" customHeight="1" x14ac:dyDescent="0.25">
      <c r="A22" s="26"/>
      <c r="B22" s="28"/>
      <c r="C22" s="27"/>
      <c r="D22" s="38"/>
      <c r="E22" s="28"/>
      <c r="F22" s="28"/>
      <c r="G22" s="27"/>
    </row>
    <row r="23" spans="1:7" ht="21.75" customHeight="1" x14ac:dyDescent="0.25">
      <c r="A23" s="21"/>
      <c r="B23" s="23"/>
      <c r="C23" s="16"/>
      <c r="D23" s="39"/>
      <c r="E23" s="23"/>
      <c r="F23" s="23"/>
      <c r="G23" s="16"/>
    </row>
    <row r="24" spans="1:7" ht="21.75" customHeight="1" x14ac:dyDescent="0.25">
      <c r="A24" s="26"/>
      <c r="B24" s="28"/>
      <c r="C24" s="27"/>
      <c r="D24" s="38"/>
      <c r="E24" s="28"/>
      <c r="F24" s="28"/>
      <c r="G24" s="27"/>
    </row>
    <row r="25" spans="1:7" ht="21.75" customHeight="1" x14ac:dyDescent="0.25">
      <c r="A25" s="21"/>
      <c r="B25" s="23"/>
      <c r="C25" s="16"/>
      <c r="D25" s="39"/>
      <c r="E25" s="23"/>
      <c r="F25" s="23"/>
      <c r="G25" s="16"/>
    </row>
  </sheetData>
  <autoFilter ref="A6:G25" xr:uid="{00000000-0009-0000-0000-000004000000}"/>
  <mergeCells count="4">
    <mergeCell ref="A1:G1"/>
    <mergeCell ref="A2:G2"/>
    <mergeCell ref="A3:G3"/>
    <mergeCell ref="A5:G5"/>
  </mergeCells>
  <conditionalFormatting sqref="D7:D25">
    <cfRule type="cellIs" dxfId="9" priority="2" operator="equal">
      <formula>"Zwingend"</formula>
    </cfRule>
    <cfRule type="cellIs" dxfId="8" priority="3" operator="equal">
      <formula>"Empfohlen"</formula>
    </cfRule>
    <cfRule type="cellIs" dxfId="7" priority="4" operator="equal">
      <formula>"Optional"</formula>
    </cfRule>
  </conditionalFormatting>
  <dataValidations count="1">
    <dataValidation type="list" allowBlank="1" sqref="D7:D25" xr:uid="{00000000-0002-0000-0400-000000000000}">
      <formula1>"Zwingend,Empfohlen,Optional"</formula1>
      <formula2>0</formula2>
    </dataValidation>
  </dataValidations>
  <pageMargins left="0.4" right="0.4" top="0.5" bottom="0.5" header="0.511811023622047" footer="0.511811023622047"/>
  <pageSetup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C6577"/>
    <pageSetUpPr fitToPage="1"/>
  </sheetPr>
  <dimension ref="A1:I26"/>
  <sheetViews>
    <sheetView showGridLines="0" zoomScaleNormal="100" workbookViewId="0"/>
  </sheetViews>
  <sheetFormatPr baseColWidth="10" defaultColWidth="8.7109375" defaultRowHeight="15" x14ac:dyDescent="0.25"/>
  <cols>
    <col min="1" max="1" width="10" customWidth="1"/>
    <col min="2" max="2" width="24" customWidth="1"/>
    <col min="3" max="3" width="40" customWidth="1"/>
    <col min="4" max="4" width="26" customWidth="1"/>
    <col min="5" max="6" width="18" customWidth="1"/>
    <col min="7" max="7" width="16" customWidth="1"/>
    <col min="8" max="8" width="13" customWidth="1"/>
    <col min="9" max="9" width="16" customWidth="1"/>
  </cols>
  <sheetData>
    <row r="1" spans="1:9" ht="39.75" customHeight="1" x14ac:dyDescent="0.25">
      <c r="A1" s="14" t="s">
        <v>0</v>
      </c>
      <c r="B1" s="14"/>
      <c r="C1" s="14"/>
      <c r="D1" s="14"/>
      <c r="E1" s="14"/>
      <c r="F1" s="14"/>
      <c r="G1" s="14"/>
      <c r="H1" s="14"/>
      <c r="I1" s="14"/>
    </row>
    <row r="2" spans="1:9" ht="21.75" customHeight="1" x14ac:dyDescent="0.25">
      <c r="A2" s="13" t="s">
        <v>302</v>
      </c>
      <c r="B2" s="13"/>
      <c r="C2" s="13"/>
      <c r="D2" s="13"/>
      <c r="E2" s="13"/>
      <c r="F2" s="13"/>
      <c r="G2" s="13"/>
      <c r="H2" s="13"/>
      <c r="I2" s="13"/>
    </row>
    <row r="3" spans="1:9" ht="4.5" customHeight="1" x14ac:dyDescent="0.25">
      <c r="A3" s="12"/>
      <c r="B3" s="12"/>
      <c r="C3" s="12"/>
      <c r="D3" s="12"/>
      <c r="E3" s="12"/>
      <c r="F3" s="12"/>
      <c r="G3" s="12"/>
      <c r="H3" s="12"/>
      <c r="I3" s="12"/>
    </row>
    <row r="4" spans="1:9" ht="6.75" customHeight="1" x14ac:dyDescent="0.25"/>
    <row r="5" spans="1:9" ht="21.75" customHeight="1" x14ac:dyDescent="0.25">
      <c r="A5" s="11" t="s">
        <v>303</v>
      </c>
      <c r="B5" s="11"/>
      <c r="C5" s="11"/>
      <c r="D5" s="11"/>
      <c r="E5" s="11"/>
      <c r="F5" s="11"/>
      <c r="G5" s="11"/>
      <c r="H5" s="11"/>
      <c r="I5" s="11"/>
    </row>
    <row r="6" spans="1:9" ht="30" customHeight="1" x14ac:dyDescent="0.25">
      <c r="A6" s="18" t="s">
        <v>118</v>
      </c>
      <c r="B6" s="18" t="s">
        <v>304</v>
      </c>
      <c r="C6" s="18" t="s">
        <v>250</v>
      </c>
      <c r="D6" s="18" t="s">
        <v>305</v>
      </c>
      <c r="E6" s="18" t="s">
        <v>306</v>
      </c>
      <c r="F6" s="18" t="s">
        <v>178</v>
      </c>
      <c r="G6" s="1" t="s">
        <v>37</v>
      </c>
      <c r="H6" s="1"/>
      <c r="I6" s="1"/>
    </row>
    <row r="7" spans="1:9" ht="25.5" customHeight="1" x14ac:dyDescent="0.25">
      <c r="A7" s="21">
        <v>1</v>
      </c>
      <c r="B7" s="16" t="s">
        <v>307</v>
      </c>
      <c r="C7" s="23" t="s">
        <v>308</v>
      </c>
      <c r="D7" s="16" t="s">
        <v>309</v>
      </c>
      <c r="E7" s="17">
        <v>46280</v>
      </c>
      <c r="F7" s="16" t="s">
        <v>165</v>
      </c>
      <c r="G7" s="10" t="s">
        <v>38</v>
      </c>
      <c r="H7" s="10"/>
      <c r="I7" s="10"/>
    </row>
    <row r="8" spans="1:9" ht="25.5" customHeight="1" x14ac:dyDescent="0.25">
      <c r="A8" s="26">
        <v>2</v>
      </c>
      <c r="B8" s="27" t="s">
        <v>310</v>
      </c>
      <c r="C8" s="28" t="s">
        <v>311</v>
      </c>
      <c r="D8" s="27" t="s">
        <v>312</v>
      </c>
      <c r="E8" s="40">
        <v>46275</v>
      </c>
      <c r="F8" s="27" t="s">
        <v>165</v>
      </c>
      <c r="G8" s="10" t="s">
        <v>38</v>
      </c>
      <c r="H8" s="10"/>
      <c r="I8" s="10"/>
    </row>
    <row r="9" spans="1:9" ht="25.5" customHeight="1" x14ac:dyDescent="0.25">
      <c r="A9" s="21">
        <v>3</v>
      </c>
      <c r="B9" s="16" t="s">
        <v>313</v>
      </c>
      <c r="C9" s="23" t="s">
        <v>314</v>
      </c>
      <c r="D9" s="16" t="s">
        <v>315</v>
      </c>
      <c r="E9" s="17">
        <v>46266</v>
      </c>
      <c r="F9" s="16" t="s">
        <v>165</v>
      </c>
      <c r="G9" s="10" t="s">
        <v>38</v>
      </c>
      <c r="H9" s="10"/>
      <c r="I9" s="10"/>
    </row>
    <row r="10" spans="1:9" ht="25.5" customHeight="1" x14ac:dyDescent="0.25">
      <c r="A10" s="26">
        <v>4</v>
      </c>
      <c r="B10" s="27" t="s">
        <v>316</v>
      </c>
      <c r="C10" s="28" t="s">
        <v>317</v>
      </c>
      <c r="D10" s="27" t="s">
        <v>318</v>
      </c>
      <c r="E10" s="40">
        <v>46280</v>
      </c>
      <c r="F10" s="27" t="s">
        <v>165</v>
      </c>
      <c r="G10" s="10" t="s">
        <v>38</v>
      </c>
      <c r="H10" s="10"/>
      <c r="I10" s="10"/>
    </row>
    <row r="11" spans="1:9" ht="25.5" customHeight="1" x14ac:dyDescent="0.25">
      <c r="A11" s="21">
        <v>5</v>
      </c>
      <c r="B11" s="16" t="s">
        <v>319</v>
      </c>
      <c r="C11" s="23" t="s">
        <v>320</v>
      </c>
      <c r="D11" s="16" t="s">
        <v>321</v>
      </c>
      <c r="E11" s="17">
        <v>46285</v>
      </c>
      <c r="F11" s="16" t="s">
        <v>322</v>
      </c>
      <c r="G11" s="10" t="s">
        <v>38</v>
      </c>
      <c r="H11" s="10"/>
      <c r="I11" s="10"/>
    </row>
    <row r="12" spans="1:9" ht="25.5" customHeight="1" x14ac:dyDescent="0.25">
      <c r="A12" s="26">
        <v>6</v>
      </c>
      <c r="B12" s="27" t="s">
        <v>323</v>
      </c>
      <c r="C12" s="28" t="s">
        <v>324</v>
      </c>
      <c r="D12" s="27" t="s">
        <v>321</v>
      </c>
      <c r="E12" s="40">
        <v>46295</v>
      </c>
      <c r="F12" s="27" t="s">
        <v>322</v>
      </c>
      <c r="G12" s="10" t="s">
        <v>38</v>
      </c>
      <c r="H12" s="10"/>
      <c r="I12" s="10"/>
    </row>
    <row r="14" spans="1:9" ht="21.75" customHeight="1" x14ac:dyDescent="0.25">
      <c r="A14" s="11" t="s">
        <v>325</v>
      </c>
      <c r="B14" s="11"/>
      <c r="C14" s="11"/>
      <c r="D14" s="11"/>
      <c r="E14" s="11"/>
      <c r="F14" s="11"/>
      <c r="G14" s="11"/>
      <c r="H14" s="11"/>
      <c r="I14" s="11"/>
    </row>
    <row r="15" spans="1:9" ht="30" customHeight="1" x14ac:dyDescent="0.25">
      <c r="A15" s="18" t="s">
        <v>171</v>
      </c>
      <c r="B15" s="18" t="s">
        <v>326</v>
      </c>
      <c r="C15" s="18" t="s">
        <v>101</v>
      </c>
      <c r="D15" s="18" t="s">
        <v>327</v>
      </c>
      <c r="E15" s="18" t="s">
        <v>328</v>
      </c>
      <c r="F15" s="18" t="s">
        <v>329</v>
      </c>
      <c r="G15" s="18" t="s">
        <v>330</v>
      </c>
      <c r="H15" s="18" t="s">
        <v>50</v>
      </c>
      <c r="I15" s="18" t="s">
        <v>331</v>
      </c>
    </row>
    <row r="16" spans="1:9" ht="27.75" customHeight="1" x14ac:dyDescent="0.25">
      <c r="A16" s="21" t="s">
        <v>332</v>
      </c>
      <c r="B16" s="21" t="s">
        <v>180</v>
      </c>
      <c r="C16" s="23" t="s">
        <v>333</v>
      </c>
      <c r="D16" s="23" t="s">
        <v>334</v>
      </c>
      <c r="E16" s="23" t="s">
        <v>335</v>
      </c>
      <c r="F16" s="16"/>
      <c r="G16" s="21" t="s">
        <v>38</v>
      </c>
      <c r="H16" s="21"/>
      <c r="I16" s="16"/>
    </row>
    <row r="17" spans="1:9" ht="27.75" customHeight="1" x14ac:dyDescent="0.25">
      <c r="A17" s="26" t="s">
        <v>336</v>
      </c>
      <c r="B17" s="26" t="s">
        <v>186</v>
      </c>
      <c r="C17" s="28" t="s">
        <v>337</v>
      </c>
      <c r="D17" s="28" t="s">
        <v>338</v>
      </c>
      <c r="E17" s="28" t="s">
        <v>339</v>
      </c>
      <c r="F17" s="27"/>
      <c r="G17" s="26" t="s">
        <v>38</v>
      </c>
      <c r="H17" s="26"/>
      <c r="I17" s="27"/>
    </row>
    <row r="18" spans="1:9" ht="27.75" customHeight="1" x14ac:dyDescent="0.25">
      <c r="A18" s="21" t="s">
        <v>340</v>
      </c>
      <c r="B18" s="21" t="s">
        <v>190</v>
      </c>
      <c r="C18" s="23" t="s">
        <v>341</v>
      </c>
      <c r="D18" s="23" t="s">
        <v>342</v>
      </c>
      <c r="E18" s="23" t="s">
        <v>343</v>
      </c>
      <c r="F18" s="16"/>
      <c r="G18" s="21" t="s">
        <v>38</v>
      </c>
      <c r="H18" s="21"/>
      <c r="I18" s="16"/>
    </row>
    <row r="19" spans="1:9" ht="27.75" customHeight="1" x14ac:dyDescent="0.25">
      <c r="A19" s="26" t="s">
        <v>344</v>
      </c>
      <c r="B19" s="26" t="s">
        <v>222</v>
      </c>
      <c r="C19" s="28" t="s">
        <v>345</v>
      </c>
      <c r="D19" s="28" t="s">
        <v>346</v>
      </c>
      <c r="E19" s="28" t="s">
        <v>347</v>
      </c>
      <c r="F19" s="27"/>
      <c r="G19" s="26" t="s">
        <v>38</v>
      </c>
      <c r="H19" s="26"/>
      <c r="I19" s="27"/>
    </row>
    <row r="20" spans="1:9" ht="27.75" customHeight="1" x14ac:dyDescent="0.25">
      <c r="A20" s="21" t="s">
        <v>348</v>
      </c>
      <c r="B20" s="21" t="s">
        <v>226</v>
      </c>
      <c r="C20" s="23" t="s">
        <v>349</v>
      </c>
      <c r="D20" s="23" t="s">
        <v>350</v>
      </c>
      <c r="E20" s="23" t="s">
        <v>351</v>
      </c>
      <c r="F20" s="16"/>
      <c r="G20" s="21" t="s">
        <v>38</v>
      </c>
      <c r="H20" s="21"/>
      <c r="I20" s="16"/>
    </row>
    <row r="21" spans="1:9" ht="27.75" customHeight="1" x14ac:dyDescent="0.25">
      <c r="A21" s="26" t="s">
        <v>352</v>
      </c>
      <c r="B21" s="26" t="s">
        <v>230</v>
      </c>
      <c r="C21" s="28" t="s">
        <v>353</v>
      </c>
      <c r="D21" s="28" t="s">
        <v>354</v>
      </c>
      <c r="E21" s="28" t="s">
        <v>64</v>
      </c>
      <c r="F21" s="27"/>
      <c r="G21" s="26" t="s">
        <v>38</v>
      </c>
      <c r="H21" s="26"/>
      <c r="I21" s="27"/>
    </row>
    <row r="22" spans="1:9" ht="27.75" customHeight="1" x14ac:dyDescent="0.25">
      <c r="A22" s="21" t="s">
        <v>355</v>
      </c>
      <c r="B22" s="21" t="s">
        <v>235</v>
      </c>
      <c r="C22" s="23" t="s">
        <v>356</v>
      </c>
      <c r="D22" s="23" t="s">
        <v>357</v>
      </c>
      <c r="E22" s="23" t="s">
        <v>358</v>
      </c>
      <c r="F22" s="16" t="s">
        <v>358</v>
      </c>
      <c r="G22" s="21" t="s">
        <v>106</v>
      </c>
      <c r="H22" s="21"/>
      <c r="I22" s="16"/>
    </row>
    <row r="23" spans="1:9" ht="21.75" customHeight="1" x14ac:dyDescent="0.25">
      <c r="A23" s="26"/>
      <c r="B23" s="26"/>
      <c r="C23" s="28"/>
      <c r="D23" s="28"/>
      <c r="E23" s="28"/>
      <c r="F23" s="27"/>
      <c r="G23" s="26"/>
      <c r="H23" s="26"/>
      <c r="I23" s="27"/>
    </row>
    <row r="24" spans="1:9" ht="21.75" customHeight="1" x14ac:dyDescent="0.25">
      <c r="A24" s="21"/>
      <c r="B24" s="21"/>
      <c r="C24" s="23"/>
      <c r="D24" s="23"/>
      <c r="E24" s="23"/>
      <c r="F24" s="16"/>
      <c r="G24" s="21"/>
      <c r="H24" s="21"/>
      <c r="I24" s="16"/>
    </row>
    <row r="25" spans="1:9" ht="21.75" customHeight="1" x14ac:dyDescent="0.25">
      <c r="A25" s="26"/>
      <c r="B25" s="26"/>
      <c r="C25" s="28"/>
      <c r="D25" s="28"/>
      <c r="E25" s="28"/>
      <c r="F25" s="27"/>
      <c r="G25" s="26"/>
      <c r="H25" s="26"/>
      <c r="I25" s="27"/>
    </row>
    <row r="26" spans="1:9" ht="21.75" customHeight="1" x14ac:dyDescent="0.25">
      <c r="A26" s="21"/>
      <c r="B26" s="21"/>
      <c r="C26" s="23"/>
      <c r="D26" s="23"/>
      <c r="E26" s="23"/>
      <c r="F26" s="16"/>
      <c r="G26" s="21"/>
      <c r="H26" s="21"/>
      <c r="I26" s="16"/>
    </row>
  </sheetData>
  <mergeCells count="12">
    <mergeCell ref="G12:I12"/>
    <mergeCell ref="A14:I14"/>
    <mergeCell ref="G7:I7"/>
    <mergeCell ref="G8:I8"/>
    <mergeCell ref="G9:I9"/>
    <mergeCell ref="G10:I10"/>
    <mergeCell ref="G11:I11"/>
    <mergeCell ref="A1:I1"/>
    <mergeCell ref="A2:I2"/>
    <mergeCell ref="A3:I3"/>
    <mergeCell ref="A5:I5"/>
    <mergeCell ref="G6:I6"/>
  </mergeCells>
  <conditionalFormatting sqref="G7:G12">
    <cfRule type="cellIs" dxfId="6" priority="2" operator="equal">
      <formula>"Abgenommen"</formula>
    </cfRule>
    <cfRule type="cellIs" dxfId="5" priority="3" operator="equal">
      <formula>"Geliefert"</formula>
    </cfRule>
    <cfRule type="cellIs" dxfId="4" priority="4" operator="equal">
      <formula>"In Arbeit"</formula>
    </cfRule>
    <cfRule type="cellIs" dxfId="3" priority="5" operator="equal">
      <formula>"Offen"</formula>
    </cfRule>
  </conditionalFormatting>
  <conditionalFormatting sqref="G16:G26">
    <cfRule type="cellIs" dxfId="2" priority="6" operator="equal">
      <formula>"Ja"</formula>
    </cfRule>
    <cfRule type="cellIs" dxfId="1" priority="7" operator="equal">
      <formula>"Nein"</formula>
    </cfRule>
    <cfRule type="cellIs" dxfId="0" priority="8" operator="equal">
      <formula>"Offen"</formula>
    </cfRule>
  </conditionalFormatting>
  <dataValidations count="2">
    <dataValidation type="list" allowBlank="1" sqref="G7:G12" xr:uid="{00000000-0002-0000-0500-000000000000}">
      <formula1>"Offen,In Arbeit,Geliefert,Abgenommen"</formula1>
      <formula2>0</formula2>
    </dataValidation>
    <dataValidation type="list" allowBlank="1" sqref="G16:G26" xr:uid="{00000000-0002-0000-0500-000001000000}">
      <formula1>"Ja,Nein,Offen"</formula1>
      <formula2>0</formula2>
    </dataValidation>
  </dataValidations>
  <pageMargins left="0.4" right="0.4" top="0.5" bottom="0.5" header="0.511811023622047" footer="0.511811023622047"/>
  <pageSetup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C6577"/>
    <pageSetUpPr fitToPage="1"/>
  </sheetPr>
  <dimension ref="A1:E45"/>
  <sheetViews>
    <sheetView showGridLines="0" zoomScaleNormal="100" workbookViewId="0"/>
  </sheetViews>
  <sheetFormatPr baseColWidth="10" defaultColWidth="8.7109375" defaultRowHeight="15" x14ac:dyDescent="0.25"/>
  <cols>
    <col min="1" max="1" width="3" customWidth="1"/>
    <col min="2" max="2" width="24" customWidth="1"/>
    <col min="3" max="3" width="74" customWidth="1"/>
    <col min="4" max="4" width="20" customWidth="1"/>
    <col min="5" max="5" width="18" customWidth="1"/>
  </cols>
  <sheetData>
    <row r="1" spans="1:5" ht="39.75" customHeight="1" x14ac:dyDescent="0.25">
      <c r="A1" s="14" t="s">
        <v>0</v>
      </c>
      <c r="B1" s="14"/>
      <c r="C1" s="14"/>
      <c r="D1" s="14"/>
      <c r="E1" s="14"/>
    </row>
    <row r="2" spans="1:5" ht="21.75" customHeight="1" x14ac:dyDescent="0.25">
      <c r="A2" s="13" t="s">
        <v>359</v>
      </c>
      <c r="B2" s="13"/>
      <c r="C2" s="13"/>
      <c r="D2" s="13"/>
      <c r="E2" s="13"/>
    </row>
    <row r="3" spans="1:5" ht="4.5" customHeight="1" x14ac:dyDescent="0.25">
      <c r="A3" s="12"/>
      <c r="B3" s="12"/>
      <c r="C3" s="12"/>
      <c r="D3" s="12"/>
      <c r="E3" s="12"/>
    </row>
    <row r="4" spans="1:5" ht="6.75" customHeight="1" x14ac:dyDescent="0.25"/>
    <row r="5" spans="1:5" x14ac:dyDescent="0.25">
      <c r="B5" s="8" t="s">
        <v>360</v>
      </c>
      <c r="C5" s="8"/>
      <c r="D5" s="8"/>
      <c r="E5" s="8"/>
    </row>
    <row r="6" spans="1:5" ht="24" customHeight="1" x14ac:dyDescent="0.25">
      <c r="B6" s="41" t="s">
        <v>29</v>
      </c>
      <c r="C6" s="47" t="s">
        <v>361</v>
      </c>
      <c r="D6" s="47"/>
      <c r="E6" s="47"/>
    </row>
    <row r="7" spans="1:5" ht="24" customHeight="1" x14ac:dyDescent="0.25">
      <c r="B7" s="42" t="s">
        <v>30</v>
      </c>
      <c r="C7" s="47" t="s">
        <v>362</v>
      </c>
      <c r="D7" s="47"/>
      <c r="E7" s="47"/>
    </row>
    <row r="8" spans="1:5" ht="24" customHeight="1" x14ac:dyDescent="0.25">
      <c r="B8" s="43" t="s">
        <v>32</v>
      </c>
      <c r="C8" s="47" t="s">
        <v>363</v>
      </c>
      <c r="D8" s="47"/>
      <c r="E8" s="47"/>
    </row>
    <row r="9" spans="1:5" ht="24" customHeight="1" x14ac:dyDescent="0.25">
      <c r="B9" s="44" t="s">
        <v>33</v>
      </c>
      <c r="C9" s="47" t="s">
        <v>364</v>
      </c>
      <c r="D9" s="47"/>
      <c r="E9" s="47"/>
    </row>
    <row r="11" spans="1:5" x14ac:dyDescent="0.25">
      <c r="B11" s="8" t="s">
        <v>365</v>
      </c>
      <c r="C11" s="8"/>
      <c r="D11" s="8"/>
      <c r="E11" s="8"/>
    </row>
    <row r="12" spans="1:5" ht="21.75" customHeight="1" x14ac:dyDescent="0.25">
      <c r="B12" s="44" t="s">
        <v>38</v>
      </c>
      <c r="C12" s="47" t="s">
        <v>366</v>
      </c>
      <c r="D12" s="47"/>
      <c r="E12" s="47"/>
    </row>
    <row r="13" spans="1:5" ht="21.75" customHeight="1" x14ac:dyDescent="0.25">
      <c r="B13" s="42" t="s">
        <v>40</v>
      </c>
      <c r="C13" s="47" t="s">
        <v>367</v>
      </c>
      <c r="D13" s="47"/>
      <c r="E13" s="47"/>
    </row>
    <row r="14" spans="1:5" ht="21.75" customHeight="1" x14ac:dyDescent="0.25">
      <c r="B14" s="45" t="s">
        <v>41</v>
      </c>
      <c r="C14" s="47" t="s">
        <v>368</v>
      </c>
      <c r="D14" s="47"/>
      <c r="E14" s="47"/>
    </row>
    <row r="15" spans="1:5" ht="21.75" customHeight="1" x14ac:dyDescent="0.25">
      <c r="B15" s="46" t="s">
        <v>42</v>
      </c>
      <c r="C15" s="47" t="s">
        <v>369</v>
      </c>
      <c r="D15" s="47"/>
      <c r="E15" s="47"/>
    </row>
    <row r="16" spans="1:5" ht="21.75" customHeight="1" x14ac:dyDescent="0.25">
      <c r="B16" s="41" t="s">
        <v>43</v>
      </c>
      <c r="C16" s="47" t="s">
        <v>370</v>
      </c>
      <c r="D16" s="47"/>
      <c r="E16" s="47"/>
    </row>
    <row r="18" spans="2:5" x14ac:dyDescent="0.25">
      <c r="B18" s="8" t="s">
        <v>371</v>
      </c>
      <c r="C18" s="8"/>
      <c r="D18" s="8"/>
      <c r="E18" s="8"/>
    </row>
    <row r="19" spans="2:5" ht="30" customHeight="1" x14ac:dyDescent="0.25">
      <c r="B19" s="18" t="s">
        <v>372</v>
      </c>
      <c r="C19" s="18" t="s">
        <v>373</v>
      </c>
      <c r="D19" s="18" t="s">
        <v>172</v>
      </c>
      <c r="E19" s="18" t="s">
        <v>374</v>
      </c>
    </row>
    <row r="20" spans="2:5" ht="21.75" customHeight="1" x14ac:dyDescent="0.25">
      <c r="B20" s="25" t="s">
        <v>375</v>
      </c>
      <c r="C20" s="23" t="s">
        <v>376</v>
      </c>
      <c r="D20" s="16" t="s">
        <v>66</v>
      </c>
      <c r="E20" s="16" t="s">
        <v>293</v>
      </c>
    </row>
    <row r="21" spans="2:5" ht="21.75" customHeight="1" x14ac:dyDescent="0.25">
      <c r="B21" s="15" t="s">
        <v>377</v>
      </c>
      <c r="C21" s="28" t="s">
        <v>378</v>
      </c>
      <c r="D21" s="27" t="s">
        <v>66</v>
      </c>
      <c r="E21" s="27" t="s">
        <v>293</v>
      </c>
    </row>
    <row r="22" spans="2:5" ht="21.75" customHeight="1" x14ac:dyDescent="0.25">
      <c r="B22" s="25" t="s">
        <v>379</v>
      </c>
      <c r="C22" s="23" t="s">
        <v>380</v>
      </c>
      <c r="D22" s="16" t="s">
        <v>381</v>
      </c>
      <c r="E22" s="16" t="s">
        <v>293</v>
      </c>
    </row>
    <row r="23" spans="2:5" ht="21.75" customHeight="1" x14ac:dyDescent="0.25">
      <c r="B23" s="15" t="s">
        <v>382</v>
      </c>
      <c r="C23" s="28" t="s">
        <v>383</v>
      </c>
      <c r="D23" s="27" t="s">
        <v>381</v>
      </c>
      <c r="E23" s="27" t="s">
        <v>293</v>
      </c>
    </row>
    <row r="24" spans="2:5" ht="21.75" customHeight="1" x14ac:dyDescent="0.25">
      <c r="B24" s="25" t="s">
        <v>293</v>
      </c>
      <c r="C24" s="23" t="s">
        <v>384</v>
      </c>
      <c r="D24" s="16" t="s">
        <v>385</v>
      </c>
      <c r="E24" s="16" t="s">
        <v>386</v>
      </c>
    </row>
    <row r="25" spans="2:5" ht="21.75" customHeight="1" x14ac:dyDescent="0.25">
      <c r="B25" s="15" t="s">
        <v>387</v>
      </c>
      <c r="C25" s="28" t="s">
        <v>388</v>
      </c>
      <c r="D25" s="27" t="s">
        <v>389</v>
      </c>
      <c r="E25" s="27" t="s">
        <v>390</v>
      </c>
    </row>
    <row r="26" spans="2:5" ht="21.75" customHeight="1" x14ac:dyDescent="0.25">
      <c r="B26" s="25" t="s">
        <v>391</v>
      </c>
      <c r="C26" s="23" t="s">
        <v>392</v>
      </c>
      <c r="D26" s="16" t="s">
        <v>389</v>
      </c>
      <c r="E26" s="16" t="s">
        <v>393</v>
      </c>
    </row>
    <row r="27" spans="2:5" ht="21.75" customHeight="1" x14ac:dyDescent="0.25">
      <c r="B27" s="15" t="s">
        <v>394</v>
      </c>
      <c r="C27" s="28" t="s">
        <v>395</v>
      </c>
      <c r="D27" s="27" t="s">
        <v>396</v>
      </c>
      <c r="E27" s="27" t="s">
        <v>397</v>
      </c>
    </row>
    <row r="28" spans="2:5" ht="21.75" customHeight="1" x14ac:dyDescent="0.25">
      <c r="B28" s="25" t="s">
        <v>398</v>
      </c>
      <c r="C28" s="23" t="s">
        <v>399</v>
      </c>
      <c r="D28" s="16" t="s">
        <v>389</v>
      </c>
      <c r="E28" s="16" t="s">
        <v>393</v>
      </c>
    </row>
    <row r="29" spans="2:5" ht="21.75" customHeight="1" x14ac:dyDescent="0.25">
      <c r="B29" s="15" t="s">
        <v>400</v>
      </c>
      <c r="C29" s="28" t="s">
        <v>401</v>
      </c>
      <c r="D29" s="27" t="s">
        <v>389</v>
      </c>
      <c r="E29" s="27" t="s">
        <v>402</v>
      </c>
    </row>
    <row r="30" spans="2:5" ht="21.75" customHeight="1" x14ac:dyDescent="0.25">
      <c r="B30" s="25" t="s">
        <v>403</v>
      </c>
      <c r="C30" s="23" t="s">
        <v>404</v>
      </c>
      <c r="D30" s="16" t="s">
        <v>285</v>
      </c>
      <c r="E30" s="16" t="s">
        <v>405</v>
      </c>
    </row>
    <row r="31" spans="2:5" ht="21.75" customHeight="1" x14ac:dyDescent="0.25">
      <c r="B31" s="15" t="s">
        <v>406</v>
      </c>
      <c r="C31" s="28" t="s">
        <v>407</v>
      </c>
      <c r="D31" s="27" t="s">
        <v>285</v>
      </c>
      <c r="E31" s="27" t="s">
        <v>403</v>
      </c>
    </row>
    <row r="32" spans="2:5" ht="21.75" customHeight="1" x14ac:dyDescent="0.25">
      <c r="B32" s="25" t="s">
        <v>284</v>
      </c>
      <c r="C32" s="23" t="s">
        <v>408</v>
      </c>
      <c r="D32" s="16" t="s">
        <v>285</v>
      </c>
      <c r="E32" s="16" t="s">
        <v>284</v>
      </c>
    </row>
    <row r="33" spans="2:5" ht="21.75" customHeight="1" x14ac:dyDescent="0.25">
      <c r="B33" s="15" t="s">
        <v>409</v>
      </c>
      <c r="C33" s="28" t="s">
        <v>410</v>
      </c>
      <c r="D33" s="27" t="s">
        <v>385</v>
      </c>
      <c r="E33" s="27" t="s">
        <v>411</v>
      </c>
    </row>
    <row r="34" spans="2:5" ht="21.75" customHeight="1" x14ac:dyDescent="0.25">
      <c r="B34" s="25" t="s">
        <v>288</v>
      </c>
      <c r="C34" s="23" t="s">
        <v>412</v>
      </c>
      <c r="D34" s="16" t="s">
        <v>285</v>
      </c>
      <c r="E34" s="16" t="s">
        <v>413</v>
      </c>
    </row>
    <row r="35" spans="2:5" ht="21.75" customHeight="1" x14ac:dyDescent="0.25">
      <c r="B35" s="15" t="s">
        <v>414</v>
      </c>
      <c r="C35" s="28" t="s">
        <v>415</v>
      </c>
      <c r="D35" s="27" t="s">
        <v>271</v>
      </c>
      <c r="E35" s="27" t="s">
        <v>393</v>
      </c>
    </row>
    <row r="36" spans="2:5" ht="21.75" customHeight="1" x14ac:dyDescent="0.25">
      <c r="B36" s="25" t="s">
        <v>416</v>
      </c>
      <c r="C36" s="23" t="s">
        <v>417</v>
      </c>
      <c r="D36" s="16" t="s">
        <v>271</v>
      </c>
      <c r="E36" s="16" t="s">
        <v>418</v>
      </c>
    </row>
    <row r="37" spans="2:5" ht="21.75" customHeight="1" x14ac:dyDescent="0.25">
      <c r="B37" s="15" t="s">
        <v>419</v>
      </c>
      <c r="C37" s="28" t="s">
        <v>420</v>
      </c>
      <c r="D37" s="27" t="s">
        <v>271</v>
      </c>
      <c r="E37" s="27" t="s">
        <v>421</v>
      </c>
    </row>
    <row r="39" spans="2:5" x14ac:dyDescent="0.25">
      <c r="B39" s="8" t="s">
        <v>422</v>
      </c>
      <c r="C39" s="8"/>
      <c r="D39" s="8"/>
      <c r="E39" s="8"/>
    </row>
    <row r="40" spans="2:5" ht="30" customHeight="1" x14ac:dyDescent="0.25">
      <c r="B40" s="18" t="s">
        <v>118</v>
      </c>
      <c r="C40" s="18" t="s">
        <v>381</v>
      </c>
      <c r="D40" s="18" t="s">
        <v>45</v>
      </c>
      <c r="E40" s="18" t="s">
        <v>423</v>
      </c>
    </row>
    <row r="41" spans="2:5" ht="19.5" customHeight="1" x14ac:dyDescent="0.25">
      <c r="B41" s="21">
        <v>1</v>
      </c>
      <c r="C41" s="16" t="s">
        <v>424</v>
      </c>
      <c r="D41" s="16" t="s">
        <v>397</v>
      </c>
      <c r="E41" s="21" t="s">
        <v>425</v>
      </c>
    </row>
    <row r="42" spans="2:5" ht="19.5" customHeight="1" x14ac:dyDescent="0.25">
      <c r="B42" s="21">
        <v>2</v>
      </c>
      <c r="C42" s="16" t="s">
        <v>426</v>
      </c>
      <c r="D42" s="16" t="s">
        <v>385</v>
      </c>
      <c r="E42" s="21" t="s">
        <v>427</v>
      </c>
    </row>
    <row r="43" spans="2:5" ht="19.5" customHeight="1" x14ac:dyDescent="0.25">
      <c r="B43" s="21">
        <v>3</v>
      </c>
      <c r="C43" s="16" t="s">
        <v>428</v>
      </c>
      <c r="D43" s="16" t="s">
        <v>285</v>
      </c>
      <c r="E43" s="21" t="s">
        <v>429</v>
      </c>
    </row>
    <row r="44" spans="2:5" ht="19.5" customHeight="1" x14ac:dyDescent="0.25">
      <c r="B44" s="21">
        <v>4</v>
      </c>
      <c r="C44" s="16" t="s">
        <v>430</v>
      </c>
      <c r="D44" s="16" t="s">
        <v>285</v>
      </c>
      <c r="E44" s="21" t="s">
        <v>427</v>
      </c>
    </row>
    <row r="45" spans="2:5" ht="19.5" customHeight="1" x14ac:dyDescent="0.25">
      <c r="B45" s="21">
        <v>5</v>
      </c>
      <c r="C45" s="16" t="s">
        <v>431</v>
      </c>
      <c r="D45" s="16" t="s">
        <v>397</v>
      </c>
      <c r="E45" s="21" t="s">
        <v>427</v>
      </c>
    </row>
  </sheetData>
  <mergeCells count="16">
    <mergeCell ref="B39:E39"/>
    <mergeCell ref="C13:E13"/>
    <mergeCell ref="C14:E14"/>
    <mergeCell ref="C15:E15"/>
    <mergeCell ref="C16:E16"/>
    <mergeCell ref="B18:E18"/>
    <mergeCell ref="C7:E7"/>
    <mergeCell ref="C8:E8"/>
    <mergeCell ref="C9:E9"/>
    <mergeCell ref="B11:E11"/>
    <mergeCell ref="C12:E12"/>
    <mergeCell ref="A1:E1"/>
    <mergeCell ref="A2:E2"/>
    <mergeCell ref="A3:E3"/>
    <mergeCell ref="B5:E5"/>
    <mergeCell ref="C6:E6"/>
  </mergeCells>
  <pageMargins left="0.4" right="0.4" top="0.5" bottom="0.5" header="0.511811023622047" footer="0.511811023622047"/>
  <pageSetup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8</vt:i4>
      </vt:variant>
    </vt:vector>
  </HeadingPairs>
  <TitlesOfParts>
    <vt:vector size="15" baseType="lpstr">
      <vt:lpstr>Deckblatt</vt:lpstr>
      <vt:lpstr>Projektrahmen</vt:lpstr>
      <vt:lpstr>Stakeholder</vt:lpstr>
      <vt:lpstr>Anforderungskatalog</vt:lpstr>
      <vt:lpstr>Rahmenbedingungen</vt:lpstr>
      <vt:lpstr>Abnahme</vt:lpstr>
      <vt:lpstr>Glossar &amp; Legende</vt:lpstr>
      <vt:lpstr>Abnahme!Druckbereich</vt:lpstr>
      <vt:lpstr>Anforderungskatalog!Druckbereich</vt:lpstr>
      <vt:lpstr>Deckblatt!Druckbereich</vt:lpstr>
      <vt:lpstr>'Glossar &amp; Legende'!Druckbereich</vt:lpstr>
      <vt:lpstr>Projektrahmen!Druckbereich</vt:lpstr>
      <vt:lpstr>Rahmenbedingungen!Druckbereich</vt:lpstr>
      <vt:lpstr>Stakeholder!Druckbereich</vt:lpstr>
      <vt:lpstr>Anforderungskatalog!Drucktitel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Lastenheft – Anforderungsspezifikation</dc:title>
  <dc:subject/>
  <dc:creator>Projektmanagement</dc:creator>
  <dc:description/>
  <cp:lastModifiedBy>Sergio Jiménez Canales</cp:lastModifiedBy>
  <cp:revision>0</cp:revision>
  <dcterms:created xsi:type="dcterms:W3CDTF">2026-06-20T06:40:26Z</dcterms:created>
  <dcterms:modified xsi:type="dcterms:W3CDTF">2026-06-20T07:11:17Z</dcterms:modified>
  <dc:language>en-US</dc:language>
</cp:coreProperties>
</file>