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astenheft\"/>
    </mc:Choice>
  </mc:AlternateContent>
  <xr:revisionPtr revIDLastSave="0" documentId="13_ncr:1_{A92CF190-A52E-428D-8E12-9BF0D4E05C26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Start" sheetId="1" r:id="rId1"/>
    <sheet name="Deckblatt" sheetId="2" r:id="rId2"/>
    <sheet name="Anforderungen" sheetId="3" r:id="rId3"/>
    <sheet name="Dashboard" sheetId="4" r:id="rId4"/>
    <sheet name="Projektziel" sheetId="5" r:id="rId5"/>
    <sheet name="Stakeholder" sheetId="6" r:id="rId6"/>
    <sheet name="Rahmenbedingungen" sheetId="7" r:id="rId7"/>
    <sheet name="Abnahme" sheetId="8" r:id="rId8"/>
    <sheet name="Änderungsprotokoll" sheetId="9" r:id="rId9"/>
    <sheet name="Glossar" sheetId="10" r:id="rId10"/>
    <sheet name="Aufwandsrechner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1" l="1"/>
  <c r="C14" i="11"/>
  <c r="C17" i="11" s="1"/>
  <c r="F21" i="4"/>
  <c r="C21" i="4"/>
  <c r="G18" i="4"/>
  <c r="H18" i="4" s="1"/>
  <c r="G17" i="4"/>
  <c r="H17" i="4" s="1"/>
  <c r="C17" i="4"/>
  <c r="D17" i="4" s="1"/>
  <c r="G16" i="4"/>
  <c r="H16" i="4" s="1"/>
  <c r="C16" i="4"/>
  <c r="D16" i="4" s="1"/>
  <c r="G15" i="4"/>
  <c r="H15" i="4" s="1"/>
  <c r="C15" i="4"/>
  <c r="D15" i="4" s="1"/>
  <c r="G14" i="4"/>
  <c r="H14" i="4" s="1"/>
  <c r="C14" i="4"/>
  <c r="D14" i="4" s="1"/>
  <c r="H10" i="4"/>
  <c r="D10" i="4"/>
  <c r="H7" i="4"/>
  <c r="F7" i="4"/>
  <c r="D7" i="4"/>
  <c r="B7" i="4"/>
  <c r="C15" i="11" l="1"/>
</calcChain>
</file>

<file path=xl/sharedStrings.xml><?xml version="1.0" encoding="utf-8"?>
<sst xmlns="http://schemas.openxmlformats.org/spreadsheetml/2006/main" count="461" uniqueCount="346">
  <si>
    <t>LASTENHEFT</t>
  </si>
  <si>
    <t>Anforderungsspezifikation · Vorlage &amp; Arbeitsmappe</t>
  </si>
  <si>
    <t>Strukturierte Erfassung aller Projektanforderungen  ·  Stand 2026</t>
  </si>
  <si>
    <t>Was ist ein Lastenheft?</t>
  </si>
  <si>
    <t>Das Lastenheft beschreibt aus Sicht des Auftraggebers, WAS ein Produkt, System oder eine Dienstleistung leisten soll – vollständig, widerspruchsfrei und prüfbar. Es bildet die verbindliche Grundlage für Angebote, Verträge und die spätere Abnahme. Das WIE der Umsetzung beschreibt später der Auftragnehmer im Pflichtenheft.</t>
  </si>
  <si>
    <t>So nutzen Sie diese Vorlage</t>
  </si>
  <si>
    <t>1</t>
  </si>
  <si>
    <t>Deckblatt ausfüllen</t>
  </si>
  <si>
    <t>Projektdaten, Beteiligte und Versionsstand eintragen.</t>
  </si>
  <si>
    <t>2</t>
  </si>
  <si>
    <t>Projektziel schärfen</t>
  </si>
  <si>
    <t>Ziel nach SMART formulieren, Ist-/Soll-Zustand &amp; Scope festlegen.</t>
  </si>
  <si>
    <t>3</t>
  </si>
  <si>
    <t>Stakeholder erfassen</t>
  </si>
  <si>
    <t>Alle relevanten Gruppen, Rollen und Erwartungen sammeln.</t>
  </si>
  <si>
    <t>4</t>
  </si>
  <si>
    <t>Anforderungen registrieren</t>
  </si>
  <si>
    <t>Kernstück: jede Anforderung mit ID, Priorität (MoSCoW) &amp; Status.</t>
  </si>
  <si>
    <t>5</t>
  </si>
  <si>
    <t>Rahmen &amp; Abnahme klären</t>
  </si>
  <si>
    <t>Budget, Termine, Normen sowie Abnahmekriterien definieren.</t>
  </si>
  <si>
    <t>6</t>
  </si>
  <si>
    <t>Dashboard prüfen</t>
  </si>
  <si>
    <t>Fortschritt &amp; Verteilung werden automatisch berechnet.</t>
  </si>
  <si>
    <t>Legende – Farbcodierung</t>
  </si>
  <si>
    <t>Priorität (MoSCoW)</t>
  </si>
  <si>
    <t>Status</t>
  </si>
  <si>
    <t>Must have – zwingend erforderlich</t>
  </si>
  <si>
    <t>Offen</t>
  </si>
  <si>
    <t>Should have – wichtig, aber flexibel</t>
  </si>
  <si>
    <t>In Bearbeitung</t>
  </si>
  <si>
    <t>Could have – wünschenswert</t>
  </si>
  <si>
    <t>Umgesetzt / Abgenommen</t>
  </si>
  <si>
    <t>Won't have – bewusst ausgeschlossen</t>
  </si>
  <si>
    <t>Zurückgestellt</t>
  </si>
  <si>
    <t>Hinweis: Alle Beispieldaten sind frei erfunden und können überschrieben werden. Felder mit Aufklappmenü erkennen Sie am kleinen Pfeil rechts in der Zelle.</t>
  </si>
  <si>
    <t>Anforderungsspezifikation des Auftraggebers</t>
  </si>
  <si>
    <t>Projektdaten</t>
  </si>
  <si>
    <t>Projektbezeichnung</t>
  </si>
  <si>
    <t>Digitalisierung Rechnungseingang</t>
  </si>
  <si>
    <t>Projektnummer</t>
  </si>
  <si>
    <t>PRJ-2026-014</t>
  </si>
  <si>
    <t>Kurzbeschreibung</t>
  </si>
  <si>
    <t>Ablösung des manuellen Workflows</t>
  </si>
  <si>
    <t>Version</t>
  </si>
  <si>
    <t>0.1</t>
  </si>
  <si>
    <t>Auftraggeber (AG)</t>
  </si>
  <si>
    <t>Muster GmbH</t>
  </si>
  <si>
    <t>Entwurf</t>
  </si>
  <si>
    <t>Auftragnehmer (AN)</t>
  </si>
  <si>
    <t>Beispiel Solutions GmbH</t>
  </si>
  <si>
    <t>Erstellt am</t>
  </si>
  <si>
    <t>15.01.2026</t>
  </si>
  <si>
    <t>Projektleiter AG</t>
  </si>
  <si>
    <t>A. Berger</t>
  </si>
  <si>
    <t>Gültig ab</t>
  </si>
  <si>
    <t>01.02.2026</t>
  </si>
  <si>
    <t>Projektleiter AN</t>
  </si>
  <si>
    <t>T. Klein</t>
  </si>
  <si>
    <t>Geplanter Start</t>
  </si>
  <si>
    <t>Q2 2026</t>
  </si>
  <si>
    <t>Versionsverlauf</t>
  </si>
  <si>
    <t>Datum</t>
  </si>
  <si>
    <t>Autor</t>
  </si>
  <si>
    <t>Beschreibung der Änderung</t>
  </si>
  <si>
    <t>Ersterstellung des Lastenhefts</t>
  </si>
  <si>
    <t>Freigabe</t>
  </si>
  <si>
    <t>Freigegeben durch (AG)</t>
  </si>
  <si>
    <t>Datum / Unterschrift</t>
  </si>
  <si>
    <t>Bemerkungen</t>
  </si>
  <si>
    <t>Anforderungsregister</t>
  </si>
  <si>
    <t>Kernstück des Lastenhefts · ID-Schema  FA-xxx (funktional) / NFA-xxx (nicht-funktional) · Priorität nach MoSCoW · Status pflegen → Dashboard aktualisiert sich automatisch</t>
  </si>
  <si>
    <t>ID</t>
  </si>
  <si>
    <t>Typ</t>
  </si>
  <si>
    <t>Kategorie</t>
  </si>
  <si>
    <t>Beschreibung der Anforderung</t>
  </si>
  <si>
    <t>Priorität</t>
  </si>
  <si>
    <t>Quelle</t>
  </si>
  <si>
    <t>Abh. von</t>
  </si>
  <si>
    <t>Abnahmekriterium / Testfall</t>
  </si>
  <si>
    <t>Verantw.</t>
  </si>
  <si>
    <t>Kommentar</t>
  </si>
  <si>
    <t>FA-001</t>
  </si>
  <si>
    <t>Funktional</t>
  </si>
  <si>
    <t>Benutzerverwaltung</t>
  </si>
  <si>
    <t>Das System MUSS eine rollenbasierte Benutzerverwaltung mit mind. 3 Rollen (Admin, Bearbeiter, Leser) bereitstellen.</t>
  </si>
  <si>
    <t>Must have</t>
  </si>
  <si>
    <t>IT-Abteilung</t>
  </si>
  <si>
    <t>–</t>
  </si>
  <si>
    <t>Login je Rolle erfolgreich; Rechte-Matrix greift fehlerfrei.</t>
  </si>
  <si>
    <t>IT-Ltg.</t>
  </si>
  <si>
    <t>FA-002</t>
  </si>
  <si>
    <t>Dateneingabe</t>
  </si>
  <si>
    <t>Das System MUSS die Erfassung von Rechnungsdaten (Lieferant, Betrag, Datum, Kostenstelle) ermöglichen.</t>
  </si>
  <si>
    <t>Fachabteilung</t>
  </si>
  <si>
    <t>50 Musterrechnungen ohne Fehler erfasst.</t>
  </si>
  <si>
    <t>FA-Ltg.</t>
  </si>
  <si>
    <t>FA-003</t>
  </si>
  <si>
    <t>Automatisierung</t>
  </si>
  <si>
    <t>Das System SOLL eingehende PDF-Rechnungen automatisch per OCR auslesen und Felder vorbelegen.</t>
  </si>
  <si>
    <t>Should have</t>
  </si>
  <si>
    <t>OCR-Erkennungsrate &gt; 90 % im Testbestand.</t>
  </si>
  <si>
    <t>FA-004</t>
  </si>
  <si>
    <t>Reporting</t>
  </si>
  <si>
    <t>Das System KANN einen exportierbaren Dashboard-Bericht (PDF/Excel) mit Kennzahlen liefern.</t>
  </si>
  <si>
    <t>Could have</t>
  </si>
  <si>
    <t>Geschäftsführung</t>
  </si>
  <si>
    <t>Bericht zeigt Durchlaufzeit, Volumen, Fehlerquote.</t>
  </si>
  <si>
    <t>PL</t>
  </si>
  <si>
    <t>NFA-001</t>
  </si>
  <si>
    <t>Nicht-funktional</t>
  </si>
  <si>
    <t>Performance</t>
  </si>
  <si>
    <t>Das System MUSS 95 % aller Anfragen in unter 2 Sekunden beantworten (50 gleichzeitige Nutzer).</t>
  </si>
  <si>
    <t>Lasttest mit 50 Nutzern; p95-Antwortzeit &lt; 2 s.</t>
  </si>
  <si>
    <t>NFA-002</t>
  </si>
  <si>
    <t>Datenschutz</t>
  </si>
  <si>
    <t>Das System MUSS die Anforderungen der DSGVO (Art. 5, 25, 32) vollständig erfüllen.</t>
  </si>
  <si>
    <t>Umgesetzt</t>
  </si>
  <si>
    <t>Datenschutz-Folgenabschätzung liegt vor und ist freigegeben.</t>
  </si>
  <si>
    <t>DSB</t>
  </si>
  <si>
    <t>Dashboard – Anforderungsübersicht</t>
  </si>
  <si>
    <t>Alle Werte berechnen sich automatisch aus dem Blatt »Anforderungen«.</t>
  </si>
  <si>
    <t>Anforderungen gesamt</t>
  </si>
  <si>
    <t>Must-have</t>
  </si>
  <si>
    <t>Umgesetzt+Abgenommen</t>
  </si>
  <si>
    <t>Umsetzungsfortschritt</t>
  </si>
  <si>
    <t>Fertigstellungsgrad</t>
  </si>
  <si>
    <t>Verteilung nach Priorität (MoSCoW)</t>
  </si>
  <si>
    <t>Verteilung nach Status</t>
  </si>
  <si>
    <t>Anzahl</t>
  </si>
  <si>
    <t>Anteil</t>
  </si>
  <si>
    <t>Won't have</t>
  </si>
  <si>
    <t>Abgenommen</t>
  </si>
  <si>
    <t>Typ der Anforderungen</t>
  </si>
  <si>
    <t>Funktional (FA)</t>
  </si>
  <si>
    <t>Nicht-funktional (NFA)</t>
  </si>
  <si>
    <t>Projektziel &amp; Ist-/Soll-Zustand</t>
  </si>
  <si>
    <t>Projektziel (SMART)</t>
  </si>
  <si>
    <t>Spezifisch, Messbar, Akzeptiert, Realistisch, Terminiert. Beispiel: »Bis Q3 2026 wird der manuelle Rechnungseingang durch ein automatisiertes System ersetzt; die Durchlaufzeit sinkt von 5 Tagen auf unter 24 Stunden.«</t>
  </si>
  <si>
    <t>Ist-Zustand (aktuelle Situation)</t>
  </si>
  <si>
    <t>Aktuelle Prozesse, Systemlandschaft und erkannte Schwachstellen beschreiben.</t>
  </si>
  <si>
    <t>Soll-Zustand (angestrebtes Ziel)</t>
  </si>
  <si>
    <t>Gewünschter Zustand nach Projektabschluss inkl. Schnittstellen.</t>
  </si>
  <si>
    <t>Systemgrenzen &amp; Scope</t>
  </si>
  <si>
    <t>Was gehört zum Projekt (IN SCOPE) – was ausdrücklich nicht (OUT OF SCOPE)?</t>
  </si>
  <si>
    <t>SMART-Checkliste</t>
  </si>
  <si>
    <t>Kriterium</t>
  </si>
  <si>
    <t>Leitfrage</t>
  </si>
  <si>
    <t>Erfüllt?</t>
  </si>
  <si>
    <t>Anmerkung</t>
  </si>
  <si>
    <t>S – Spezifisch</t>
  </si>
  <si>
    <t>Ist das Ziel klar und eindeutig definiert?</t>
  </si>
  <si>
    <t>M – Messbar</t>
  </si>
  <si>
    <t>Gibt es quantifizierbare Erfolgskriterien?</t>
  </si>
  <si>
    <t>A – Akzeptiert</t>
  </si>
  <si>
    <t>Haben alle Stakeholder zugestimmt?</t>
  </si>
  <si>
    <t>R – Realistisch</t>
  </si>
  <si>
    <t>Ist das Ziel mit den Ressourcen erreichbar?</t>
  </si>
  <si>
    <t>T – Terminiert</t>
  </si>
  <si>
    <t>Gibt es ein klares Enddatum / einen Meilenstein?</t>
  </si>
  <si>
    <t>Stakeholder &amp; Benutzergruppen</t>
  </si>
  <si>
    <t>Alle Personen und Gruppen, die das Projekt beeinflussen oder davon betroffen sind.</t>
  </si>
  <si>
    <t>#</t>
  </si>
  <si>
    <t>Name / Gruppe</t>
  </si>
  <si>
    <t>Rolle / Funktion</t>
  </si>
  <si>
    <t>Interesse am Projekt</t>
  </si>
  <si>
    <t>Einfluss</t>
  </si>
  <si>
    <t>Verfügbarkeit</t>
  </si>
  <si>
    <t>Anforderungen / Erwartungen</t>
  </si>
  <si>
    <t>Kontakt</t>
  </si>
  <si>
    <t>Auftraggeber</t>
  </si>
  <si>
    <t>Termin- &amp; Budgettreue</t>
  </si>
  <si>
    <t>Hoch</t>
  </si>
  <si>
    <t>Eingeschränkt</t>
  </si>
  <si>
    <t>Wirtschaftlichkeit, Termintreue</t>
  </si>
  <si>
    <t>leitung@muster.example</t>
  </si>
  <si>
    <t>Systembetrieb</t>
  </si>
  <si>
    <t>Technische Integration</t>
  </si>
  <si>
    <t>Mittel</t>
  </si>
  <si>
    <t>Systemstabilität, Schnittstellen</t>
  </si>
  <si>
    <t>it@muster.example</t>
  </si>
  <si>
    <t>Schlüsselnutzer</t>
  </si>
  <si>
    <t>Prozessoptimierung</t>
  </si>
  <si>
    <t>Benutzerfreundlichkeit, Schulung</t>
  </si>
  <si>
    <t>fachbereich@muster.example</t>
  </si>
  <si>
    <t>Betriebsrat</t>
  </si>
  <si>
    <t>Mitwirkung</t>
  </si>
  <si>
    <t>Datenschutz, Arbeitsrecht</t>
  </si>
  <si>
    <t>DSGVO-Konformität</t>
  </si>
  <si>
    <t>betriebsrat@muster.example</t>
  </si>
  <si>
    <t>Externer Partner</t>
  </si>
  <si>
    <t>Dienstleister</t>
  </si>
  <si>
    <t>Auftragserfüllung</t>
  </si>
  <si>
    <t>Niedrig</t>
  </si>
  <si>
    <t>Klare Spezifikationen</t>
  </si>
  <si>
    <t>kontakt@beispiel.example</t>
  </si>
  <si>
    <t>Rahmenbedingungen &amp; Restriktionen</t>
  </si>
  <si>
    <t>Budget, Termine, Technik, Recht und Organisation – die verbindlichen Leitplanken des Projekts.</t>
  </si>
  <si>
    <t>Kennung</t>
  </si>
  <si>
    <t>Beschreibung</t>
  </si>
  <si>
    <t>Verbindlichkeit</t>
  </si>
  <si>
    <t>Quelle / Norm</t>
  </si>
  <si>
    <t>Verantwortlich</t>
  </si>
  <si>
    <t>B-001</t>
  </si>
  <si>
    <t>Budget</t>
  </si>
  <si>
    <t>Gesamtbudget inkl. Implementierung, Schulung und Puffer (10 %) ist einzuhalten.</t>
  </si>
  <si>
    <t>Zwingend</t>
  </si>
  <si>
    <t>AG-Entscheid</t>
  </si>
  <si>
    <t>Projektleiter</t>
  </si>
  <si>
    <t>Z-001</t>
  </si>
  <si>
    <t>Zeitplan</t>
  </si>
  <si>
    <t>Projektstart Q2 2026, Produktivstart bis Q4 2026.</t>
  </si>
  <si>
    <t>T-001</t>
  </si>
  <si>
    <t>Technik</t>
  </si>
  <si>
    <t>Bestehende IT-Infrastruktur (Server, Netzwerk) ist weiter zu nutzen.</t>
  </si>
  <si>
    <t>IT-Architektur</t>
  </si>
  <si>
    <t>IT-Leitung</t>
  </si>
  <si>
    <t>T-002</t>
  </si>
  <si>
    <t>Schnittstelle zum ERP-System über REST-API oder Standardkonnektor.</t>
  </si>
  <si>
    <t>R-001</t>
  </si>
  <si>
    <t>Recht</t>
  </si>
  <si>
    <t>DSGVO-Konformität; Auftragsverarbeitungsvertrag (AVV) ist abzuschließen.</t>
  </si>
  <si>
    <t>DSGVO Art. 28</t>
  </si>
  <si>
    <t>R-002</t>
  </si>
  <si>
    <t>Revisionssichere Archivierung aller Belege (gesetzl. Aufbewahrungsfrist).</t>
  </si>
  <si>
    <t>Aufbew.-Pflicht</t>
  </si>
  <si>
    <t>Buchhaltung</t>
  </si>
  <si>
    <t>O-001</t>
  </si>
  <si>
    <t>Organisation</t>
  </si>
  <si>
    <t>Schulung aller Endnutzer vor Go-Live (mind. 4 Std. pro Person).</t>
  </si>
  <si>
    <t>Soll</t>
  </si>
  <si>
    <t>HR-Richtlinie</t>
  </si>
  <si>
    <t>Lieferumfang &amp; Abnahmekriterien</t>
  </si>
  <si>
    <t>Lieferumfang</t>
  </si>
  <si>
    <t>Lieferobjekt</t>
  </si>
  <si>
    <t>Format</t>
  </si>
  <si>
    <t>Termin</t>
  </si>
  <si>
    <t>Produktivsystem</t>
  </si>
  <si>
    <t>Vollständig implementiertes, getestetes System</t>
  </si>
  <si>
    <t>Installation</t>
  </si>
  <si>
    <t>AN</t>
  </si>
  <si>
    <t>Dokumentation</t>
  </si>
  <si>
    <t>Technische Doku, Benutzer- &amp; Admin-Handbuch</t>
  </si>
  <si>
    <t>PDF/Word</t>
  </si>
  <si>
    <t>Schulungsunterlagen</t>
  </si>
  <si>
    <t>Folien und Übungen für Endnutzer</t>
  </si>
  <si>
    <t>PDF/PPTX</t>
  </si>
  <si>
    <t>Testprotokoll</t>
  </si>
  <si>
    <t>Ergebnisse aller Abnahmetests</t>
  </si>
  <si>
    <t>PDF</t>
  </si>
  <si>
    <t>Abnahmedokument</t>
  </si>
  <si>
    <t>Unterschriebenes Abnahmeprotokoll</t>
  </si>
  <si>
    <t>AG/AN</t>
  </si>
  <si>
    <t>Abnahmekriterien &amp; Testfälle</t>
  </si>
  <si>
    <t>Anf.-ID</t>
  </si>
  <si>
    <t>Messmethode / Testfall</t>
  </si>
  <si>
    <t>Sollwert</t>
  </si>
  <si>
    <t>Istwert</t>
  </si>
  <si>
    <t>Bestanden?</t>
  </si>
  <si>
    <t>AK-001</t>
  </si>
  <si>
    <t>Rollenverwaltung funktioniert</t>
  </si>
  <si>
    <t>Test-Login je Rolle</t>
  </si>
  <si>
    <t>Alle Rollen ok</t>
  </si>
  <si>
    <t>AK-002</t>
  </si>
  <si>
    <t>Rechnungserfassung fehlerfrei</t>
  </si>
  <si>
    <t>50 Musterrechnungen</t>
  </si>
  <si>
    <t>0 Fehler</t>
  </si>
  <si>
    <t>AK-003</t>
  </si>
  <si>
    <t>Antwortzeit &lt; 2 s (p95)</t>
  </si>
  <si>
    <t>Lasttest 50 Nutzer</t>
  </si>
  <si>
    <t>p95 &lt; 2.000 ms</t>
  </si>
  <si>
    <t>AK-004</t>
  </si>
  <si>
    <t>Abnahme durch DSB</t>
  </si>
  <si>
    <t>Freigegeben</t>
  </si>
  <si>
    <t>Änderungsprotokoll &amp; Versionsverwaltung</t>
  </si>
  <si>
    <t>Jede inhaltliche Änderung wird dokumentiert und freigegeben – so ist stets klar, welche Version gilt.</t>
  </si>
  <si>
    <t>Betroffene Kapitel</t>
  </si>
  <si>
    <t>Art der Änderung</t>
  </si>
  <si>
    <t>Freigabe durch</t>
  </si>
  <si>
    <t>Alle</t>
  </si>
  <si>
    <t>Ersterstellung</t>
  </si>
  <si>
    <t>Erstversion des Lastenhefts angelegt.</t>
  </si>
  <si>
    <t>Glossar &amp; Abkürzungen</t>
  </si>
  <si>
    <t>Begriff / Abkürzung</t>
  </si>
  <si>
    <t>Definition / Erklärung</t>
  </si>
  <si>
    <t>Bezug</t>
  </si>
  <si>
    <t>AG</t>
  </si>
  <si>
    <t>Auftraggeber – erstellt das Lastenheft und vergibt das Projekt.</t>
  </si>
  <si>
    <t>Rolle</t>
  </si>
  <si>
    <t>Allgemein</t>
  </si>
  <si>
    <t>Auftragnehmer – setzt auf Basis des Lastenhefts um und erstellt das Pflichtenheft.</t>
  </si>
  <si>
    <t>Lastenheft</t>
  </si>
  <si>
    <t>Dokument des AG mit allen Anforderungen (das »Was«).</t>
  </si>
  <si>
    <t>Dokument</t>
  </si>
  <si>
    <t>Pflichtenheft</t>
  </si>
  <si>
    <t>Dokument des AN mit der technischen Umsetzung (das »Wie«).</t>
  </si>
  <si>
    <t>MoSCoW</t>
  </si>
  <si>
    <t>Priorisierung: Must / Should / Could / Won't have.</t>
  </si>
  <si>
    <t>Methodik</t>
  </si>
  <si>
    <t>SMART</t>
  </si>
  <si>
    <t>Zielformel: Spezifisch, Messbar, Akzeptiert, Realistisch, Terminiert.</t>
  </si>
  <si>
    <t>FA</t>
  </si>
  <si>
    <t>Funktionale Anforderung – was das System leisten muss.</t>
  </si>
  <si>
    <t>Anf.-Typ</t>
  </si>
  <si>
    <t>NFA</t>
  </si>
  <si>
    <t>Nicht-funktionale Anforderung – Qualitätsmerkmale (Performance, Sicherheit …).</t>
  </si>
  <si>
    <t>KPI</t>
  </si>
  <si>
    <t>Key Performance Indicator – messbarer Leistungsindikator.</t>
  </si>
  <si>
    <t>Scope</t>
  </si>
  <si>
    <t>Definierter Projektumfang; »Scope Creep« = unkontrollierte Ausweitung.</t>
  </si>
  <si>
    <t>Begriff</t>
  </si>
  <si>
    <t>DSGVO</t>
  </si>
  <si>
    <t>Datenschutz-Grundverordnung der EU.</t>
  </si>
  <si>
    <t>EU 2016/679</t>
  </si>
  <si>
    <t>OCR</t>
  </si>
  <si>
    <t>Optical Character Recognition – automatische Texterkennung aus Bild/PDF.</t>
  </si>
  <si>
    <t>Stakeholder</t>
  </si>
  <si>
    <t>Person oder Gruppe mit Interesse am oder Einfluss auf das Projekt.</t>
  </si>
  <si>
    <t>AVV</t>
  </si>
  <si>
    <t>Auftragsverarbeitungsvertrag gemäß DSGVO.</t>
  </si>
  <si>
    <t>Aufwands- &amp; Komplexitätsrechner</t>
  </si>
  <si>
    <t>Schätzt den Erstellungsaufwand des Lastenhefts. Blaue Felder anpassen – Ergebnisse rechnen sich automatisch.</t>
  </si>
  <si>
    <t>Eingabeparameter</t>
  </si>
  <si>
    <t>Anzahl Anforderungen (gesamt)</t>
  </si>
  <si>
    <t>Funktionale + nicht-funktionale</t>
  </si>
  <si>
    <t>Anzahl Stakeholder-Gruppen</t>
  </si>
  <si>
    <t>Abteilungen, Partner, Endnutzer …</t>
  </si>
  <si>
    <t>Stundensatz Projektleiter (€/Std.)</t>
  </si>
  <si>
    <t>Intern oder externer Berater</t>
  </si>
  <si>
    <t>Anzahl Review-Runden</t>
  </si>
  <si>
    <t>Abstimmungsschleifen</t>
  </si>
  <si>
    <t>Projektkomplexität</t>
  </si>
  <si>
    <t>Niedrig · Mittel · Hoch · Sehr hoch</t>
  </si>
  <si>
    <t>Vorlage vorhanden?</t>
  </si>
  <si>
    <t>Ja (Excel-Vorlage)</t>
  </si>
  <si>
    <t>Keine · Ja (Excel-Vorlage) · Ja (Unternehmensvorlage)</t>
  </si>
  <si>
    <t>Berechnungsergebnisse</t>
  </si>
  <si>
    <t>Geschätzter Erstellungsaufwand</t>
  </si>
  <si>
    <t>Personenstunden (Richtwert)</t>
  </si>
  <si>
    <t>Geschätzte Kosten (intern)</t>
  </si>
  <si>
    <t>Aufwand × Stundensatz</t>
  </si>
  <si>
    <t>Empfohlene Seitenzahl</t>
  </si>
  <si>
    <t>Richtwert (~0,4 Seiten je Anforderung + Rahmen)</t>
  </si>
  <si>
    <t>Komplexitätsstufe</t>
  </si>
  <si>
    <t>Automatische Einordnung</t>
  </si>
  <si>
    <t>Näherungsformel:  Aufwand = ( Anforderungen × 0,25 + Stakeholder × 1,5 + Review-Runden × (Anforderungen ÷ 20) × 2 ) × Komplexitätsfaktor × Vorlagenfaktor.
Hinweis: Bei über 200 Anforderungen empfiehlt sich ein spezialisiertes Anforderungsmanagement-Tool statt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</si>
</sst>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&quot; h&quot;"/>
    <numFmt numFmtId="165" formatCode="#,##0&quot; €&quot;"/>
    <numFmt numFmtId="166" formatCode="0&quot; S.&quot;"/>
  </numFmts>
  <fonts count="42" x14ac:knownFonts="1">
    <font>
      <sz val="11"/>
      <color theme="1"/>
      <name val="Calibri"/>
      <family val="2"/>
      <charset val="1"/>
    </font>
    <font>
      <b/>
      <sz val="30"/>
      <color rgb="FF1F3A5F"/>
      <name val="Arial"/>
      <charset val="1"/>
    </font>
    <font>
      <sz val="12"/>
      <color rgb="FF2E86AB"/>
      <name val="Arial"/>
      <charset val="1"/>
    </font>
    <font>
      <i/>
      <sz val="10"/>
      <color rgb="FF5A6B7B"/>
      <name val="Arial"/>
      <charset val="1"/>
    </font>
    <font>
      <sz val="10"/>
      <color rgb="FF1C2A38"/>
      <name val="Arial"/>
      <charset val="1"/>
    </font>
    <font>
      <b/>
      <sz val="13"/>
      <color rgb="FF1F3A5F"/>
      <name val="Arial"/>
      <charset val="1"/>
    </font>
    <font>
      <b/>
      <sz val="14"/>
      <color rgb="FFFFFFFF"/>
      <name val="Arial"/>
      <charset val="1"/>
    </font>
    <font>
      <b/>
      <sz val="10.5"/>
      <color rgb="FF1C2A38"/>
      <name val="Arial"/>
      <charset val="1"/>
    </font>
    <font>
      <sz val="10"/>
      <color rgb="FF5A6B7B"/>
      <name val="Arial"/>
      <charset val="1"/>
    </font>
    <font>
      <b/>
      <sz val="10.5"/>
      <color rgb="FF1F3A5F"/>
      <name val="Arial"/>
      <charset val="1"/>
    </font>
    <font>
      <sz val="9.5"/>
      <color rgb="FF922B21"/>
      <name val="Arial"/>
      <charset val="1"/>
    </font>
    <font>
      <sz val="9.5"/>
      <color rgb="FF9C640C"/>
      <name val="Arial"/>
      <charset val="1"/>
    </font>
    <font>
      <sz val="9.5"/>
      <color rgb="FF9A7D0A"/>
      <name val="Arial"/>
      <charset val="1"/>
    </font>
    <font>
      <sz val="9.5"/>
      <color rgb="FF1E7045"/>
      <name val="Arial"/>
      <charset val="1"/>
    </font>
    <font>
      <sz val="9.5"/>
      <color rgb="FF5D6D7E"/>
      <name val="Arial"/>
      <charset val="1"/>
    </font>
    <font>
      <i/>
      <sz val="9"/>
      <color rgb="FF5A6B7B"/>
      <name val="Arial"/>
      <charset val="1"/>
    </font>
    <font>
      <b/>
      <sz val="26"/>
      <color rgb="FF1F3A5F"/>
      <name val="Arial"/>
      <charset val="1"/>
    </font>
    <font>
      <b/>
      <sz val="10"/>
      <color rgb="FF1F3A5F"/>
      <name val="Arial"/>
      <charset val="1"/>
    </font>
    <font>
      <b/>
      <sz val="9.5"/>
      <color rgb="FFFFFFFF"/>
      <name val="Arial"/>
      <charset val="1"/>
    </font>
    <font>
      <b/>
      <sz val="15"/>
      <color rgb="FFFFFFFF"/>
      <name val="Arial"/>
      <charset val="1"/>
    </font>
    <font>
      <sz val="9.5"/>
      <color rgb="FF1C2A38"/>
      <name val="Arial"/>
      <charset val="1"/>
    </font>
    <font>
      <b/>
      <sz val="18"/>
      <color rgb="FF1F3A5F"/>
      <name val="Arial"/>
      <charset val="1"/>
    </font>
    <font>
      <i/>
      <sz val="9.5"/>
      <color rgb="FF5A6B7B"/>
      <name val="Arial"/>
      <charset val="1"/>
    </font>
    <font>
      <b/>
      <sz val="26"/>
      <color rgb="FF922B21"/>
      <name val="Arial"/>
      <charset val="1"/>
    </font>
    <font>
      <b/>
      <sz val="26"/>
      <color rgb="FF9C640C"/>
      <name val="Arial"/>
      <charset val="1"/>
    </font>
    <font>
      <b/>
      <sz val="26"/>
      <color rgb="FF1E7045"/>
      <name val="Arial"/>
      <charset val="1"/>
    </font>
    <font>
      <b/>
      <sz val="10"/>
      <color rgb="FF1C2A38"/>
      <name val="Arial"/>
      <charset val="1"/>
    </font>
    <font>
      <b/>
      <sz val="12"/>
      <color rgb="FF2E86AB"/>
      <name val="Arial"/>
      <charset val="1"/>
    </font>
    <font>
      <b/>
      <sz val="14"/>
      <color rgb="FF1F3A5F"/>
      <name val="Arial"/>
      <charset val="1"/>
    </font>
    <font>
      <b/>
      <sz val="12"/>
      <color rgb="FFFFFFFF"/>
      <name val="Arial"/>
      <charset val="1"/>
    </font>
    <font>
      <b/>
      <sz val="10"/>
      <color rgb="FF922B21"/>
      <name val="Arial"/>
      <charset val="1"/>
    </font>
    <font>
      <b/>
      <sz val="10"/>
      <color rgb="FF9C640C"/>
      <name val="Arial"/>
      <charset val="1"/>
    </font>
    <font>
      <b/>
      <sz val="10"/>
      <color rgb="FF9A7D0A"/>
      <name val="Arial"/>
      <charset val="1"/>
    </font>
    <font>
      <b/>
      <sz val="10"/>
      <color rgb="FF1E7045"/>
      <name val="Arial"/>
      <charset val="1"/>
    </font>
    <font>
      <b/>
      <sz val="10"/>
      <color rgb="FF5D6D7E"/>
      <name val="Arial"/>
      <charset val="1"/>
    </font>
    <font>
      <b/>
      <sz val="10"/>
      <color rgb="FF1F618D"/>
      <name val="Arial"/>
      <charset val="1"/>
    </font>
    <font>
      <b/>
      <sz val="11.5"/>
      <color rgb="FF1F3A5F"/>
      <name val="Arial"/>
      <charset val="1"/>
    </font>
    <font>
      <b/>
      <sz val="9.5"/>
      <color rgb="FF1F3A5F"/>
      <name val="Arial"/>
      <charset val="1"/>
    </font>
    <font>
      <b/>
      <sz val="16"/>
      <color rgb="FF1F3A5F"/>
      <name val="Arial"/>
      <charset val="1"/>
    </font>
    <font>
      <b/>
      <sz val="11"/>
      <color rgb="FF0000FF"/>
      <name val="Arial"/>
      <charset val="1"/>
    </font>
    <font>
      <b/>
      <sz val="12"/>
      <color rgb="FF1F3A5F"/>
      <name val="Arial"/>
      <charset val="1"/>
    </font>
    <font>
      <b/>
      <sz val="11"/>
      <color rgb="FF1F3A5F"/>
      <name val="Arial"/>
      <charset val="1"/>
    </font>
  </fonts>
  <fills count="16">
    <fill>
      <patternFill patternType="none"/>
    </fill>
    <fill>
      <patternFill patternType="gray125"/>
    </fill>
    <fill>
      <patternFill patternType="solid">
        <fgColor rgb="FF1F3A5F"/>
        <bgColor rgb="FF1C2A38"/>
      </patternFill>
    </fill>
    <fill>
      <patternFill patternType="solid">
        <fgColor rgb="FF2E86AB"/>
        <bgColor rgb="FF008080"/>
      </patternFill>
    </fill>
    <fill>
      <patternFill patternType="solid">
        <fgColor rgb="FFFADBD8"/>
        <bgColor rgb="FFFDEBD0"/>
      </patternFill>
    </fill>
    <fill>
      <patternFill patternType="solid">
        <fgColor rgb="FFFDEBD0"/>
        <bgColor rgb="FFFCF3CF"/>
      </patternFill>
    </fill>
    <fill>
      <patternFill patternType="solid">
        <fgColor rgb="FFFCF3CF"/>
        <bgColor rgb="FFFDEBD0"/>
      </patternFill>
    </fill>
    <fill>
      <patternFill patternType="solid">
        <fgColor rgb="FFD5F0E0"/>
        <bgColor rgb="FFD6EAF8"/>
      </patternFill>
    </fill>
    <fill>
      <patternFill patternType="solid">
        <fgColor rgb="FFEAEDED"/>
        <bgColor rgb="FFE4EDF6"/>
      </patternFill>
    </fill>
    <fill>
      <patternFill patternType="solid">
        <fgColor rgb="FFE4EDF6"/>
        <bgColor rgb="FFEAEDED"/>
      </patternFill>
    </fill>
    <fill>
      <patternFill patternType="solid">
        <fgColor rgb="FFF2F6FB"/>
        <bgColor rgb="FFEAEDED"/>
      </patternFill>
    </fill>
    <fill>
      <patternFill patternType="solid">
        <fgColor rgb="FF922B21"/>
        <bgColor rgb="FF993366"/>
      </patternFill>
    </fill>
    <fill>
      <patternFill patternType="solid">
        <fgColor rgb="FF9C640C"/>
        <bgColor rgb="FF9A7D0A"/>
      </patternFill>
    </fill>
    <fill>
      <patternFill patternType="solid">
        <fgColor rgb="FF1E7045"/>
        <bgColor rgb="FF1F618D"/>
      </patternFill>
    </fill>
    <fill>
      <patternFill patternType="solid">
        <fgColor rgb="FFD6EAF8"/>
        <bgColor rgb="FFE4EDF6"/>
      </patternFill>
    </fill>
    <fill>
      <patternFill patternType="solid">
        <fgColor rgb="FFFFFDE7"/>
        <bgColor rgb="FFFFFFFF"/>
      </patternFill>
    </fill>
  </fills>
  <borders count="4">
    <border>
      <left/>
      <right/>
      <top/>
      <bottom/>
      <diagonal/>
    </border>
    <border>
      <left style="thin">
        <color rgb="FFC9D6E5"/>
      </left>
      <right style="thin">
        <color rgb="FFC9D6E5"/>
      </right>
      <top style="thin">
        <color rgb="FFC9D6E5"/>
      </top>
      <bottom style="thin">
        <color rgb="FFC9D6E5"/>
      </bottom>
      <diagonal/>
    </border>
    <border>
      <left style="thin">
        <color rgb="FFC9D6E5"/>
      </left>
      <right/>
      <top style="thin">
        <color rgb="FFC9D6E5"/>
      </top>
      <bottom style="thin">
        <color rgb="FFC9D6E5"/>
      </bottom>
      <diagonal/>
    </border>
    <border>
      <left style="thin">
        <color rgb="FFC9D6E5"/>
      </left>
      <right/>
      <top style="thin">
        <color rgb="FFC9D6E5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4" fillId="8" borderId="2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top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left" vertical="center"/>
    </xf>
    <xf numFmtId="9" fontId="28" fillId="0" borderId="0" xfId="0" applyNumberFormat="1" applyFont="1" applyAlignment="1">
      <alignment horizontal="center" vertical="center"/>
    </xf>
    <xf numFmtId="0" fontId="30" fillId="4" borderId="1" xfId="0" applyFont="1" applyFill="1" applyBorder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/>
    </xf>
    <xf numFmtId="0" fontId="31" fillId="5" borderId="1" xfId="0" applyFont="1" applyFill="1" applyBorder="1" applyAlignment="1">
      <alignment horizontal="left" vertical="center"/>
    </xf>
    <xf numFmtId="0" fontId="32" fillId="6" borderId="1" xfId="0" applyFont="1" applyFill="1" applyBorder="1" applyAlignment="1">
      <alignment horizontal="left" vertical="center"/>
    </xf>
    <xf numFmtId="0" fontId="33" fillId="7" borderId="1" xfId="0" applyFont="1" applyFill="1" applyBorder="1" applyAlignment="1">
      <alignment horizontal="left" vertical="center"/>
    </xf>
    <xf numFmtId="0" fontId="34" fillId="8" borderId="1" xfId="0" applyFont="1" applyFill="1" applyBorder="1" applyAlignment="1">
      <alignment horizontal="left" vertical="center"/>
    </xf>
    <xf numFmtId="0" fontId="35" fillId="14" borderId="1" xfId="0" applyFont="1" applyFill="1" applyBorder="1" applyAlignment="1">
      <alignment horizontal="left" vertical="center"/>
    </xf>
    <xf numFmtId="0" fontId="26" fillId="9" borderId="1" xfId="0" applyFont="1" applyFill="1" applyBorder="1" applyAlignment="1">
      <alignment horizontal="left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10" borderId="1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/>
    </xf>
    <xf numFmtId="0" fontId="39" fillId="1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64" fontId="40" fillId="10" borderId="1" xfId="0" applyNumberFormat="1" applyFont="1" applyFill="1" applyBorder="1" applyAlignment="1">
      <alignment horizontal="center" vertical="center"/>
    </xf>
    <xf numFmtId="165" fontId="40" fillId="10" borderId="1" xfId="0" applyNumberFormat="1" applyFont="1" applyFill="1" applyBorder="1" applyAlignment="1">
      <alignment horizontal="center" vertical="center"/>
    </xf>
    <xf numFmtId="166" fontId="40" fillId="10" borderId="1" xfId="0" applyNumberFormat="1" applyFont="1" applyFill="1" applyBorder="1" applyAlignment="1">
      <alignment horizontal="center" vertical="center"/>
    </xf>
    <xf numFmtId="0" fontId="41" fillId="10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19" fillId="2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13" borderId="0" xfId="0" applyFont="1" applyFill="1" applyAlignment="1">
      <alignment horizontal="center" vertical="center"/>
    </xf>
    <xf numFmtId="1" fontId="16" fillId="10" borderId="0" xfId="0" applyNumberFormat="1" applyFont="1" applyFill="1" applyAlignment="1">
      <alignment horizontal="center" vertical="center"/>
    </xf>
    <xf numFmtId="1" fontId="23" fillId="10" borderId="0" xfId="0" applyNumberFormat="1" applyFont="1" applyFill="1" applyAlignment="1">
      <alignment horizontal="center" vertical="center"/>
    </xf>
    <xf numFmtId="1" fontId="24" fillId="10" borderId="0" xfId="0" applyNumberFormat="1" applyFont="1" applyFill="1" applyAlignment="1">
      <alignment horizontal="center" vertical="center"/>
    </xf>
    <xf numFmtId="1" fontId="25" fillId="10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6" fillId="9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6" fillId="9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top"/>
    </xf>
    <xf numFmtId="0" fontId="29" fillId="3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5" fillId="10" borderId="3" xfId="0" applyFont="1" applyFill="1" applyBorder="1" applyAlignment="1">
      <alignment horizontal="left" vertical="top" wrapText="1"/>
    </xf>
  </cellXfs>
  <cellStyles count="1">
    <cellStyle name="Standard" xfId="0" builtinId="0"/>
  </cellStyles>
  <dxfs count="17">
    <dxf>
      <font>
        <b/>
        <sz val="9"/>
        <color rgb="FF922B21"/>
        <name val="Arial"/>
        <charset val="1"/>
      </font>
      <fill>
        <patternFill>
          <bgColor rgb="FFFADBD8"/>
        </patternFill>
      </fill>
    </dxf>
    <dxf>
      <font>
        <b/>
        <sz val="9"/>
        <color rgb="FF1E7045"/>
        <name val="Arial"/>
        <charset val="1"/>
      </font>
      <fill>
        <patternFill>
          <bgColor rgb="FFD5F0E0"/>
        </patternFill>
      </fill>
    </dxf>
    <dxf>
      <font>
        <b/>
        <sz val="9"/>
        <color rgb="FF5D6D7E"/>
        <name val="Arial"/>
        <charset val="1"/>
      </font>
      <fill>
        <patternFill>
          <bgColor rgb="FFEAEDED"/>
        </patternFill>
      </fill>
    </dxf>
    <dxf>
      <font>
        <b/>
        <sz val="9"/>
        <color rgb="FF9C640C"/>
        <name val="Arial"/>
        <charset val="1"/>
      </font>
      <fill>
        <patternFill>
          <bgColor rgb="FFFDEBD0"/>
        </patternFill>
      </fill>
    </dxf>
    <dxf>
      <font>
        <b/>
        <sz val="9"/>
        <color rgb="FF922B21"/>
        <name val="Arial"/>
        <charset val="1"/>
      </font>
      <fill>
        <patternFill>
          <bgColor rgb="FFFADBD8"/>
        </patternFill>
      </fill>
    </dxf>
    <dxf>
      <font>
        <b/>
        <sz val="10"/>
        <color rgb="FF9C640C"/>
        <name val="Arial"/>
        <charset val="1"/>
      </font>
      <fill>
        <patternFill>
          <bgColor rgb="FFFDEBD0"/>
        </patternFill>
      </fill>
    </dxf>
    <dxf>
      <font>
        <b/>
        <sz val="10"/>
        <color rgb="FF922B21"/>
        <name val="Arial"/>
        <charset val="1"/>
      </font>
      <fill>
        <patternFill>
          <bgColor rgb="FFFADBD8"/>
        </patternFill>
      </fill>
    </dxf>
    <dxf>
      <font>
        <b/>
        <sz val="10"/>
        <color rgb="FF1E7045"/>
        <name val="Arial"/>
        <charset val="1"/>
      </font>
      <fill>
        <patternFill>
          <bgColor rgb="FFD5F0E0"/>
        </patternFill>
      </fill>
    </dxf>
    <dxf>
      <font>
        <b/>
        <sz val="9"/>
        <color rgb="FF5D6D7E"/>
        <name val="Arial"/>
        <charset val="1"/>
      </font>
      <fill>
        <patternFill>
          <bgColor rgb="FFEAEDED"/>
        </patternFill>
      </fill>
    </dxf>
    <dxf>
      <font>
        <b/>
        <sz val="9"/>
        <color rgb="FF1E7045"/>
        <name val="Arial"/>
        <charset val="1"/>
      </font>
      <fill>
        <patternFill>
          <bgColor rgb="FFD5F0E0"/>
        </patternFill>
      </fill>
    </dxf>
    <dxf>
      <font>
        <b/>
        <sz val="9"/>
        <color rgb="FF1E7045"/>
        <name val="Arial"/>
        <charset val="1"/>
      </font>
      <fill>
        <patternFill>
          <bgColor rgb="FFD5F0E0"/>
        </patternFill>
      </fill>
    </dxf>
    <dxf>
      <font>
        <b/>
        <sz val="9"/>
        <color rgb="FF9C640C"/>
        <name val="Arial"/>
        <charset val="1"/>
      </font>
      <fill>
        <patternFill>
          <bgColor rgb="FFFDEBD0"/>
        </patternFill>
      </fill>
    </dxf>
    <dxf>
      <font>
        <b/>
        <sz val="9"/>
        <color rgb="FF922B21"/>
        <name val="Arial"/>
        <charset val="1"/>
      </font>
      <fill>
        <patternFill>
          <bgColor rgb="FFFADBD8"/>
        </patternFill>
      </fill>
    </dxf>
    <dxf>
      <font>
        <b/>
        <sz val="9"/>
        <color rgb="FF5D6D7E"/>
        <name val="Arial"/>
        <charset val="1"/>
      </font>
      <fill>
        <patternFill>
          <bgColor rgb="FFEAEDED"/>
        </patternFill>
      </fill>
    </dxf>
    <dxf>
      <font>
        <b/>
        <sz val="9"/>
        <color rgb="FF9A7D0A"/>
        <name val="Arial"/>
        <charset val="1"/>
      </font>
      <fill>
        <patternFill>
          <bgColor rgb="FFFCF3CF"/>
        </patternFill>
      </fill>
    </dxf>
    <dxf>
      <font>
        <b/>
        <sz val="9"/>
        <color rgb="FF9C640C"/>
        <name val="Arial"/>
        <charset val="1"/>
      </font>
      <fill>
        <patternFill>
          <bgColor rgb="FFFDEBD0"/>
        </patternFill>
      </fill>
    </dxf>
    <dxf>
      <font>
        <b/>
        <sz val="9"/>
        <color rgb="FF922B21"/>
        <name val="Arial"/>
        <charset val="1"/>
      </font>
      <fill>
        <patternFill>
          <bgColor rgb="FFFADB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7D0A"/>
      <rgbColor rgb="FF800080"/>
      <rgbColor rgb="FF1E7045"/>
      <rgbColor rgb="FFEAEDED"/>
      <rgbColor rgb="FF5A6B7B"/>
      <rgbColor rgb="FF9999FF"/>
      <rgbColor rgb="FF9C640C"/>
      <rgbColor rgb="FFFFFDE7"/>
      <rgbColor rgb="FFD6EAF8"/>
      <rgbColor rgb="FF660066"/>
      <rgbColor rgb="FFFF8080"/>
      <rgbColor rgb="FF1F618D"/>
      <rgbColor rgb="FFC9D6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EDF6"/>
      <rgbColor rgb="FFD5F0E0"/>
      <rgbColor rgb="FFFCF3CF"/>
      <rgbColor rgb="FFF2F6FB"/>
      <rgbColor rgb="FFFDEBD0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D6D7E"/>
      <rgbColor rgb="FF969696"/>
      <rgbColor rgb="FF1F3A5F"/>
      <rgbColor rgb="FF2E86AB"/>
      <rgbColor rgb="FF003300"/>
      <rgbColor rgb="FF333300"/>
      <rgbColor rgb="FF922B21"/>
      <rgbColor rgb="FF993366"/>
      <rgbColor rgb="FF333399"/>
      <rgbColor rgb="FF1C2A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A5F"/>
    <pageSetUpPr fitToPage="1"/>
  </sheetPr>
  <dimension ref="B2:F27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6" width="30" customWidth="1"/>
    <col min="7" max="7" width="2.42578125" customWidth="1"/>
  </cols>
  <sheetData>
    <row r="2" spans="2:6" ht="42" customHeight="1" x14ac:dyDescent="0.25">
      <c r="B2" s="14" t="s">
        <v>0</v>
      </c>
      <c r="C2" s="14"/>
      <c r="D2" s="14"/>
      <c r="E2" s="14"/>
      <c r="F2" s="14"/>
    </row>
    <row r="3" spans="2:6" ht="21.75" customHeight="1" x14ac:dyDescent="0.25">
      <c r="B3" s="13" t="s">
        <v>1</v>
      </c>
      <c r="C3" s="13"/>
      <c r="D3" s="13"/>
      <c r="E3" s="13"/>
      <c r="F3" s="13"/>
    </row>
    <row r="4" spans="2:6" x14ac:dyDescent="0.25">
      <c r="B4" s="12" t="s">
        <v>2</v>
      </c>
      <c r="C4" s="12"/>
      <c r="D4" s="12"/>
      <c r="E4" s="12"/>
      <c r="F4" s="12"/>
    </row>
    <row r="5" spans="2:6" ht="3.75" customHeight="1" x14ac:dyDescent="0.25">
      <c r="B5" s="11"/>
      <c r="C5" s="11"/>
      <c r="D5" s="11"/>
      <c r="E5" s="11"/>
      <c r="F5" s="11"/>
    </row>
    <row r="7" spans="2:6" ht="16.5" x14ac:dyDescent="0.25">
      <c r="B7" s="10" t="s">
        <v>3</v>
      </c>
      <c r="C7" s="10"/>
      <c r="D7" s="10"/>
      <c r="E7" s="10"/>
      <c r="F7" s="10"/>
    </row>
    <row r="8" spans="2:6" ht="15" customHeight="1" x14ac:dyDescent="0.25">
      <c r="B8" s="9" t="s">
        <v>4</v>
      </c>
      <c r="C8" s="9"/>
      <c r="D8" s="9"/>
      <c r="E8" s="9"/>
      <c r="F8" s="9"/>
    </row>
    <row r="9" spans="2:6" x14ac:dyDescent="0.25">
      <c r="B9" s="9"/>
      <c r="C9" s="9"/>
      <c r="D9" s="9"/>
      <c r="E9" s="9"/>
      <c r="F9" s="9"/>
    </row>
    <row r="10" spans="2:6" x14ac:dyDescent="0.25">
      <c r="B10" s="9"/>
      <c r="C10" s="9"/>
      <c r="D10" s="9"/>
      <c r="E10" s="9"/>
      <c r="F10" s="9"/>
    </row>
    <row r="12" spans="2:6" ht="16.5" x14ac:dyDescent="0.25">
      <c r="B12" s="10" t="s">
        <v>5</v>
      </c>
      <c r="C12" s="10"/>
      <c r="D12" s="10"/>
      <c r="E12" s="10"/>
      <c r="F12" s="10"/>
    </row>
    <row r="13" spans="2:6" ht="25.5" customHeight="1" x14ac:dyDescent="0.25">
      <c r="B13" s="15" t="s">
        <v>6</v>
      </c>
      <c r="C13" s="16" t="s">
        <v>7</v>
      </c>
      <c r="D13" s="8" t="s">
        <v>8</v>
      </c>
      <c r="E13" s="8"/>
      <c r="F13" s="8"/>
    </row>
    <row r="14" spans="2:6" ht="25.5" customHeight="1" x14ac:dyDescent="0.25">
      <c r="B14" s="15" t="s">
        <v>9</v>
      </c>
      <c r="C14" s="16" t="s">
        <v>10</v>
      </c>
      <c r="D14" s="8" t="s">
        <v>11</v>
      </c>
      <c r="E14" s="8"/>
      <c r="F14" s="8"/>
    </row>
    <row r="15" spans="2:6" ht="25.5" customHeight="1" x14ac:dyDescent="0.25">
      <c r="B15" s="15" t="s">
        <v>12</v>
      </c>
      <c r="C15" s="16" t="s">
        <v>13</v>
      </c>
      <c r="D15" s="8" t="s">
        <v>14</v>
      </c>
      <c r="E15" s="8"/>
      <c r="F15" s="8"/>
    </row>
    <row r="16" spans="2:6" ht="25.5" customHeight="1" x14ac:dyDescent="0.25">
      <c r="B16" s="15" t="s">
        <v>15</v>
      </c>
      <c r="C16" s="16" t="s">
        <v>16</v>
      </c>
      <c r="D16" s="8" t="s">
        <v>17</v>
      </c>
      <c r="E16" s="8"/>
      <c r="F16" s="8"/>
    </row>
    <row r="17" spans="2:6" ht="25.5" customHeight="1" x14ac:dyDescent="0.25">
      <c r="B17" s="15" t="s">
        <v>18</v>
      </c>
      <c r="C17" s="16" t="s">
        <v>19</v>
      </c>
      <c r="D17" s="8" t="s">
        <v>20</v>
      </c>
      <c r="E17" s="8"/>
      <c r="F17" s="8"/>
    </row>
    <row r="18" spans="2:6" ht="25.5" customHeight="1" x14ac:dyDescent="0.25">
      <c r="B18" s="15" t="s">
        <v>21</v>
      </c>
      <c r="C18" s="16" t="s">
        <v>22</v>
      </c>
      <c r="D18" s="8" t="s">
        <v>23</v>
      </c>
      <c r="E18" s="8"/>
      <c r="F18" s="8"/>
    </row>
    <row r="20" spans="2:6" ht="16.5" x14ac:dyDescent="0.25">
      <c r="B20" s="10" t="s">
        <v>24</v>
      </c>
      <c r="C20" s="10"/>
      <c r="D20" s="10"/>
      <c r="E20" s="10"/>
      <c r="F20" s="10"/>
    </row>
    <row r="21" spans="2:6" x14ac:dyDescent="0.25">
      <c r="B21" s="17" t="s">
        <v>25</v>
      </c>
      <c r="D21" s="17" t="s">
        <v>26</v>
      </c>
    </row>
    <row r="22" spans="2:6" x14ac:dyDescent="0.25">
      <c r="B22" s="7" t="s">
        <v>27</v>
      </c>
      <c r="C22" s="7"/>
      <c r="D22" s="7" t="s">
        <v>28</v>
      </c>
      <c r="E22" s="7"/>
      <c r="F22" s="7"/>
    </row>
    <row r="23" spans="2:6" x14ac:dyDescent="0.25">
      <c r="B23" s="6" t="s">
        <v>29</v>
      </c>
      <c r="C23" s="6"/>
      <c r="D23" s="6" t="s">
        <v>30</v>
      </c>
      <c r="E23" s="6"/>
      <c r="F23" s="6"/>
    </row>
    <row r="24" spans="2:6" x14ac:dyDescent="0.25">
      <c r="B24" s="5" t="s">
        <v>31</v>
      </c>
      <c r="C24" s="5"/>
      <c r="D24" s="4" t="s">
        <v>32</v>
      </c>
      <c r="E24" s="4"/>
      <c r="F24" s="4"/>
    </row>
    <row r="25" spans="2:6" x14ac:dyDescent="0.25">
      <c r="B25" s="3" t="s">
        <v>33</v>
      </c>
      <c r="C25" s="3"/>
      <c r="D25" s="3" t="s">
        <v>34</v>
      </c>
      <c r="E25" s="3"/>
      <c r="F25" s="3"/>
    </row>
    <row r="27" spans="2:6" ht="27.75" customHeight="1" x14ac:dyDescent="0.25">
      <c r="B27" s="2" t="s">
        <v>35</v>
      </c>
      <c r="C27" s="2"/>
      <c r="D27" s="2"/>
      <c r="E27" s="2"/>
      <c r="F27" s="2"/>
    </row>
  </sheetData>
  <mergeCells count="23">
    <mergeCell ref="B27:F27"/>
    <mergeCell ref="B23:C23"/>
    <mergeCell ref="D23:F23"/>
    <mergeCell ref="B24:C24"/>
    <mergeCell ref="D24:F24"/>
    <mergeCell ref="B25:C25"/>
    <mergeCell ref="D25:F25"/>
    <mergeCell ref="D16:F16"/>
    <mergeCell ref="D17:F17"/>
    <mergeCell ref="D18:F18"/>
    <mergeCell ref="B20:F20"/>
    <mergeCell ref="B22:C22"/>
    <mergeCell ref="D22:F22"/>
    <mergeCell ref="B8:F10"/>
    <mergeCell ref="B12:F12"/>
    <mergeCell ref="D13:F13"/>
    <mergeCell ref="D14:F14"/>
    <mergeCell ref="D15:F15"/>
    <mergeCell ref="B2:F2"/>
    <mergeCell ref="B3:F3"/>
    <mergeCell ref="B4:F4"/>
    <mergeCell ref="B5:F5"/>
    <mergeCell ref="B7:F7"/>
  </mergeCells>
  <printOptions horizontalCentered="1"/>
  <pageMargins left="0.4" right="0.4" top="0.5" bottom="0.5" header="0.511811023622047" footer="0.511811023622047"/>
  <pageSetup fitToHeight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F3A5F"/>
    <pageSetUpPr fitToPage="1"/>
  </sheetPr>
  <dimension ref="A1:D21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8" customWidth="1"/>
    <col min="2" max="2" width="62" customWidth="1"/>
    <col min="3" max="3" width="20" customWidth="1"/>
    <col min="4" max="4" width="22" customWidth="1"/>
  </cols>
  <sheetData>
    <row r="1" spans="1:4" ht="30" customHeight="1" x14ac:dyDescent="0.25">
      <c r="A1" s="55" t="s">
        <v>282</v>
      </c>
      <c r="B1" s="55"/>
      <c r="C1" s="55"/>
      <c r="D1" s="55"/>
    </row>
    <row r="3" spans="1:4" ht="30" customHeight="1" x14ac:dyDescent="0.25">
      <c r="A3" s="21" t="s">
        <v>283</v>
      </c>
      <c r="B3" s="21" t="s">
        <v>284</v>
      </c>
      <c r="C3" s="21" t="s">
        <v>74</v>
      </c>
      <c r="D3" s="21" t="s">
        <v>285</v>
      </c>
    </row>
    <row r="4" spans="1:4" ht="24" customHeight="1" x14ac:dyDescent="0.25">
      <c r="A4" s="41" t="s">
        <v>286</v>
      </c>
      <c r="B4" s="25" t="s">
        <v>287</v>
      </c>
      <c r="C4" s="26" t="s">
        <v>288</v>
      </c>
      <c r="D4" s="26" t="s">
        <v>289</v>
      </c>
    </row>
    <row r="5" spans="1:4" ht="24" customHeight="1" x14ac:dyDescent="0.25">
      <c r="A5" s="42" t="s">
        <v>240</v>
      </c>
      <c r="B5" s="40" t="s">
        <v>290</v>
      </c>
      <c r="C5" s="28" t="s">
        <v>288</v>
      </c>
      <c r="D5" s="28" t="s">
        <v>289</v>
      </c>
    </row>
    <row r="6" spans="1:4" ht="24" customHeight="1" x14ac:dyDescent="0.25">
      <c r="A6" s="41" t="s">
        <v>291</v>
      </c>
      <c r="B6" s="25" t="s">
        <v>292</v>
      </c>
      <c r="C6" s="26" t="s">
        <v>293</v>
      </c>
      <c r="D6" s="26" t="s">
        <v>289</v>
      </c>
    </row>
    <row r="7" spans="1:4" ht="24" customHeight="1" x14ac:dyDescent="0.25">
      <c r="A7" s="42" t="s">
        <v>294</v>
      </c>
      <c r="B7" s="40" t="s">
        <v>295</v>
      </c>
      <c r="C7" s="28" t="s">
        <v>293</v>
      </c>
      <c r="D7" s="28" t="s">
        <v>289</v>
      </c>
    </row>
    <row r="8" spans="1:4" ht="24" customHeight="1" x14ac:dyDescent="0.25">
      <c r="A8" s="41" t="s">
        <v>296</v>
      </c>
      <c r="B8" s="25" t="s">
        <v>297</v>
      </c>
      <c r="C8" s="26" t="s">
        <v>298</v>
      </c>
      <c r="D8" s="26" t="s">
        <v>289</v>
      </c>
    </row>
    <row r="9" spans="1:4" ht="24" customHeight="1" x14ac:dyDescent="0.25">
      <c r="A9" s="42" t="s">
        <v>299</v>
      </c>
      <c r="B9" s="40" t="s">
        <v>300</v>
      </c>
      <c r="C9" s="28" t="s">
        <v>298</v>
      </c>
      <c r="D9" s="28" t="s">
        <v>289</v>
      </c>
    </row>
    <row r="10" spans="1:4" ht="24" customHeight="1" x14ac:dyDescent="0.25">
      <c r="A10" s="41" t="s">
        <v>301</v>
      </c>
      <c r="B10" s="25" t="s">
        <v>302</v>
      </c>
      <c r="C10" s="26" t="s">
        <v>303</v>
      </c>
      <c r="D10" s="26" t="s">
        <v>289</v>
      </c>
    </row>
    <row r="11" spans="1:4" ht="24" customHeight="1" x14ac:dyDescent="0.25">
      <c r="A11" s="42" t="s">
        <v>304</v>
      </c>
      <c r="B11" s="40" t="s">
        <v>305</v>
      </c>
      <c r="C11" s="28" t="s">
        <v>303</v>
      </c>
      <c r="D11" s="28" t="s">
        <v>289</v>
      </c>
    </row>
    <row r="12" spans="1:4" ht="24" customHeight="1" x14ac:dyDescent="0.25">
      <c r="A12" s="41" t="s">
        <v>306</v>
      </c>
      <c r="B12" s="25" t="s">
        <v>307</v>
      </c>
      <c r="C12" s="26" t="s">
        <v>298</v>
      </c>
      <c r="D12" s="26" t="s">
        <v>289</v>
      </c>
    </row>
    <row r="13" spans="1:4" ht="24" customHeight="1" x14ac:dyDescent="0.25">
      <c r="A13" s="42" t="s">
        <v>308</v>
      </c>
      <c r="B13" s="40" t="s">
        <v>309</v>
      </c>
      <c r="C13" s="28" t="s">
        <v>310</v>
      </c>
      <c r="D13" s="28" t="s">
        <v>289</v>
      </c>
    </row>
    <row r="14" spans="1:4" ht="24" customHeight="1" x14ac:dyDescent="0.25">
      <c r="A14" s="41" t="s">
        <v>311</v>
      </c>
      <c r="B14" s="25" t="s">
        <v>312</v>
      </c>
      <c r="C14" s="26" t="s">
        <v>220</v>
      </c>
      <c r="D14" s="26" t="s">
        <v>313</v>
      </c>
    </row>
    <row r="15" spans="1:4" ht="24" customHeight="1" x14ac:dyDescent="0.25">
      <c r="A15" s="42" t="s">
        <v>314</v>
      </c>
      <c r="B15" s="40" t="s">
        <v>315</v>
      </c>
      <c r="C15" s="28" t="s">
        <v>213</v>
      </c>
      <c r="D15" s="28" t="s">
        <v>289</v>
      </c>
    </row>
    <row r="16" spans="1:4" ht="24" customHeight="1" x14ac:dyDescent="0.25">
      <c r="A16" s="41" t="s">
        <v>316</v>
      </c>
      <c r="B16" s="25" t="s">
        <v>317</v>
      </c>
      <c r="C16" s="26" t="s">
        <v>310</v>
      </c>
      <c r="D16" s="26" t="s">
        <v>289</v>
      </c>
    </row>
    <row r="17" spans="1:4" ht="24" customHeight="1" x14ac:dyDescent="0.25">
      <c r="A17" s="42" t="s">
        <v>318</v>
      </c>
      <c r="B17" s="40" t="s">
        <v>319</v>
      </c>
      <c r="C17" s="28" t="s">
        <v>220</v>
      </c>
      <c r="D17" s="28" t="s">
        <v>222</v>
      </c>
    </row>
    <row r="18" spans="1:4" ht="21.75" customHeight="1" x14ac:dyDescent="0.25">
      <c r="A18" s="27"/>
      <c r="B18" s="27"/>
      <c r="C18" s="26"/>
      <c r="D18" s="26"/>
    </row>
    <row r="19" spans="1:4" ht="21.75" customHeight="1" x14ac:dyDescent="0.25">
      <c r="A19" s="29"/>
      <c r="B19" s="29"/>
      <c r="C19" s="28"/>
      <c r="D19" s="28"/>
    </row>
    <row r="20" spans="1:4" ht="21.75" customHeight="1" x14ac:dyDescent="0.25">
      <c r="A20" s="27"/>
      <c r="B20" s="27"/>
      <c r="C20" s="26"/>
      <c r="D20" s="26"/>
    </row>
    <row r="21" spans="1:4" ht="21.75" customHeight="1" x14ac:dyDescent="0.25">
      <c r="A21" s="29"/>
      <c r="B21" s="29"/>
      <c r="C21" s="28"/>
      <c r="D21" s="28"/>
    </row>
  </sheetData>
  <mergeCells count="1">
    <mergeCell ref="A1:D1"/>
  </mergeCells>
  <printOptions horizontalCentered="1"/>
  <pageMargins left="0.4" right="0.4" top="0.5" bottom="0.5" header="0.511811023622047" footer="0.511811023622047"/>
  <pageSetup fitToHeight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2E86AB"/>
    <pageSetUpPr fitToPage="1"/>
  </sheetPr>
  <dimension ref="B2:D21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34" customWidth="1"/>
    <col min="3" max="3" width="22" customWidth="1"/>
    <col min="4" max="4" width="40" customWidth="1"/>
    <col min="5" max="5" width="2.42578125" customWidth="1"/>
  </cols>
  <sheetData>
    <row r="2" spans="2:4" ht="27.75" customHeight="1" x14ac:dyDescent="0.25">
      <c r="B2" s="75" t="s">
        <v>320</v>
      </c>
      <c r="C2" s="75"/>
      <c r="D2" s="75"/>
    </row>
    <row r="3" spans="2:4" ht="25.5" customHeight="1" x14ac:dyDescent="0.25">
      <c r="B3" s="76" t="s">
        <v>321</v>
      </c>
      <c r="C3" s="76"/>
      <c r="D3" s="76"/>
    </row>
    <row r="5" spans="2:4" ht="21.75" customHeight="1" x14ac:dyDescent="0.25">
      <c r="B5" s="69" t="s">
        <v>322</v>
      </c>
      <c r="C5" s="69"/>
      <c r="D5" s="69"/>
    </row>
    <row r="6" spans="2:4" ht="24" customHeight="1" x14ac:dyDescent="0.25">
      <c r="B6" s="43" t="s">
        <v>323</v>
      </c>
      <c r="C6" s="44">
        <v>40</v>
      </c>
      <c r="D6" s="45" t="s">
        <v>324</v>
      </c>
    </row>
    <row r="7" spans="2:4" ht="24" customHeight="1" x14ac:dyDescent="0.25">
      <c r="B7" s="43" t="s">
        <v>325</v>
      </c>
      <c r="C7" s="44">
        <v>4</v>
      </c>
      <c r="D7" s="45" t="s">
        <v>326</v>
      </c>
    </row>
    <row r="8" spans="2:4" ht="24" customHeight="1" x14ac:dyDescent="0.25">
      <c r="B8" s="43" t="s">
        <v>327</v>
      </c>
      <c r="C8" s="44">
        <v>95</v>
      </c>
      <c r="D8" s="45" t="s">
        <v>328</v>
      </c>
    </row>
    <row r="9" spans="2:4" ht="24" customHeight="1" x14ac:dyDescent="0.25">
      <c r="B9" s="43" t="s">
        <v>329</v>
      </c>
      <c r="C9" s="44">
        <v>2</v>
      </c>
      <c r="D9" s="45" t="s">
        <v>330</v>
      </c>
    </row>
    <row r="10" spans="2:4" x14ac:dyDescent="0.25">
      <c r="B10" s="43" t="s">
        <v>331</v>
      </c>
      <c r="C10" s="44" t="s">
        <v>178</v>
      </c>
      <c r="D10" s="45" t="s">
        <v>332</v>
      </c>
    </row>
    <row r="11" spans="2:4" x14ac:dyDescent="0.25">
      <c r="B11" s="43" t="s">
        <v>333</v>
      </c>
      <c r="C11" s="44" t="s">
        <v>334</v>
      </c>
      <c r="D11" s="45" t="s">
        <v>335</v>
      </c>
    </row>
    <row r="13" spans="2:4" ht="21.75" customHeight="1" x14ac:dyDescent="0.25">
      <c r="B13" s="69" t="s">
        <v>336</v>
      </c>
      <c r="C13" s="69"/>
      <c r="D13" s="69"/>
    </row>
    <row r="14" spans="2:4" ht="15.75" x14ac:dyDescent="0.25">
      <c r="B14" s="38" t="s">
        <v>337</v>
      </c>
      <c r="C14" s="46">
        <f>((C6*0.25)+(C7*1.5)+(C9*(C6/20)*2))*(IF(C10="Niedrig",1,IF(C10="Mittel",1.5,IF(C10="Hoch",2.2,3))))*(IF(C11="Keine",1,IF(C11="Ja (Excel-Vorlage)",0.6,0.4)))</f>
        <v>21.599999999999998</v>
      </c>
      <c r="D14" s="45" t="s">
        <v>338</v>
      </c>
    </row>
    <row r="15" spans="2:4" ht="15.75" x14ac:dyDescent="0.25">
      <c r="B15" s="38" t="s">
        <v>339</v>
      </c>
      <c r="C15" s="47">
        <f>C14*C8</f>
        <v>2052</v>
      </c>
      <c r="D15" s="45" t="s">
        <v>340</v>
      </c>
    </row>
    <row r="16" spans="2:4" ht="15.75" x14ac:dyDescent="0.25">
      <c r="B16" s="38" t="s">
        <v>341</v>
      </c>
      <c r="C16" s="48">
        <f>ROUND(C6*0.4+6,0)</f>
        <v>22</v>
      </c>
      <c r="D16" s="45" t="s">
        <v>342</v>
      </c>
    </row>
    <row r="17" spans="2:4" x14ac:dyDescent="0.25">
      <c r="B17" s="38" t="s">
        <v>343</v>
      </c>
      <c r="C17" s="49" t="str">
        <f>IF(C14&lt;15,"Überschaubar",IF(C14&lt;40,"Mittel","Aufwändig"))</f>
        <v>Mittel</v>
      </c>
      <c r="D17" s="45" t="s">
        <v>344</v>
      </c>
    </row>
    <row r="19" spans="2:4" ht="19.5" customHeight="1" x14ac:dyDescent="0.25">
      <c r="B19" s="77" t="s">
        <v>345</v>
      </c>
      <c r="C19" s="77"/>
      <c r="D19" s="77"/>
    </row>
    <row r="20" spans="2:4" ht="19.5" customHeight="1" x14ac:dyDescent="0.25">
      <c r="B20" s="77"/>
      <c r="C20" s="77"/>
      <c r="D20" s="77"/>
    </row>
    <row r="21" spans="2:4" ht="19.5" customHeight="1" x14ac:dyDescent="0.25">
      <c r="B21" s="77"/>
      <c r="C21" s="77"/>
      <c r="D21" s="77"/>
    </row>
  </sheetData>
  <mergeCells count="5">
    <mergeCell ref="B2:D2"/>
    <mergeCell ref="B3:D3"/>
    <mergeCell ref="B5:D5"/>
    <mergeCell ref="B13:D13"/>
    <mergeCell ref="B19:D21"/>
  </mergeCells>
  <dataValidations count="2">
    <dataValidation type="list" sqref="C10" xr:uid="{00000000-0002-0000-0A00-000000000000}">
      <formula1>"Niedrig,Mittel,Hoch,Sehr hoch"</formula1>
      <formula2>0</formula2>
    </dataValidation>
    <dataValidation type="list" sqref="C11" xr:uid="{00000000-0002-0000-0A00-000001000000}">
      <formula1>"Keine,Ja (Excel-Vorlage),Ja (Unternehmensvorlage)"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3A5F"/>
    <pageSetUpPr fitToPage="1"/>
  </sheetPr>
  <dimension ref="A2:F24"/>
  <sheetViews>
    <sheetView showGridLines="0" tabSelected="1" zoomScaleNormal="100" workbookViewId="0">
      <selection activeCell="Y13" sqref="Y13"/>
    </sheetView>
  </sheetViews>
  <sheetFormatPr baseColWidth="10" defaultColWidth="8.7109375" defaultRowHeight="15" x14ac:dyDescent="0.25"/>
  <cols>
    <col min="1" max="1" width="2.42578125" customWidth="1"/>
    <col min="2" max="2" width="23" bestFit="1" customWidth="1"/>
    <col min="3" max="3" width="30.85546875" bestFit="1" customWidth="1"/>
    <col min="4" max="4" width="8.85546875" bestFit="1" customWidth="1"/>
    <col min="5" max="5" width="19" bestFit="1" customWidth="1"/>
    <col min="6" max="6" width="12.5703125" bestFit="1" customWidth="1"/>
    <col min="7" max="7" width="2.42578125" customWidth="1"/>
  </cols>
  <sheetData>
    <row r="2" spans="1:6" ht="6" customHeight="1" x14ac:dyDescent="0.25">
      <c r="B2" s="11"/>
      <c r="C2" s="11"/>
      <c r="D2" s="11"/>
      <c r="E2" s="11"/>
      <c r="F2" s="11"/>
    </row>
    <row r="3" spans="1:6" ht="30" customHeight="1" x14ac:dyDescent="0.25">
      <c r="B3" s="1" t="s">
        <v>0</v>
      </c>
      <c r="C3" s="1"/>
      <c r="D3" s="1"/>
      <c r="E3" s="1"/>
      <c r="F3" s="1"/>
    </row>
    <row r="4" spans="1:6" ht="13.5" customHeight="1" x14ac:dyDescent="0.25">
      <c r="B4" s="1"/>
      <c r="C4" s="1"/>
      <c r="D4" s="1"/>
      <c r="E4" s="1"/>
      <c r="F4" s="1"/>
    </row>
    <row r="5" spans="1:6" x14ac:dyDescent="0.25">
      <c r="B5" s="13" t="s">
        <v>36</v>
      </c>
      <c r="C5" s="13"/>
      <c r="D5" s="13"/>
      <c r="E5" s="13"/>
      <c r="F5" s="13"/>
    </row>
    <row r="6" spans="1:6" ht="3" customHeight="1" x14ac:dyDescent="0.25">
      <c r="B6" s="50"/>
      <c r="C6" s="50"/>
      <c r="D6" s="50"/>
      <c r="E6" s="50"/>
      <c r="F6" s="50"/>
    </row>
    <row r="8" spans="1:6" ht="30" customHeight="1" x14ac:dyDescent="0.25">
      <c r="A8" s="51" t="s">
        <v>37</v>
      </c>
      <c r="B8" s="51"/>
      <c r="C8" s="51"/>
      <c r="D8" s="51"/>
      <c r="E8" s="51"/>
      <c r="F8" s="51"/>
    </row>
    <row r="9" spans="1:6" ht="24" customHeight="1" x14ac:dyDescent="0.25">
      <c r="B9" s="18" t="s">
        <v>38</v>
      </c>
      <c r="C9" s="19" t="s">
        <v>39</v>
      </c>
      <c r="D9" s="20"/>
      <c r="E9" s="18" t="s">
        <v>40</v>
      </c>
      <c r="F9" s="19" t="s">
        <v>41</v>
      </c>
    </row>
    <row r="10" spans="1:6" ht="24" customHeight="1" x14ac:dyDescent="0.25">
      <c r="B10" s="18" t="s">
        <v>42</v>
      </c>
      <c r="C10" s="19" t="s">
        <v>43</v>
      </c>
      <c r="D10" s="20"/>
      <c r="E10" s="18" t="s">
        <v>44</v>
      </c>
      <c r="F10" s="19" t="s">
        <v>45</v>
      </c>
    </row>
    <row r="11" spans="1:6" ht="24" customHeight="1" x14ac:dyDescent="0.25">
      <c r="B11" s="18" t="s">
        <v>46</v>
      </c>
      <c r="C11" s="19" t="s">
        <v>47</v>
      </c>
      <c r="D11" s="20"/>
      <c r="E11" s="18" t="s">
        <v>26</v>
      </c>
      <c r="F11" s="19" t="s">
        <v>48</v>
      </c>
    </row>
    <row r="12" spans="1:6" ht="24" customHeight="1" x14ac:dyDescent="0.25">
      <c r="B12" s="18" t="s">
        <v>49</v>
      </c>
      <c r="C12" s="19" t="s">
        <v>50</v>
      </c>
      <c r="D12" s="20"/>
      <c r="E12" s="18" t="s">
        <v>51</v>
      </c>
      <c r="F12" s="19" t="s">
        <v>52</v>
      </c>
    </row>
    <row r="13" spans="1:6" ht="24" customHeight="1" x14ac:dyDescent="0.25">
      <c r="B13" s="18" t="s">
        <v>53</v>
      </c>
      <c r="C13" s="19" t="s">
        <v>54</v>
      </c>
      <c r="D13" s="20"/>
      <c r="E13" s="18" t="s">
        <v>55</v>
      </c>
      <c r="F13" s="19" t="s">
        <v>56</v>
      </c>
    </row>
    <row r="14" spans="1:6" ht="24" customHeight="1" x14ac:dyDescent="0.25">
      <c r="B14" s="18" t="s">
        <v>57</v>
      </c>
      <c r="C14" s="19" t="s">
        <v>58</v>
      </c>
      <c r="D14" s="20"/>
      <c r="E14" s="18" t="s">
        <v>59</v>
      </c>
      <c r="F14" s="19" t="s">
        <v>60</v>
      </c>
    </row>
    <row r="16" spans="1:6" ht="30" customHeight="1" x14ac:dyDescent="0.25">
      <c r="A16" s="51" t="s">
        <v>61</v>
      </c>
      <c r="B16" s="51"/>
      <c r="C16" s="51"/>
      <c r="D16" s="51"/>
      <c r="E16" s="51"/>
      <c r="F16" s="51"/>
    </row>
    <row r="17" spans="1:6" ht="30" customHeight="1" x14ac:dyDescent="0.25">
      <c r="B17" s="21" t="s">
        <v>44</v>
      </c>
      <c r="C17" s="21" t="s">
        <v>62</v>
      </c>
      <c r="D17" s="21" t="s">
        <v>63</v>
      </c>
      <c r="E17" s="52" t="s">
        <v>64</v>
      </c>
      <c r="F17" s="52"/>
    </row>
    <row r="18" spans="1:6" ht="21.75" customHeight="1" x14ac:dyDescent="0.25">
      <c r="B18" s="22" t="s">
        <v>45</v>
      </c>
      <c r="C18" s="22" t="s">
        <v>52</v>
      </c>
      <c r="D18" s="22" t="s">
        <v>54</v>
      </c>
      <c r="E18" s="53" t="s">
        <v>65</v>
      </c>
      <c r="F18" s="53"/>
    </row>
    <row r="19" spans="1:6" ht="21.75" customHeight="1" x14ac:dyDescent="0.25">
      <c r="B19" s="22"/>
      <c r="C19" s="22"/>
      <c r="D19" s="22"/>
      <c r="E19" s="53"/>
      <c r="F19" s="53"/>
    </row>
    <row r="20" spans="1:6" ht="21.75" customHeight="1" x14ac:dyDescent="0.25">
      <c r="B20" s="22"/>
      <c r="C20" s="22"/>
      <c r="D20" s="22"/>
      <c r="E20" s="53"/>
      <c r="F20" s="53"/>
    </row>
    <row r="22" spans="1:6" ht="30" customHeight="1" x14ac:dyDescent="0.25">
      <c r="A22" s="51" t="s">
        <v>66</v>
      </c>
      <c r="B22" s="51"/>
      <c r="C22" s="51"/>
      <c r="D22" s="51"/>
      <c r="E22" s="51"/>
      <c r="F22" s="51"/>
    </row>
    <row r="23" spans="1:6" ht="30" customHeight="1" x14ac:dyDescent="0.25">
      <c r="B23" s="18" t="s">
        <v>67</v>
      </c>
      <c r="C23" s="19"/>
      <c r="D23" s="20"/>
      <c r="E23" s="18" t="s">
        <v>68</v>
      </c>
      <c r="F23" s="19"/>
    </row>
    <row r="24" spans="1:6" ht="45.75" customHeight="1" x14ac:dyDescent="0.25">
      <c r="B24" s="23" t="s">
        <v>69</v>
      </c>
      <c r="C24" s="54"/>
      <c r="D24" s="54"/>
      <c r="E24" s="54"/>
      <c r="F24" s="54"/>
    </row>
  </sheetData>
  <mergeCells count="12">
    <mergeCell ref="A22:F22"/>
    <mergeCell ref="C24:F24"/>
    <mergeCell ref="A16:F16"/>
    <mergeCell ref="E17:F17"/>
    <mergeCell ref="E18:F18"/>
    <mergeCell ref="E19:F19"/>
    <mergeCell ref="E20:F20"/>
    <mergeCell ref="B2:F2"/>
    <mergeCell ref="B3:F4"/>
    <mergeCell ref="B5:F5"/>
    <mergeCell ref="B6:F6"/>
    <mergeCell ref="A8:F8"/>
  </mergeCells>
  <printOptions horizontalCentered="1"/>
  <pageMargins left="0.4" right="0.4" top="0.5" bottom="0.5" header="0.511811023622047" footer="0.511811023622047"/>
  <pageSetup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86AB"/>
    <pageSetUpPr fitToPage="1"/>
  </sheetPr>
  <dimension ref="A1:K53"/>
  <sheetViews>
    <sheetView showGridLines="0" zoomScaleNormal="100" workbookViewId="0">
      <pane ySplit="3" topLeftCell="A4" activePane="bottomLeft" state="frozen"/>
      <selection pane="bottomLeft" sqref="A1:K1"/>
    </sheetView>
  </sheetViews>
  <sheetFormatPr baseColWidth="10" defaultColWidth="8.7109375" defaultRowHeight="15" x14ac:dyDescent="0.25"/>
  <cols>
    <col min="1" max="1" width="11" customWidth="1"/>
    <col min="2" max="2" width="16" customWidth="1"/>
    <col min="3" max="3" width="18" customWidth="1"/>
    <col min="4" max="4" width="46" customWidth="1"/>
    <col min="5" max="5" width="15" customWidth="1"/>
    <col min="6" max="7" width="16" customWidth="1"/>
    <col min="8" max="8" width="11" customWidth="1"/>
    <col min="9" max="9" width="34" customWidth="1"/>
    <col min="10" max="10" width="14" customWidth="1"/>
    <col min="11" max="11" width="22" customWidth="1"/>
  </cols>
  <sheetData>
    <row r="1" spans="1:11" ht="30" customHeight="1" x14ac:dyDescent="0.25">
      <c r="A1" s="55" t="s">
        <v>70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1.75" customHeight="1" x14ac:dyDescent="0.25">
      <c r="A2" s="56" t="s">
        <v>71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30" customHeight="1" x14ac:dyDescent="0.25">
      <c r="A3" s="21" t="s">
        <v>72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26</v>
      </c>
      <c r="G3" s="21" t="s">
        <v>77</v>
      </c>
      <c r="H3" s="21" t="s">
        <v>78</v>
      </c>
      <c r="I3" s="21" t="s">
        <v>79</v>
      </c>
      <c r="J3" s="21" t="s">
        <v>80</v>
      </c>
      <c r="K3" s="21" t="s">
        <v>81</v>
      </c>
    </row>
    <row r="4" spans="1:11" ht="33.75" customHeight="1" x14ac:dyDescent="0.25">
      <c r="A4" s="24" t="s">
        <v>82</v>
      </c>
      <c r="B4" s="24" t="s">
        <v>83</v>
      </c>
      <c r="C4" s="25" t="s">
        <v>84</v>
      </c>
      <c r="D4" s="25" t="s">
        <v>85</v>
      </c>
      <c r="E4" s="24" t="s">
        <v>86</v>
      </c>
      <c r="F4" s="24" t="s">
        <v>28</v>
      </c>
      <c r="G4" s="25" t="s">
        <v>87</v>
      </c>
      <c r="H4" s="24" t="s">
        <v>88</v>
      </c>
      <c r="I4" s="25" t="s">
        <v>89</v>
      </c>
      <c r="J4" s="24" t="s">
        <v>90</v>
      </c>
      <c r="K4" s="25"/>
    </row>
    <row r="5" spans="1:11" ht="33.75" customHeight="1" x14ac:dyDescent="0.25">
      <c r="A5" s="24" t="s">
        <v>91</v>
      </c>
      <c r="B5" s="24" t="s">
        <v>83</v>
      </c>
      <c r="C5" s="25" t="s">
        <v>92</v>
      </c>
      <c r="D5" s="25" t="s">
        <v>93</v>
      </c>
      <c r="E5" s="24" t="s">
        <v>86</v>
      </c>
      <c r="F5" s="24" t="s">
        <v>30</v>
      </c>
      <c r="G5" s="25" t="s">
        <v>94</v>
      </c>
      <c r="H5" s="24" t="s">
        <v>88</v>
      </c>
      <c r="I5" s="25" t="s">
        <v>95</v>
      </c>
      <c r="J5" s="24" t="s">
        <v>96</v>
      </c>
      <c r="K5" s="25"/>
    </row>
    <row r="6" spans="1:11" ht="33.75" customHeight="1" x14ac:dyDescent="0.25">
      <c r="A6" s="24" t="s">
        <v>97</v>
      </c>
      <c r="B6" s="24" t="s">
        <v>83</v>
      </c>
      <c r="C6" s="25" t="s">
        <v>98</v>
      </c>
      <c r="D6" s="25" t="s">
        <v>99</v>
      </c>
      <c r="E6" s="24" t="s">
        <v>100</v>
      </c>
      <c r="F6" s="24" t="s">
        <v>28</v>
      </c>
      <c r="G6" s="25" t="s">
        <v>94</v>
      </c>
      <c r="H6" s="24" t="s">
        <v>91</v>
      </c>
      <c r="I6" s="25" t="s">
        <v>101</v>
      </c>
      <c r="J6" s="24" t="s">
        <v>96</v>
      </c>
      <c r="K6" s="25"/>
    </row>
    <row r="7" spans="1:11" ht="33.75" customHeight="1" x14ac:dyDescent="0.25">
      <c r="A7" s="24" t="s">
        <v>102</v>
      </c>
      <c r="B7" s="24" t="s">
        <v>83</v>
      </c>
      <c r="C7" s="25" t="s">
        <v>103</v>
      </c>
      <c r="D7" s="25" t="s">
        <v>104</v>
      </c>
      <c r="E7" s="24" t="s">
        <v>105</v>
      </c>
      <c r="F7" s="24" t="s">
        <v>34</v>
      </c>
      <c r="G7" s="25" t="s">
        <v>106</v>
      </c>
      <c r="H7" s="24" t="s">
        <v>88</v>
      </c>
      <c r="I7" s="25" t="s">
        <v>107</v>
      </c>
      <c r="J7" s="24" t="s">
        <v>108</v>
      </c>
      <c r="K7" s="25"/>
    </row>
    <row r="8" spans="1:11" ht="33.75" customHeight="1" x14ac:dyDescent="0.25">
      <c r="A8" s="24" t="s">
        <v>109</v>
      </c>
      <c r="B8" s="24" t="s">
        <v>110</v>
      </c>
      <c r="C8" s="25" t="s">
        <v>111</v>
      </c>
      <c r="D8" s="25" t="s">
        <v>112</v>
      </c>
      <c r="E8" s="24" t="s">
        <v>86</v>
      </c>
      <c r="F8" s="24" t="s">
        <v>28</v>
      </c>
      <c r="G8" s="25" t="s">
        <v>87</v>
      </c>
      <c r="H8" s="24" t="s">
        <v>88</v>
      </c>
      <c r="I8" s="25" t="s">
        <v>113</v>
      </c>
      <c r="J8" s="24" t="s">
        <v>90</v>
      </c>
      <c r="K8" s="25"/>
    </row>
    <row r="9" spans="1:11" ht="33.75" customHeight="1" x14ac:dyDescent="0.25">
      <c r="A9" s="24" t="s">
        <v>114</v>
      </c>
      <c r="B9" s="24" t="s">
        <v>110</v>
      </c>
      <c r="C9" s="25" t="s">
        <v>115</v>
      </c>
      <c r="D9" s="25" t="s">
        <v>116</v>
      </c>
      <c r="E9" s="24" t="s">
        <v>86</v>
      </c>
      <c r="F9" s="24" t="s">
        <v>117</v>
      </c>
      <c r="G9" s="25" t="s">
        <v>115</v>
      </c>
      <c r="H9" s="24" t="s">
        <v>88</v>
      </c>
      <c r="I9" s="25" t="s">
        <v>118</v>
      </c>
      <c r="J9" s="24" t="s">
        <v>119</v>
      </c>
      <c r="K9" s="25"/>
    </row>
    <row r="10" spans="1:11" ht="27.75" customHeight="1" x14ac:dyDescent="0.25">
      <c r="A10" s="26"/>
      <c r="B10" s="26"/>
      <c r="C10" s="27"/>
      <c r="D10" s="27"/>
      <c r="E10" s="26"/>
      <c r="F10" s="26"/>
      <c r="G10" s="27"/>
      <c r="H10" s="26"/>
      <c r="I10" s="27"/>
      <c r="J10" s="26"/>
      <c r="K10" s="27"/>
    </row>
    <row r="11" spans="1:11" ht="27.75" customHeight="1" x14ac:dyDescent="0.25">
      <c r="A11" s="28"/>
      <c r="B11" s="28"/>
      <c r="C11" s="29"/>
      <c r="D11" s="29"/>
      <c r="E11" s="28"/>
      <c r="F11" s="28"/>
      <c r="G11" s="29"/>
      <c r="H11" s="28"/>
      <c r="I11" s="29"/>
      <c r="J11" s="28"/>
      <c r="K11" s="29"/>
    </row>
    <row r="12" spans="1:11" ht="27.75" customHeight="1" x14ac:dyDescent="0.25">
      <c r="A12" s="26"/>
      <c r="B12" s="26"/>
      <c r="C12" s="27"/>
      <c r="D12" s="27"/>
      <c r="E12" s="26"/>
      <c r="F12" s="26"/>
      <c r="G12" s="27"/>
      <c r="H12" s="26"/>
      <c r="I12" s="27"/>
      <c r="J12" s="26"/>
      <c r="K12" s="27"/>
    </row>
    <row r="13" spans="1:11" ht="27.75" customHeight="1" x14ac:dyDescent="0.25">
      <c r="A13" s="28"/>
      <c r="B13" s="28"/>
      <c r="C13" s="29"/>
      <c r="D13" s="29"/>
      <c r="E13" s="28"/>
      <c r="F13" s="28"/>
      <c r="G13" s="29"/>
      <c r="H13" s="28"/>
      <c r="I13" s="29"/>
      <c r="J13" s="28"/>
      <c r="K13" s="29"/>
    </row>
    <row r="14" spans="1:11" ht="27.75" customHeight="1" x14ac:dyDescent="0.25">
      <c r="A14" s="26"/>
      <c r="B14" s="26"/>
      <c r="C14" s="27"/>
      <c r="D14" s="27"/>
      <c r="E14" s="26"/>
      <c r="F14" s="26"/>
      <c r="G14" s="27"/>
      <c r="H14" s="26"/>
      <c r="I14" s="27"/>
      <c r="J14" s="26"/>
      <c r="K14" s="27"/>
    </row>
    <row r="15" spans="1:11" ht="27.75" customHeight="1" x14ac:dyDescent="0.25">
      <c r="A15" s="28"/>
      <c r="B15" s="28"/>
      <c r="C15" s="29"/>
      <c r="D15" s="29"/>
      <c r="E15" s="28"/>
      <c r="F15" s="28"/>
      <c r="G15" s="29"/>
      <c r="H15" s="28"/>
      <c r="I15" s="29"/>
      <c r="J15" s="28"/>
      <c r="K15" s="29"/>
    </row>
    <row r="16" spans="1:11" ht="27.75" customHeight="1" x14ac:dyDescent="0.25">
      <c r="A16" s="26"/>
      <c r="B16" s="26"/>
      <c r="C16" s="27"/>
      <c r="D16" s="27"/>
      <c r="E16" s="26"/>
      <c r="F16" s="26"/>
      <c r="G16" s="27"/>
      <c r="H16" s="26"/>
      <c r="I16" s="27"/>
      <c r="J16" s="26"/>
      <c r="K16" s="27"/>
    </row>
    <row r="17" spans="1:11" ht="27.75" customHeight="1" x14ac:dyDescent="0.25">
      <c r="A17" s="28"/>
      <c r="B17" s="28"/>
      <c r="C17" s="29"/>
      <c r="D17" s="29"/>
      <c r="E17" s="28"/>
      <c r="F17" s="28"/>
      <c r="G17" s="29"/>
      <c r="H17" s="28"/>
      <c r="I17" s="29"/>
      <c r="J17" s="28"/>
      <c r="K17" s="29"/>
    </row>
    <row r="18" spans="1:11" ht="27.75" customHeight="1" x14ac:dyDescent="0.25">
      <c r="A18" s="26"/>
      <c r="B18" s="26"/>
      <c r="C18" s="27"/>
      <c r="D18" s="27"/>
      <c r="E18" s="26"/>
      <c r="F18" s="26"/>
      <c r="G18" s="27"/>
      <c r="H18" s="26"/>
      <c r="I18" s="27"/>
      <c r="J18" s="26"/>
      <c r="K18" s="27"/>
    </row>
    <row r="19" spans="1:11" ht="27.75" customHeight="1" x14ac:dyDescent="0.25">
      <c r="A19" s="28"/>
      <c r="B19" s="28"/>
      <c r="C19" s="29"/>
      <c r="D19" s="29"/>
      <c r="E19" s="28"/>
      <c r="F19" s="28"/>
      <c r="G19" s="29"/>
      <c r="H19" s="28"/>
      <c r="I19" s="29"/>
      <c r="J19" s="28"/>
      <c r="K19" s="29"/>
    </row>
    <row r="20" spans="1:11" ht="27.75" customHeight="1" x14ac:dyDescent="0.25">
      <c r="A20" s="26"/>
      <c r="B20" s="26"/>
      <c r="C20" s="27"/>
      <c r="D20" s="27"/>
      <c r="E20" s="26"/>
      <c r="F20" s="26"/>
      <c r="G20" s="27"/>
      <c r="H20" s="26"/>
      <c r="I20" s="27"/>
      <c r="J20" s="26"/>
      <c r="K20" s="27"/>
    </row>
    <row r="21" spans="1:11" ht="27.75" customHeight="1" x14ac:dyDescent="0.25">
      <c r="A21" s="28"/>
      <c r="B21" s="28"/>
      <c r="C21" s="29"/>
      <c r="D21" s="29"/>
      <c r="E21" s="28"/>
      <c r="F21" s="28"/>
      <c r="G21" s="29"/>
      <c r="H21" s="28"/>
      <c r="I21" s="29"/>
      <c r="J21" s="28"/>
      <c r="K21" s="29"/>
    </row>
    <row r="22" spans="1:11" ht="27.75" customHeight="1" x14ac:dyDescent="0.25">
      <c r="A22" s="26"/>
      <c r="B22" s="26"/>
      <c r="C22" s="27"/>
      <c r="D22" s="27"/>
      <c r="E22" s="26"/>
      <c r="F22" s="26"/>
      <c r="G22" s="27"/>
      <c r="H22" s="26"/>
      <c r="I22" s="27"/>
      <c r="J22" s="26"/>
      <c r="K22" s="27"/>
    </row>
    <row r="23" spans="1:11" ht="27.75" customHeight="1" x14ac:dyDescent="0.25">
      <c r="A23" s="28"/>
      <c r="B23" s="28"/>
      <c r="C23" s="29"/>
      <c r="D23" s="29"/>
      <c r="E23" s="28"/>
      <c r="F23" s="28"/>
      <c r="G23" s="29"/>
      <c r="H23" s="28"/>
      <c r="I23" s="29"/>
      <c r="J23" s="28"/>
      <c r="K23" s="29"/>
    </row>
    <row r="24" spans="1:11" ht="27.75" customHeight="1" x14ac:dyDescent="0.25">
      <c r="A24" s="26"/>
      <c r="B24" s="26"/>
      <c r="C24" s="27"/>
      <c r="D24" s="27"/>
      <c r="E24" s="26"/>
      <c r="F24" s="26"/>
      <c r="G24" s="27"/>
      <c r="H24" s="26"/>
      <c r="I24" s="27"/>
      <c r="J24" s="26"/>
      <c r="K24" s="27"/>
    </row>
    <row r="25" spans="1:11" ht="27.75" customHeight="1" x14ac:dyDescent="0.25">
      <c r="A25" s="28"/>
      <c r="B25" s="28"/>
      <c r="C25" s="29"/>
      <c r="D25" s="29"/>
      <c r="E25" s="28"/>
      <c r="F25" s="28"/>
      <c r="G25" s="29"/>
      <c r="H25" s="28"/>
      <c r="I25" s="29"/>
      <c r="J25" s="28"/>
      <c r="K25" s="29"/>
    </row>
    <row r="26" spans="1:11" ht="27.75" customHeight="1" x14ac:dyDescent="0.25">
      <c r="A26" s="26"/>
      <c r="B26" s="26"/>
      <c r="C26" s="27"/>
      <c r="D26" s="27"/>
      <c r="E26" s="26"/>
      <c r="F26" s="26"/>
      <c r="G26" s="27"/>
      <c r="H26" s="26"/>
      <c r="I26" s="27"/>
      <c r="J26" s="26"/>
      <c r="K26" s="27"/>
    </row>
    <row r="27" spans="1:11" ht="27.75" customHeight="1" x14ac:dyDescent="0.25">
      <c r="A27" s="28"/>
      <c r="B27" s="28"/>
      <c r="C27" s="29"/>
      <c r="D27" s="29"/>
      <c r="E27" s="28"/>
      <c r="F27" s="28"/>
      <c r="G27" s="29"/>
      <c r="H27" s="28"/>
      <c r="I27" s="29"/>
      <c r="J27" s="28"/>
      <c r="K27" s="29"/>
    </row>
    <row r="28" spans="1:11" ht="27.75" customHeight="1" x14ac:dyDescent="0.25">
      <c r="A28" s="26"/>
      <c r="B28" s="26"/>
      <c r="C28" s="27"/>
      <c r="D28" s="27"/>
      <c r="E28" s="26"/>
      <c r="F28" s="26"/>
      <c r="G28" s="27"/>
      <c r="H28" s="26"/>
      <c r="I28" s="27"/>
      <c r="J28" s="26"/>
      <c r="K28" s="27"/>
    </row>
    <row r="29" spans="1:11" ht="27.75" customHeight="1" x14ac:dyDescent="0.25">
      <c r="A29" s="28"/>
      <c r="B29" s="28"/>
      <c r="C29" s="29"/>
      <c r="D29" s="29"/>
      <c r="E29" s="28"/>
      <c r="F29" s="28"/>
      <c r="G29" s="29"/>
      <c r="H29" s="28"/>
      <c r="I29" s="29"/>
      <c r="J29" s="28"/>
      <c r="K29" s="29"/>
    </row>
    <row r="30" spans="1:11" ht="27.75" customHeight="1" x14ac:dyDescent="0.25">
      <c r="A30" s="26"/>
      <c r="B30" s="26"/>
      <c r="C30" s="27"/>
      <c r="D30" s="27"/>
      <c r="E30" s="26"/>
      <c r="F30" s="26"/>
      <c r="G30" s="27"/>
      <c r="H30" s="26"/>
      <c r="I30" s="27"/>
      <c r="J30" s="26"/>
      <c r="K30" s="27"/>
    </row>
    <row r="31" spans="1:11" ht="27.75" customHeight="1" x14ac:dyDescent="0.25">
      <c r="A31" s="28"/>
      <c r="B31" s="28"/>
      <c r="C31" s="29"/>
      <c r="D31" s="29"/>
      <c r="E31" s="28"/>
      <c r="F31" s="28"/>
      <c r="G31" s="29"/>
      <c r="H31" s="28"/>
      <c r="I31" s="29"/>
      <c r="J31" s="28"/>
      <c r="K31" s="29"/>
    </row>
    <row r="32" spans="1:11" ht="27.75" customHeight="1" x14ac:dyDescent="0.25">
      <c r="A32" s="26"/>
      <c r="B32" s="26"/>
      <c r="C32" s="27"/>
      <c r="D32" s="27"/>
      <c r="E32" s="26"/>
      <c r="F32" s="26"/>
      <c r="G32" s="27"/>
      <c r="H32" s="26"/>
      <c r="I32" s="27"/>
      <c r="J32" s="26"/>
      <c r="K32" s="27"/>
    </row>
    <row r="33" spans="1:11" ht="27.75" customHeight="1" x14ac:dyDescent="0.25">
      <c r="A33" s="28"/>
      <c r="B33" s="28"/>
      <c r="C33" s="29"/>
      <c r="D33" s="29"/>
      <c r="E33" s="28"/>
      <c r="F33" s="28"/>
      <c r="G33" s="29"/>
      <c r="H33" s="28"/>
      <c r="I33" s="29"/>
      <c r="J33" s="28"/>
      <c r="K33" s="29"/>
    </row>
    <row r="34" spans="1:11" ht="27.75" customHeight="1" x14ac:dyDescent="0.25">
      <c r="A34" s="26"/>
      <c r="B34" s="26"/>
      <c r="C34" s="27"/>
      <c r="D34" s="27"/>
      <c r="E34" s="26"/>
      <c r="F34" s="26"/>
      <c r="G34" s="27"/>
      <c r="H34" s="26"/>
      <c r="I34" s="27"/>
      <c r="J34" s="26"/>
      <c r="K34" s="27"/>
    </row>
    <row r="35" spans="1:11" ht="27.75" customHeight="1" x14ac:dyDescent="0.25">
      <c r="A35" s="28"/>
      <c r="B35" s="28"/>
      <c r="C35" s="29"/>
      <c r="D35" s="29"/>
      <c r="E35" s="28"/>
      <c r="F35" s="28"/>
      <c r="G35" s="29"/>
      <c r="H35" s="28"/>
      <c r="I35" s="29"/>
      <c r="J35" s="28"/>
      <c r="K35" s="29"/>
    </row>
    <row r="36" spans="1:11" ht="27.75" customHeight="1" x14ac:dyDescent="0.25">
      <c r="A36" s="26"/>
      <c r="B36" s="26"/>
      <c r="C36" s="27"/>
      <c r="D36" s="27"/>
      <c r="E36" s="26"/>
      <c r="F36" s="26"/>
      <c r="G36" s="27"/>
      <c r="H36" s="26"/>
      <c r="I36" s="27"/>
      <c r="J36" s="26"/>
      <c r="K36" s="27"/>
    </row>
    <row r="37" spans="1:11" ht="27.75" customHeight="1" x14ac:dyDescent="0.25">
      <c r="A37" s="28"/>
      <c r="B37" s="28"/>
      <c r="C37" s="29"/>
      <c r="D37" s="29"/>
      <c r="E37" s="28"/>
      <c r="F37" s="28"/>
      <c r="G37" s="29"/>
      <c r="H37" s="28"/>
      <c r="I37" s="29"/>
      <c r="J37" s="28"/>
      <c r="K37" s="29"/>
    </row>
    <row r="38" spans="1:11" ht="27.75" customHeight="1" x14ac:dyDescent="0.25">
      <c r="A38" s="26"/>
      <c r="B38" s="26"/>
      <c r="C38" s="27"/>
      <c r="D38" s="27"/>
      <c r="E38" s="26"/>
      <c r="F38" s="26"/>
      <c r="G38" s="27"/>
      <c r="H38" s="26"/>
      <c r="I38" s="27"/>
      <c r="J38" s="26"/>
      <c r="K38" s="27"/>
    </row>
    <row r="39" spans="1:11" ht="27.75" customHeight="1" x14ac:dyDescent="0.25">
      <c r="A39" s="28"/>
      <c r="B39" s="28"/>
      <c r="C39" s="29"/>
      <c r="D39" s="29"/>
      <c r="E39" s="28"/>
      <c r="F39" s="28"/>
      <c r="G39" s="29"/>
      <c r="H39" s="28"/>
      <c r="I39" s="29"/>
      <c r="J39" s="28"/>
      <c r="K39" s="29"/>
    </row>
    <row r="40" spans="1:11" ht="27.75" customHeight="1" x14ac:dyDescent="0.25">
      <c r="A40" s="26"/>
      <c r="B40" s="26"/>
      <c r="C40" s="27"/>
      <c r="D40" s="27"/>
      <c r="E40" s="26"/>
      <c r="F40" s="26"/>
      <c r="G40" s="27"/>
      <c r="H40" s="26"/>
      <c r="I40" s="27"/>
      <c r="J40" s="26"/>
      <c r="K40" s="27"/>
    </row>
    <row r="41" spans="1:11" ht="27.75" customHeight="1" x14ac:dyDescent="0.25">
      <c r="A41" s="28"/>
      <c r="B41" s="28"/>
      <c r="C41" s="29"/>
      <c r="D41" s="29"/>
      <c r="E41" s="28"/>
      <c r="F41" s="28"/>
      <c r="G41" s="29"/>
      <c r="H41" s="28"/>
      <c r="I41" s="29"/>
      <c r="J41" s="28"/>
      <c r="K41" s="29"/>
    </row>
    <row r="42" spans="1:11" ht="27.75" customHeight="1" x14ac:dyDescent="0.25">
      <c r="A42" s="26"/>
      <c r="B42" s="26"/>
      <c r="C42" s="27"/>
      <c r="D42" s="27"/>
      <c r="E42" s="26"/>
      <c r="F42" s="26"/>
      <c r="G42" s="27"/>
      <c r="H42" s="26"/>
      <c r="I42" s="27"/>
      <c r="J42" s="26"/>
      <c r="K42" s="27"/>
    </row>
    <row r="43" spans="1:11" ht="27.75" customHeight="1" x14ac:dyDescent="0.25">
      <c r="A43" s="28"/>
      <c r="B43" s="28"/>
      <c r="C43" s="29"/>
      <c r="D43" s="29"/>
      <c r="E43" s="28"/>
      <c r="F43" s="28"/>
      <c r="G43" s="29"/>
      <c r="H43" s="28"/>
      <c r="I43" s="29"/>
      <c r="J43" s="28"/>
      <c r="K43" s="29"/>
    </row>
    <row r="44" spans="1:11" ht="27.75" customHeight="1" x14ac:dyDescent="0.25">
      <c r="A44" s="26"/>
      <c r="B44" s="26"/>
      <c r="C44" s="27"/>
      <c r="D44" s="27"/>
      <c r="E44" s="26"/>
      <c r="F44" s="26"/>
      <c r="G44" s="27"/>
      <c r="H44" s="26"/>
      <c r="I44" s="27"/>
      <c r="J44" s="26"/>
      <c r="K44" s="27"/>
    </row>
    <row r="45" spans="1:11" ht="27.75" customHeight="1" x14ac:dyDescent="0.25">
      <c r="A45" s="28"/>
      <c r="B45" s="28"/>
      <c r="C45" s="29"/>
      <c r="D45" s="29"/>
      <c r="E45" s="28"/>
      <c r="F45" s="28"/>
      <c r="G45" s="29"/>
      <c r="H45" s="28"/>
      <c r="I45" s="29"/>
      <c r="J45" s="28"/>
      <c r="K45" s="29"/>
    </row>
    <row r="46" spans="1:11" ht="27.75" customHeight="1" x14ac:dyDescent="0.25">
      <c r="A46" s="26"/>
      <c r="B46" s="26"/>
      <c r="C46" s="27"/>
      <c r="D46" s="27"/>
      <c r="E46" s="26"/>
      <c r="F46" s="26"/>
      <c r="G46" s="27"/>
      <c r="H46" s="26"/>
      <c r="I46" s="27"/>
      <c r="J46" s="26"/>
      <c r="K46" s="27"/>
    </row>
    <row r="47" spans="1:11" ht="27.75" customHeight="1" x14ac:dyDescent="0.25">
      <c r="A47" s="28"/>
      <c r="B47" s="28"/>
      <c r="C47" s="29"/>
      <c r="D47" s="29"/>
      <c r="E47" s="28"/>
      <c r="F47" s="28"/>
      <c r="G47" s="29"/>
      <c r="H47" s="28"/>
      <c r="I47" s="29"/>
      <c r="J47" s="28"/>
      <c r="K47" s="29"/>
    </row>
    <row r="48" spans="1:11" ht="27.75" customHeight="1" x14ac:dyDescent="0.25">
      <c r="A48" s="26"/>
      <c r="B48" s="26"/>
      <c r="C48" s="27"/>
      <c r="D48" s="27"/>
      <c r="E48" s="26"/>
      <c r="F48" s="26"/>
      <c r="G48" s="27"/>
      <c r="H48" s="26"/>
      <c r="I48" s="27"/>
      <c r="J48" s="26"/>
      <c r="K48" s="27"/>
    </row>
    <row r="49" spans="1:11" ht="27.75" customHeight="1" x14ac:dyDescent="0.25">
      <c r="A49" s="28"/>
      <c r="B49" s="28"/>
      <c r="C49" s="29"/>
      <c r="D49" s="29"/>
      <c r="E49" s="28"/>
      <c r="F49" s="28"/>
      <c r="G49" s="29"/>
      <c r="H49" s="28"/>
      <c r="I49" s="29"/>
      <c r="J49" s="28"/>
      <c r="K49" s="29"/>
    </row>
    <row r="50" spans="1:11" ht="27.75" customHeight="1" x14ac:dyDescent="0.25">
      <c r="A50" s="26"/>
      <c r="B50" s="26"/>
      <c r="C50" s="27"/>
      <c r="D50" s="27"/>
      <c r="E50" s="26"/>
      <c r="F50" s="26"/>
      <c r="G50" s="27"/>
      <c r="H50" s="26"/>
      <c r="I50" s="27"/>
      <c r="J50" s="26"/>
      <c r="K50" s="27"/>
    </row>
    <row r="51" spans="1:11" ht="27.75" customHeight="1" x14ac:dyDescent="0.25">
      <c r="A51" s="28"/>
      <c r="B51" s="28"/>
      <c r="C51" s="29"/>
      <c r="D51" s="29"/>
      <c r="E51" s="28"/>
      <c r="F51" s="28"/>
      <c r="G51" s="29"/>
      <c r="H51" s="28"/>
      <c r="I51" s="29"/>
      <c r="J51" s="28"/>
      <c r="K51" s="29"/>
    </row>
    <row r="52" spans="1:11" ht="27.75" customHeight="1" x14ac:dyDescent="0.25">
      <c r="A52" s="26"/>
      <c r="B52" s="26"/>
      <c r="C52" s="27"/>
      <c r="D52" s="27"/>
      <c r="E52" s="26"/>
      <c r="F52" s="26"/>
      <c r="G52" s="27"/>
      <c r="H52" s="26"/>
      <c r="I52" s="27"/>
      <c r="J52" s="26"/>
      <c r="K52" s="27"/>
    </row>
    <row r="53" spans="1:11" ht="27.75" customHeight="1" x14ac:dyDescent="0.25">
      <c r="A53" s="28"/>
      <c r="B53" s="28"/>
      <c r="C53" s="29"/>
      <c r="D53" s="29"/>
      <c r="E53" s="28"/>
      <c r="F53" s="28"/>
      <c r="G53" s="29"/>
      <c r="H53" s="28"/>
      <c r="I53" s="29"/>
      <c r="J53" s="28"/>
      <c r="K53" s="29"/>
    </row>
  </sheetData>
  <mergeCells count="2">
    <mergeCell ref="A1:K1"/>
    <mergeCell ref="A2:K2"/>
  </mergeCells>
  <conditionalFormatting sqref="E4:E53">
    <cfRule type="cellIs" dxfId="16" priority="2" operator="equal">
      <formula>"Must have"</formula>
    </cfRule>
    <cfRule type="cellIs" dxfId="15" priority="3" operator="equal">
      <formula>"Should have"</formula>
    </cfRule>
    <cfRule type="cellIs" dxfId="14" priority="4" operator="equal">
      <formula>"Could have"</formula>
    </cfRule>
    <cfRule type="cellIs" dxfId="13" priority="5" operator="equal">
      <formula>"Won't have"</formula>
    </cfRule>
  </conditionalFormatting>
  <conditionalFormatting sqref="F4:F53">
    <cfRule type="cellIs" dxfId="12" priority="6" operator="equal">
      <formula>"Offen"</formula>
    </cfRule>
    <cfRule type="cellIs" dxfId="11" priority="7" operator="equal">
      <formula>"In Bearbeitung"</formula>
    </cfRule>
    <cfRule type="cellIs" dxfId="10" priority="8" operator="equal">
      <formula>"Umgesetzt"</formula>
    </cfRule>
    <cfRule type="cellIs" dxfId="9" priority="9" operator="equal">
      <formula>"Abgenommen"</formula>
    </cfRule>
    <cfRule type="cellIs" dxfId="8" priority="10" operator="equal">
      <formula>"Zurückgestellt"</formula>
    </cfRule>
  </conditionalFormatting>
  <dataValidations count="3">
    <dataValidation type="list" allowBlank="1" showErrorMessage="1" errorTitle="Ungültige Eingabe" error="Bitte einen Wert aus der Liste wählen." sqref="B4:B53" xr:uid="{00000000-0002-0000-0200-000000000000}">
      <formula1>"Funktional,Nicht-funktional"</formula1>
      <formula2>0</formula2>
    </dataValidation>
    <dataValidation type="list" allowBlank="1" showErrorMessage="1" errorTitle="Ungültige Eingabe" error="Bitte einen Wert aus der Liste wählen." sqref="E4:E53" xr:uid="{00000000-0002-0000-0200-000001000000}">
      <formula1>"Must have,Should have,Could have,Won't have"</formula1>
      <formula2>0</formula2>
    </dataValidation>
    <dataValidation type="list" allowBlank="1" showErrorMessage="1" errorTitle="Ungültige Eingabe" error="Bitte einen Wert aus der Liste wählen." sqref="F4:F53" xr:uid="{00000000-0002-0000-0200-000002000000}">
      <formula1>"Offen,In Bearbeitung,Umgesetzt,Abgenommen,Zurückgestellt"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E86AB"/>
    <pageSetUpPr fitToPage="1"/>
  </sheetPr>
  <dimension ref="B2:I21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22" customWidth="1"/>
    <col min="3" max="3" width="12" customWidth="1"/>
    <col min="4" max="4" width="26" customWidth="1"/>
    <col min="5" max="5" width="2" customWidth="1"/>
    <col min="6" max="6" width="22" customWidth="1"/>
    <col min="7" max="7" width="12" customWidth="1"/>
    <col min="8" max="8" width="26" customWidth="1"/>
    <col min="9" max="9" width="2.42578125" customWidth="1"/>
  </cols>
  <sheetData>
    <row r="2" spans="2:9" ht="30" customHeight="1" x14ac:dyDescent="0.25">
      <c r="B2" s="57" t="s">
        <v>120</v>
      </c>
      <c r="C2" s="57"/>
      <c r="D2" s="57"/>
      <c r="E2" s="57"/>
      <c r="F2" s="57"/>
      <c r="G2" s="57"/>
      <c r="H2" s="57"/>
    </row>
    <row r="3" spans="2:9" x14ac:dyDescent="0.25">
      <c r="B3" s="58" t="s">
        <v>121</v>
      </c>
      <c r="C3" s="58"/>
      <c r="D3" s="58"/>
      <c r="E3" s="58"/>
      <c r="F3" s="58"/>
      <c r="G3" s="58"/>
      <c r="H3" s="58"/>
    </row>
    <row r="4" spans="2:9" ht="3" customHeight="1" x14ac:dyDescent="0.25">
      <c r="B4" s="11"/>
      <c r="C4" s="11"/>
      <c r="D4" s="11"/>
      <c r="E4" s="11"/>
      <c r="F4" s="11"/>
      <c r="G4" s="11"/>
      <c r="H4" s="11"/>
    </row>
    <row r="6" spans="2:9" ht="19.5" customHeight="1" x14ac:dyDescent="0.25">
      <c r="B6" s="59" t="s">
        <v>122</v>
      </c>
      <c r="C6" s="59"/>
      <c r="D6" s="60" t="s">
        <v>123</v>
      </c>
      <c r="E6" s="60"/>
      <c r="F6" s="61" t="s">
        <v>28</v>
      </c>
      <c r="G6" s="61"/>
      <c r="H6" s="62" t="s">
        <v>124</v>
      </c>
      <c r="I6" s="62"/>
    </row>
    <row r="7" spans="2:9" ht="39.75" customHeight="1" x14ac:dyDescent="0.25">
      <c r="B7" s="63">
        <f>COUNTA(Anforderungen!$A$4:$A$53)</f>
        <v>6</v>
      </c>
      <c r="C7" s="63"/>
      <c r="D7" s="64">
        <f>COUNTIF(Anforderungen!$E$4:$E$53,"Must have")</f>
        <v>4</v>
      </c>
      <c r="E7" s="64"/>
      <c r="F7" s="65">
        <f>COUNTIF(Anforderungen!$F$4:$F$53,"Offen")</f>
        <v>3</v>
      </c>
      <c r="G7" s="65"/>
      <c r="H7" s="66">
        <f>COUNTIF(Anforderungen!$F$4:$F$53,"Umgesetzt")+COUNTIF(Anforderungen!$F$4:$F$53,"Abgenommen")</f>
        <v>1</v>
      </c>
      <c r="I7" s="66"/>
    </row>
    <row r="9" spans="2:9" ht="16.5" x14ac:dyDescent="0.25">
      <c r="B9" s="10" t="s">
        <v>125</v>
      </c>
      <c r="C9" s="10"/>
      <c r="D9" s="10"/>
      <c r="E9" s="10"/>
      <c r="F9" s="10"/>
      <c r="G9" s="10"/>
      <c r="H9" s="10"/>
    </row>
    <row r="10" spans="2:9" ht="24" customHeight="1" x14ac:dyDescent="0.25">
      <c r="B10" s="67" t="s">
        <v>126</v>
      </c>
      <c r="C10" s="67"/>
      <c r="D10" s="68" t="str">
        <f>REPT("█",ROUND(IF(COUNTA(Anforderungen!$A$4:$A$53)=0,0,(COUNTIF(Anforderungen!$F$4:$F$53,"Umgesetzt")+COUNTIF(Anforderungen!$F$4:$F$53,"Abgenommen"))/COUNTA(Anforderungen!$A$4:$A$53))*20,0))&amp;REPT("░",20-ROUND(IF(COUNTA(Anforderungen!$A$4:$A$53)=0,0,(COUNTIF(Anforderungen!$F$4:$F$53,"Umgesetzt")+COUNTIF(Anforderungen!$F$4:$F$53,"Abgenommen"))/COUNTA(Anforderungen!$A$4:$A$53))*20,0))</f>
        <v>███░░░░░░░░░░░░░░░░░</v>
      </c>
      <c r="E10" s="68"/>
      <c r="F10" s="68"/>
      <c r="G10" s="68"/>
      <c r="H10" s="30">
        <f>IF(COUNTA(Anforderungen!$A$4:$A$53)=0,0,(COUNTIF(Anforderungen!$F$4:$F$53,"Umgesetzt")+COUNTIF(Anforderungen!$F$4:$F$53,"Abgenommen"))/COUNTA(Anforderungen!$A$4:$A$53))</f>
        <v>0.16666666666666666</v>
      </c>
    </row>
    <row r="12" spans="2:9" ht="24" customHeight="1" x14ac:dyDescent="0.25">
      <c r="B12" s="69" t="s">
        <v>127</v>
      </c>
      <c r="C12" s="69"/>
      <c r="D12" s="69"/>
      <c r="F12" s="69" t="s">
        <v>128</v>
      </c>
      <c r="G12" s="69"/>
      <c r="H12" s="69"/>
    </row>
    <row r="13" spans="2:9" ht="30" customHeight="1" x14ac:dyDescent="0.25">
      <c r="B13" s="21" t="s">
        <v>76</v>
      </c>
      <c r="C13" s="21" t="s">
        <v>129</v>
      </c>
      <c r="D13" s="21" t="s">
        <v>130</v>
      </c>
      <c r="F13" s="21" t="s">
        <v>26</v>
      </c>
      <c r="G13" s="21" t="s">
        <v>129</v>
      </c>
      <c r="H13" s="21" t="s">
        <v>130</v>
      </c>
    </row>
    <row r="14" spans="2:9" ht="21.75" customHeight="1" x14ac:dyDescent="0.25">
      <c r="B14" s="31" t="s">
        <v>86</v>
      </c>
      <c r="C14" s="22">
        <f>COUNTIF(Anforderungen!$E$4:$E$53,"Must have")</f>
        <v>4</v>
      </c>
      <c r="D14" s="32">
        <f>IF(COUNTA(Anforderungen!$A$4:$A$53)=0,0,C14/COUNTA(Anforderungen!$A$4:$A$53))</f>
        <v>0.66666666666666663</v>
      </c>
      <c r="F14" s="31" t="s">
        <v>28</v>
      </c>
      <c r="G14" s="22">
        <f>COUNTIF(Anforderungen!$F$4:$F$53,"Offen")</f>
        <v>3</v>
      </c>
      <c r="H14" s="32">
        <f>IF(COUNTA(Anforderungen!$A$4:$A$53)=0,0,G14/COUNTA(Anforderungen!$A$4:$A$53))</f>
        <v>0.5</v>
      </c>
    </row>
    <row r="15" spans="2:9" ht="21.75" customHeight="1" x14ac:dyDescent="0.25">
      <c r="B15" s="33" t="s">
        <v>100</v>
      </c>
      <c r="C15" s="22">
        <f>COUNTIF(Anforderungen!$E$4:$E$53,"Should have")</f>
        <v>1</v>
      </c>
      <c r="D15" s="32">
        <f>IF(COUNTA(Anforderungen!$A$4:$A$53)=0,0,C15/COUNTA(Anforderungen!$A$4:$A$53))</f>
        <v>0.16666666666666666</v>
      </c>
      <c r="F15" s="33" t="s">
        <v>30</v>
      </c>
      <c r="G15" s="22">
        <f>COUNTIF(Anforderungen!$F$4:$F$53,"In Bearbeitung")</f>
        <v>1</v>
      </c>
      <c r="H15" s="32">
        <f>IF(COUNTA(Anforderungen!$A$4:$A$53)=0,0,G15/COUNTA(Anforderungen!$A$4:$A$53))</f>
        <v>0.16666666666666666</v>
      </c>
    </row>
    <row r="16" spans="2:9" ht="21.75" customHeight="1" x14ac:dyDescent="0.25">
      <c r="B16" s="34" t="s">
        <v>105</v>
      </c>
      <c r="C16" s="22">
        <f>COUNTIF(Anforderungen!$E$4:$E$53,"Could have")</f>
        <v>1</v>
      </c>
      <c r="D16" s="32">
        <f>IF(COUNTA(Anforderungen!$A$4:$A$53)=0,0,C16/COUNTA(Anforderungen!$A$4:$A$53))</f>
        <v>0.16666666666666666</v>
      </c>
      <c r="F16" s="35" t="s">
        <v>117</v>
      </c>
      <c r="G16" s="22">
        <f>COUNTIF(Anforderungen!$F$4:$F$53,"Umgesetzt")</f>
        <v>1</v>
      </c>
      <c r="H16" s="32">
        <f>IF(COUNTA(Anforderungen!$A$4:$A$53)=0,0,G16/COUNTA(Anforderungen!$A$4:$A$53))</f>
        <v>0.16666666666666666</v>
      </c>
    </row>
    <row r="17" spans="2:8" ht="21.75" customHeight="1" x14ac:dyDescent="0.25">
      <c r="B17" s="36" t="s">
        <v>131</v>
      </c>
      <c r="C17" s="22">
        <f>COUNTIF(Anforderungen!$E$4:$E$53,"Won't have")</f>
        <v>0</v>
      </c>
      <c r="D17" s="32">
        <f>IF(COUNTA(Anforderungen!$A$4:$A$53)=0,0,C17/COUNTA(Anforderungen!$A$4:$A$53))</f>
        <v>0</v>
      </c>
      <c r="F17" s="37" t="s">
        <v>132</v>
      </c>
      <c r="G17" s="22">
        <f>COUNTIF(Anforderungen!$F$4:$F$53,"Abgenommen")</f>
        <v>0</v>
      </c>
      <c r="H17" s="32">
        <f>IF(COUNTA(Anforderungen!$A$4:$A$53)=0,0,G17/COUNTA(Anforderungen!$A$4:$A$53))</f>
        <v>0</v>
      </c>
    </row>
    <row r="18" spans="2:8" ht="21.75" customHeight="1" x14ac:dyDescent="0.25">
      <c r="F18" s="36" t="s">
        <v>34</v>
      </c>
      <c r="G18" s="22">
        <f>COUNTIF(Anforderungen!$F$4:$F$53,"Zurückgestellt")</f>
        <v>1</v>
      </c>
      <c r="H18" s="32">
        <f>IF(COUNTA(Anforderungen!$A$4:$A$53)=0,0,G18/COUNTA(Anforderungen!$A$4:$A$53))</f>
        <v>0.16666666666666666</v>
      </c>
    </row>
    <row r="20" spans="2:8" ht="21.75" customHeight="1" x14ac:dyDescent="0.25">
      <c r="B20" s="69" t="s">
        <v>133</v>
      </c>
      <c r="C20" s="69"/>
      <c r="D20" s="69"/>
      <c r="E20" s="69"/>
      <c r="F20" s="69"/>
      <c r="G20" s="69"/>
      <c r="H20" s="69"/>
    </row>
    <row r="21" spans="2:8" ht="21.75" customHeight="1" x14ac:dyDescent="0.25">
      <c r="B21" s="38" t="s">
        <v>134</v>
      </c>
      <c r="C21" s="22">
        <f>COUNTIF(Anforderungen!$B$4:$B$53,"Funktional")</f>
        <v>4</v>
      </c>
      <c r="D21" s="70" t="s">
        <v>135</v>
      </c>
      <c r="E21" s="70"/>
      <c r="F21" s="22">
        <f>COUNTIF(Anforderungen!$B$4:$B$53,"Nicht-funktional")</f>
        <v>2</v>
      </c>
      <c r="G21" s="71"/>
      <c r="H21" s="71"/>
    </row>
  </sheetData>
  <mergeCells count="19">
    <mergeCell ref="D21:E21"/>
    <mergeCell ref="G21:H21"/>
    <mergeCell ref="B10:C10"/>
    <mergeCell ref="D10:G10"/>
    <mergeCell ref="B12:D12"/>
    <mergeCell ref="F12:H12"/>
    <mergeCell ref="B20:H20"/>
    <mergeCell ref="B7:C7"/>
    <mergeCell ref="D7:E7"/>
    <mergeCell ref="F7:G7"/>
    <mergeCell ref="H7:I7"/>
    <mergeCell ref="B9:H9"/>
    <mergeCell ref="B2:H2"/>
    <mergeCell ref="B3:H3"/>
    <mergeCell ref="B4:H4"/>
    <mergeCell ref="B6:C6"/>
    <mergeCell ref="D6:E6"/>
    <mergeCell ref="F6:G6"/>
    <mergeCell ref="H6:I6"/>
  </mergeCells>
  <printOptions horizontalCentered="1"/>
  <pageMargins left="0.4" right="0.4" top="0.5" bottom="0.5" header="0.511811023622047" footer="0.511811023622047"/>
  <pageSetup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3A5F"/>
    <pageSetUpPr fitToPage="1"/>
  </sheetPr>
  <dimension ref="B1:F33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24" customWidth="1"/>
    <col min="3" max="5" width="30" customWidth="1"/>
    <col min="6" max="6" width="16" customWidth="1"/>
    <col min="7" max="7" width="2.42578125" customWidth="1"/>
  </cols>
  <sheetData>
    <row r="1" spans="2:6" ht="30" customHeight="1" x14ac:dyDescent="0.25">
      <c r="B1" s="55" t="s">
        <v>136</v>
      </c>
      <c r="C1" s="55"/>
      <c r="D1" s="55"/>
      <c r="E1" s="55"/>
      <c r="F1" s="55"/>
    </row>
    <row r="3" spans="2:6" ht="21.75" customHeight="1" x14ac:dyDescent="0.25">
      <c r="B3" s="72" t="s">
        <v>137</v>
      </c>
      <c r="C3" s="72"/>
      <c r="D3" s="72"/>
      <c r="E3" s="72"/>
      <c r="F3" s="72"/>
    </row>
    <row r="4" spans="2:6" ht="25.5" customHeight="1" x14ac:dyDescent="0.25">
      <c r="B4" s="2" t="s">
        <v>138</v>
      </c>
      <c r="C4" s="2"/>
      <c r="D4" s="2"/>
      <c r="E4" s="2"/>
      <c r="F4" s="2"/>
    </row>
    <row r="5" spans="2:6" ht="19.5" customHeight="1" x14ac:dyDescent="0.25">
      <c r="B5" s="73"/>
      <c r="C5" s="73"/>
      <c r="D5" s="73"/>
      <c r="E5" s="73"/>
      <c r="F5" s="73"/>
    </row>
    <row r="6" spans="2:6" ht="19.5" customHeight="1" x14ac:dyDescent="0.25">
      <c r="B6" s="73"/>
      <c r="C6" s="73"/>
      <c r="D6" s="73"/>
      <c r="E6" s="73"/>
      <c r="F6" s="73"/>
    </row>
    <row r="7" spans="2:6" ht="19.5" customHeight="1" x14ac:dyDescent="0.25">
      <c r="B7" s="73"/>
      <c r="C7" s="73"/>
      <c r="D7" s="73"/>
      <c r="E7" s="73"/>
      <c r="F7" s="73"/>
    </row>
    <row r="9" spans="2:6" ht="21.75" customHeight="1" x14ac:dyDescent="0.25">
      <c r="B9" s="72" t="s">
        <v>139</v>
      </c>
      <c r="C9" s="72"/>
      <c r="D9" s="72"/>
      <c r="E9" s="72"/>
      <c r="F9" s="72"/>
    </row>
    <row r="10" spans="2:6" ht="25.5" customHeight="1" x14ac:dyDescent="0.25">
      <c r="B10" s="2" t="s">
        <v>140</v>
      </c>
      <c r="C10" s="2"/>
      <c r="D10" s="2"/>
      <c r="E10" s="2"/>
      <c r="F10" s="2"/>
    </row>
    <row r="11" spans="2:6" ht="19.5" customHeight="1" x14ac:dyDescent="0.25">
      <c r="B11" s="73"/>
      <c r="C11" s="73"/>
      <c r="D11" s="73"/>
      <c r="E11" s="73"/>
      <c r="F11" s="73"/>
    </row>
    <row r="12" spans="2:6" ht="19.5" customHeight="1" x14ac:dyDescent="0.25">
      <c r="B12" s="73"/>
      <c r="C12" s="73"/>
      <c r="D12" s="73"/>
      <c r="E12" s="73"/>
      <c r="F12" s="73"/>
    </row>
    <row r="13" spans="2:6" ht="19.5" customHeight="1" x14ac:dyDescent="0.25">
      <c r="B13" s="73"/>
      <c r="C13" s="73"/>
      <c r="D13" s="73"/>
      <c r="E13" s="73"/>
      <c r="F13" s="73"/>
    </row>
    <row r="15" spans="2:6" ht="21.75" customHeight="1" x14ac:dyDescent="0.25">
      <c r="B15" s="72" t="s">
        <v>141</v>
      </c>
      <c r="C15" s="72"/>
      <c r="D15" s="72"/>
      <c r="E15" s="72"/>
      <c r="F15" s="72"/>
    </row>
    <row r="16" spans="2:6" ht="25.5" customHeight="1" x14ac:dyDescent="0.25">
      <c r="B16" s="2" t="s">
        <v>142</v>
      </c>
      <c r="C16" s="2"/>
      <c r="D16" s="2"/>
      <c r="E16" s="2"/>
      <c r="F16" s="2"/>
    </row>
    <row r="17" spans="2:6" ht="19.5" customHeight="1" x14ac:dyDescent="0.25">
      <c r="B17" s="73"/>
      <c r="C17" s="73"/>
      <c r="D17" s="73"/>
      <c r="E17" s="73"/>
      <c r="F17" s="73"/>
    </row>
    <row r="18" spans="2:6" ht="19.5" customHeight="1" x14ac:dyDescent="0.25">
      <c r="B18" s="73"/>
      <c r="C18" s="73"/>
      <c r="D18" s="73"/>
      <c r="E18" s="73"/>
      <c r="F18" s="73"/>
    </row>
    <row r="19" spans="2:6" ht="19.5" customHeight="1" x14ac:dyDescent="0.25">
      <c r="B19" s="73"/>
      <c r="C19" s="73"/>
      <c r="D19" s="73"/>
      <c r="E19" s="73"/>
      <c r="F19" s="73"/>
    </row>
    <row r="21" spans="2:6" ht="21.75" customHeight="1" x14ac:dyDescent="0.25">
      <c r="B21" s="72" t="s">
        <v>143</v>
      </c>
      <c r="C21" s="72"/>
      <c r="D21" s="72"/>
      <c r="E21" s="72"/>
      <c r="F21" s="72"/>
    </row>
    <row r="22" spans="2:6" ht="25.5" customHeight="1" x14ac:dyDescent="0.25">
      <c r="B22" s="2" t="s">
        <v>144</v>
      </c>
      <c r="C22" s="2"/>
      <c r="D22" s="2"/>
      <c r="E22" s="2"/>
      <c r="F22" s="2"/>
    </row>
    <row r="23" spans="2:6" ht="19.5" customHeight="1" x14ac:dyDescent="0.25">
      <c r="B23" s="73"/>
      <c r="C23" s="73"/>
      <c r="D23" s="73"/>
      <c r="E23" s="73"/>
      <c r="F23" s="73"/>
    </row>
    <row r="24" spans="2:6" ht="19.5" customHeight="1" x14ac:dyDescent="0.25">
      <c r="B24" s="73"/>
      <c r="C24" s="73"/>
      <c r="D24" s="73"/>
      <c r="E24" s="73"/>
      <c r="F24" s="73"/>
    </row>
    <row r="25" spans="2:6" ht="19.5" customHeight="1" x14ac:dyDescent="0.25">
      <c r="B25" s="73"/>
      <c r="C25" s="73"/>
      <c r="D25" s="73"/>
      <c r="E25" s="73"/>
      <c r="F25" s="73"/>
    </row>
    <row r="27" spans="2:6" ht="24" customHeight="1" x14ac:dyDescent="0.25">
      <c r="B27" s="69" t="s">
        <v>145</v>
      </c>
      <c r="C27" s="69"/>
      <c r="D27" s="69"/>
      <c r="E27" s="69"/>
      <c r="F27" s="69"/>
    </row>
    <row r="28" spans="2:6" ht="25.5" customHeight="1" x14ac:dyDescent="0.25">
      <c r="B28" s="21" t="s">
        <v>146</v>
      </c>
      <c r="C28" s="52" t="s">
        <v>147</v>
      </c>
      <c r="D28" s="52"/>
      <c r="E28" s="21" t="s">
        <v>148</v>
      </c>
      <c r="F28" s="21" t="s">
        <v>149</v>
      </c>
    </row>
    <row r="29" spans="2:6" ht="21.75" customHeight="1" x14ac:dyDescent="0.25">
      <c r="B29" s="18" t="s">
        <v>150</v>
      </c>
      <c r="C29" s="53" t="s">
        <v>151</v>
      </c>
      <c r="D29" s="53"/>
      <c r="E29" s="22"/>
      <c r="F29" s="19"/>
    </row>
    <row r="30" spans="2:6" ht="21.75" customHeight="1" x14ac:dyDescent="0.25">
      <c r="B30" s="18" t="s">
        <v>152</v>
      </c>
      <c r="C30" s="53" t="s">
        <v>153</v>
      </c>
      <c r="D30" s="53"/>
      <c r="E30" s="22"/>
      <c r="F30" s="19"/>
    </row>
    <row r="31" spans="2:6" ht="21.75" customHeight="1" x14ac:dyDescent="0.25">
      <c r="B31" s="18" t="s">
        <v>154</v>
      </c>
      <c r="C31" s="53" t="s">
        <v>155</v>
      </c>
      <c r="D31" s="53"/>
      <c r="E31" s="22"/>
      <c r="F31" s="19"/>
    </row>
    <row r="32" spans="2:6" ht="21.75" customHeight="1" x14ac:dyDescent="0.25">
      <c r="B32" s="18" t="s">
        <v>156</v>
      </c>
      <c r="C32" s="53" t="s">
        <v>157</v>
      </c>
      <c r="D32" s="53"/>
      <c r="E32" s="22"/>
      <c r="F32" s="19"/>
    </row>
    <row r="33" spans="2:6" ht="21.75" customHeight="1" x14ac:dyDescent="0.25">
      <c r="B33" s="18" t="s">
        <v>158</v>
      </c>
      <c r="C33" s="53" t="s">
        <v>159</v>
      </c>
      <c r="D33" s="53"/>
      <c r="E33" s="22"/>
      <c r="F33" s="19"/>
    </row>
  </sheetData>
  <mergeCells count="20">
    <mergeCell ref="C29:D29"/>
    <mergeCell ref="C30:D30"/>
    <mergeCell ref="C31:D31"/>
    <mergeCell ref="C32:D32"/>
    <mergeCell ref="C33:D33"/>
    <mergeCell ref="B21:F21"/>
    <mergeCell ref="B22:F22"/>
    <mergeCell ref="B23:F25"/>
    <mergeCell ref="B27:F27"/>
    <mergeCell ref="C28:D28"/>
    <mergeCell ref="B10:F10"/>
    <mergeCell ref="B11:F13"/>
    <mergeCell ref="B15:F15"/>
    <mergeCell ref="B16:F16"/>
    <mergeCell ref="B17:F19"/>
    <mergeCell ref="B1:F1"/>
    <mergeCell ref="B3:F3"/>
    <mergeCell ref="B4:F4"/>
    <mergeCell ref="B5:F7"/>
    <mergeCell ref="B9:F9"/>
  </mergeCells>
  <conditionalFormatting sqref="E29:E33">
    <cfRule type="cellIs" dxfId="7" priority="2" operator="equal">
      <formula>"Ja"</formula>
    </cfRule>
    <cfRule type="cellIs" dxfId="6" priority="3" operator="equal">
      <formula>"Nein"</formula>
    </cfRule>
    <cfRule type="cellIs" dxfId="5" priority="4" operator="equal">
      <formula>"Teilweise"</formula>
    </cfRule>
  </conditionalFormatting>
  <dataValidations count="1">
    <dataValidation type="list" allowBlank="1" sqref="E29:E33" xr:uid="{00000000-0002-0000-0400-000000000000}">
      <formula1>"Ja,Teilweise,Nein"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3A5F"/>
    <pageSetUpPr fitToPage="1"/>
  </sheetPr>
  <dimension ref="A1:H18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5" customWidth="1"/>
    <col min="2" max="2" width="24" customWidth="1"/>
    <col min="3" max="3" width="22" customWidth="1"/>
    <col min="4" max="4" width="26" customWidth="1"/>
    <col min="5" max="6" width="14" customWidth="1"/>
    <col min="7" max="7" width="30" customWidth="1"/>
    <col min="8" max="8" width="24" customWidth="1"/>
  </cols>
  <sheetData>
    <row r="1" spans="1:8" ht="30" customHeight="1" x14ac:dyDescent="0.25">
      <c r="A1" s="55" t="s">
        <v>160</v>
      </c>
      <c r="B1" s="55"/>
      <c r="C1" s="55"/>
      <c r="D1" s="55"/>
      <c r="E1" s="55"/>
      <c r="F1" s="55"/>
      <c r="G1" s="55"/>
      <c r="H1" s="55"/>
    </row>
    <row r="2" spans="1:8" ht="18" customHeight="1" x14ac:dyDescent="0.25">
      <c r="A2" s="56" t="s">
        <v>161</v>
      </c>
      <c r="B2" s="56"/>
      <c r="C2" s="56"/>
      <c r="D2" s="56"/>
      <c r="E2" s="56"/>
      <c r="F2" s="56"/>
      <c r="G2" s="56"/>
      <c r="H2" s="56"/>
    </row>
    <row r="3" spans="1:8" ht="30" customHeight="1" x14ac:dyDescent="0.25">
      <c r="A3" s="21" t="s">
        <v>162</v>
      </c>
      <c r="B3" s="21" t="s">
        <v>163</v>
      </c>
      <c r="C3" s="21" t="s">
        <v>164</v>
      </c>
      <c r="D3" s="21" t="s">
        <v>165</v>
      </c>
      <c r="E3" s="21" t="s">
        <v>166</v>
      </c>
      <c r="F3" s="21" t="s">
        <v>167</v>
      </c>
      <c r="G3" s="21" t="s">
        <v>168</v>
      </c>
      <c r="H3" s="21" t="s">
        <v>169</v>
      </c>
    </row>
    <row r="4" spans="1:8" ht="25.5" customHeight="1" x14ac:dyDescent="0.25">
      <c r="A4" s="24">
        <v>1</v>
      </c>
      <c r="B4" s="25" t="s">
        <v>106</v>
      </c>
      <c r="C4" s="25" t="s">
        <v>170</v>
      </c>
      <c r="D4" s="25" t="s">
        <v>171</v>
      </c>
      <c r="E4" s="24" t="s">
        <v>172</v>
      </c>
      <c r="F4" s="24" t="s">
        <v>173</v>
      </c>
      <c r="G4" s="25" t="s">
        <v>174</v>
      </c>
      <c r="H4" s="25" t="s">
        <v>175</v>
      </c>
    </row>
    <row r="5" spans="1:8" ht="25.5" customHeight="1" x14ac:dyDescent="0.25">
      <c r="A5" s="39">
        <v>2</v>
      </c>
      <c r="B5" s="40" t="s">
        <v>87</v>
      </c>
      <c r="C5" s="40" t="s">
        <v>176</v>
      </c>
      <c r="D5" s="40" t="s">
        <v>177</v>
      </c>
      <c r="E5" s="39" t="s">
        <v>178</v>
      </c>
      <c r="F5" s="39" t="s">
        <v>172</v>
      </c>
      <c r="G5" s="40" t="s">
        <v>179</v>
      </c>
      <c r="H5" s="40" t="s">
        <v>180</v>
      </c>
    </row>
    <row r="6" spans="1:8" ht="25.5" customHeight="1" x14ac:dyDescent="0.25">
      <c r="A6" s="24">
        <v>3</v>
      </c>
      <c r="B6" s="25" t="s">
        <v>94</v>
      </c>
      <c r="C6" s="25" t="s">
        <v>181</v>
      </c>
      <c r="D6" s="25" t="s">
        <v>182</v>
      </c>
      <c r="E6" s="24" t="s">
        <v>178</v>
      </c>
      <c r="F6" s="24" t="s">
        <v>172</v>
      </c>
      <c r="G6" s="25" t="s">
        <v>183</v>
      </c>
      <c r="H6" s="25" t="s">
        <v>184</v>
      </c>
    </row>
    <row r="7" spans="1:8" ht="25.5" customHeight="1" x14ac:dyDescent="0.25">
      <c r="A7" s="39">
        <v>4</v>
      </c>
      <c r="B7" s="40" t="s">
        <v>185</v>
      </c>
      <c r="C7" s="40" t="s">
        <v>186</v>
      </c>
      <c r="D7" s="40" t="s">
        <v>187</v>
      </c>
      <c r="E7" s="39" t="s">
        <v>178</v>
      </c>
      <c r="F7" s="39" t="s">
        <v>178</v>
      </c>
      <c r="G7" s="40" t="s">
        <v>188</v>
      </c>
      <c r="H7" s="40" t="s">
        <v>189</v>
      </c>
    </row>
    <row r="8" spans="1:8" ht="25.5" customHeight="1" x14ac:dyDescent="0.25">
      <c r="A8" s="24">
        <v>5</v>
      </c>
      <c r="B8" s="25" t="s">
        <v>190</v>
      </c>
      <c r="C8" s="25" t="s">
        <v>191</v>
      </c>
      <c r="D8" s="25" t="s">
        <v>192</v>
      </c>
      <c r="E8" s="24" t="s">
        <v>193</v>
      </c>
      <c r="F8" s="24" t="s">
        <v>193</v>
      </c>
      <c r="G8" s="25" t="s">
        <v>194</v>
      </c>
      <c r="H8" s="25" t="s">
        <v>195</v>
      </c>
    </row>
    <row r="9" spans="1:8" ht="25.5" customHeight="1" x14ac:dyDescent="0.25">
      <c r="A9" s="39">
        <v>6</v>
      </c>
      <c r="B9" s="40"/>
      <c r="C9" s="40"/>
      <c r="D9" s="40"/>
      <c r="E9" s="39"/>
      <c r="F9" s="39"/>
      <c r="G9" s="40"/>
      <c r="H9" s="40"/>
    </row>
    <row r="10" spans="1:8" ht="25.5" customHeight="1" x14ac:dyDescent="0.25">
      <c r="A10" s="24">
        <v>7</v>
      </c>
      <c r="B10" s="25"/>
      <c r="C10" s="25"/>
      <c r="D10" s="25"/>
      <c r="E10" s="24"/>
      <c r="F10" s="24"/>
      <c r="G10" s="25"/>
      <c r="H10" s="25"/>
    </row>
    <row r="11" spans="1:8" ht="25.5" customHeight="1" x14ac:dyDescent="0.25">
      <c r="A11" s="39">
        <v>8</v>
      </c>
      <c r="B11" s="40"/>
      <c r="C11" s="40"/>
      <c r="D11" s="40"/>
      <c r="E11" s="39"/>
      <c r="F11" s="39"/>
      <c r="G11" s="40"/>
      <c r="H11" s="40"/>
    </row>
    <row r="12" spans="1:8" ht="25.5" customHeight="1" x14ac:dyDescent="0.25">
      <c r="A12" s="24">
        <v>9</v>
      </c>
      <c r="B12" s="25"/>
      <c r="C12" s="25"/>
      <c r="D12" s="25"/>
      <c r="E12" s="24"/>
      <c r="F12" s="24"/>
      <c r="G12" s="25"/>
      <c r="H12" s="25"/>
    </row>
    <row r="13" spans="1:8" ht="25.5" customHeight="1" x14ac:dyDescent="0.25">
      <c r="A13" s="39">
        <v>10</v>
      </c>
      <c r="B13" s="40"/>
      <c r="C13" s="40"/>
      <c r="D13" s="40"/>
      <c r="E13" s="39"/>
      <c r="F13" s="39"/>
      <c r="G13" s="40"/>
      <c r="H13" s="40"/>
    </row>
    <row r="14" spans="1:8" ht="25.5" customHeight="1" x14ac:dyDescent="0.25">
      <c r="A14" s="24">
        <v>11</v>
      </c>
      <c r="B14" s="25"/>
      <c r="C14" s="25"/>
      <c r="D14" s="25"/>
      <c r="E14" s="24"/>
      <c r="F14" s="24"/>
      <c r="G14" s="25"/>
      <c r="H14" s="25"/>
    </row>
    <row r="15" spans="1:8" ht="25.5" customHeight="1" x14ac:dyDescent="0.25">
      <c r="A15" s="39">
        <v>12</v>
      </c>
      <c r="B15" s="40"/>
      <c r="C15" s="40"/>
      <c r="D15" s="40"/>
      <c r="E15" s="39"/>
      <c r="F15" s="39"/>
      <c r="G15" s="40"/>
      <c r="H15" s="40"/>
    </row>
    <row r="16" spans="1:8" ht="25.5" customHeight="1" x14ac:dyDescent="0.25">
      <c r="A16" s="24">
        <v>13</v>
      </c>
      <c r="B16" s="25"/>
      <c r="C16" s="25"/>
      <c r="D16" s="25"/>
      <c r="E16" s="24"/>
      <c r="F16" s="24"/>
      <c r="G16" s="25"/>
      <c r="H16" s="25"/>
    </row>
    <row r="17" spans="1:8" ht="25.5" customHeight="1" x14ac:dyDescent="0.25">
      <c r="A17" s="39">
        <v>14</v>
      </c>
      <c r="B17" s="40"/>
      <c r="C17" s="40"/>
      <c r="D17" s="40"/>
      <c r="E17" s="39"/>
      <c r="F17" s="39"/>
      <c r="G17" s="40"/>
      <c r="H17" s="40"/>
    </row>
    <row r="18" spans="1:8" ht="25.5" customHeight="1" x14ac:dyDescent="0.25">
      <c r="A18" s="24">
        <v>15</v>
      </c>
      <c r="B18" s="25"/>
      <c r="C18" s="25"/>
      <c r="D18" s="25"/>
      <c r="E18" s="24"/>
      <c r="F18" s="24"/>
      <c r="G18" s="25"/>
      <c r="H18" s="25"/>
    </row>
  </sheetData>
  <mergeCells count="2">
    <mergeCell ref="A1:H1"/>
    <mergeCell ref="A2:H2"/>
  </mergeCells>
  <dataValidations count="1">
    <dataValidation type="list" allowBlank="1" sqref="E4:F18" xr:uid="{00000000-0002-0000-0500-000000000000}">
      <formula1>"Hoch,Mittel,Niedrig"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F3A5F"/>
    <pageSetUpPr fitToPage="1"/>
  </sheetPr>
  <dimension ref="A1:F20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0" customWidth="1"/>
    <col min="2" max="2" width="20" customWidth="1"/>
    <col min="3" max="3" width="52" customWidth="1"/>
    <col min="4" max="4" width="16" customWidth="1"/>
    <col min="5" max="6" width="22" customWidth="1"/>
  </cols>
  <sheetData>
    <row r="1" spans="1:6" ht="30" customHeight="1" x14ac:dyDescent="0.25">
      <c r="A1" s="55" t="s">
        <v>196</v>
      </c>
      <c r="B1" s="55"/>
      <c r="C1" s="55"/>
      <c r="D1" s="55"/>
      <c r="E1" s="55"/>
      <c r="F1" s="55"/>
    </row>
    <row r="2" spans="1:6" ht="18" customHeight="1" x14ac:dyDescent="0.25">
      <c r="A2" s="56" t="s">
        <v>197</v>
      </c>
      <c r="B2" s="56"/>
      <c r="C2" s="56"/>
      <c r="D2" s="56"/>
      <c r="E2" s="56"/>
      <c r="F2" s="56"/>
    </row>
    <row r="3" spans="1:6" ht="30" customHeight="1" x14ac:dyDescent="0.25">
      <c r="A3" s="21" t="s">
        <v>198</v>
      </c>
      <c r="B3" s="21" t="s">
        <v>74</v>
      </c>
      <c r="C3" s="21" t="s">
        <v>199</v>
      </c>
      <c r="D3" s="21" t="s">
        <v>200</v>
      </c>
      <c r="E3" s="21" t="s">
        <v>201</v>
      </c>
      <c r="F3" s="21" t="s">
        <v>202</v>
      </c>
    </row>
    <row r="4" spans="1:6" ht="25.5" customHeight="1" x14ac:dyDescent="0.25">
      <c r="A4" s="24" t="s">
        <v>203</v>
      </c>
      <c r="B4" s="25" t="s">
        <v>204</v>
      </c>
      <c r="C4" s="25" t="s">
        <v>205</v>
      </c>
      <c r="D4" s="24" t="s">
        <v>206</v>
      </c>
      <c r="E4" s="25" t="s">
        <v>207</v>
      </c>
      <c r="F4" s="25" t="s">
        <v>208</v>
      </c>
    </row>
    <row r="5" spans="1:6" ht="25.5" customHeight="1" x14ac:dyDescent="0.25">
      <c r="A5" s="39" t="s">
        <v>209</v>
      </c>
      <c r="B5" s="40" t="s">
        <v>210</v>
      </c>
      <c r="C5" s="40" t="s">
        <v>211</v>
      </c>
      <c r="D5" s="39" t="s">
        <v>206</v>
      </c>
      <c r="E5" s="40" t="s">
        <v>207</v>
      </c>
      <c r="F5" s="40" t="s">
        <v>208</v>
      </c>
    </row>
    <row r="6" spans="1:6" ht="25.5" customHeight="1" x14ac:dyDescent="0.25">
      <c r="A6" s="24" t="s">
        <v>212</v>
      </c>
      <c r="B6" s="25" t="s">
        <v>213</v>
      </c>
      <c r="C6" s="25" t="s">
        <v>214</v>
      </c>
      <c r="D6" s="24" t="s">
        <v>206</v>
      </c>
      <c r="E6" s="25" t="s">
        <v>215</v>
      </c>
      <c r="F6" s="25" t="s">
        <v>216</v>
      </c>
    </row>
    <row r="7" spans="1:6" ht="25.5" customHeight="1" x14ac:dyDescent="0.25">
      <c r="A7" s="39" t="s">
        <v>217</v>
      </c>
      <c r="B7" s="40" t="s">
        <v>213</v>
      </c>
      <c r="C7" s="40" t="s">
        <v>218</v>
      </c>
      <c r="D7" s="39" t="s">
        <v>206</v>
      </c>
      <c r="E7" s="40" t="s">
        <v>215</v>
      </c>
      <c r="F7" s="40" t="s">
        <v>216</v>
      </c>
    </row>
    <row r="8" spans="1:6" ht="25.5" customHeight="1" x14ac:dyDescent="0.25">
      <c r="A8" s="24" t="s">
        <v>219</v>
      </c>
      <c r="B8" s="25" t="s">
        <v>220</v>
      </c>
      <c r="C8" s="25" t="s">
        <v>221</v>
      </c>
      <c r="D8" s="24" t="s">
        <v>206</v>
      </c>
      <c r="E8" s="25" t="s">
        <v>222</v>
      </c>
      <c r="F8" s="25" t="s">
        <v>115</v>
      </c>
    </row>
    <row r="9" spans="1:6" ht="25.5" customHeight="1" x14ac:dyDescent="0.25">
      <c r="A9" s="39" t="s">
        <v>223</v>
      </c>
      <c r="B9" s="40" t="s">
        <v>220</v>
      </c>
      <c r="C9" s="40" t="s">
        <v>224</v>
      </c>
      <c r="D9" s="39" t="s">
        <v>206</v>
      </c>
      <c r="E9" s="40" t="s">
        <v>225</v>
      </c>
      <c r="F9" s="40" t="s">
        <v>226</v>
      </c>
    </row>
    <row r="10" spans="1:6" ht="25.5" customHeight="1" x14ac:dyDescent="0.25">
      <c r="A10" s="24" t="s">
        <v>227</v>
      </c>
      <c r="B10" s="25" t="s">
        <v>228</v>
      </c>
      <c r="C10" s="25" t="s">
        <v>229</v>
      </c>
      <c r="D10" s="24" t="s">
        <v>230</v>
      </c>
      <c r="E10" s="25" t="s">
        <v>231</v>
      </c>
      <c r="F10" s="25" t="s">
        <v>208</v>
      </c>
    </row>
    <row r="11" spans="1:6" ht="25.5" customHeight="1" x14ac:dyDescent="0.25">
      <c r="A11" s="39"/>
      <c r="B11" s="40"/>
      <c r="C11" s="40"/>
      <c r="D11" s="39"/>
      <c r="E11" s="40"/>
      <c r="F11" s="40"/>
    </row>
    <row r="12" spans="1:6" ht="25.5" customHeight="1" x14ac:dyDescent="0.25">
      <c r="A12" s="24"/>
      <c r="B12" s="25"/>
      <c r="C12" s="25"/>
      <c r="D12" s="24"/>
      <c r="E12" s="25"/>
      <c r="F12" s="25"/>
    </row>
    <row r="13" spans="1:6" ht="25.5" customHeight="1" x14ac:dyDescent="0.25">
      <c r="A13" s="39"/>
      <c r="B13" s="40"/>
      <c r="C13" s="40"/>
      <c r="D13" s="39"/>
      <c r="E13" s="40"/>
      <c r="F13" s="40"/>
    </row>
    <row r="14" spans="1:6" ht="25.5" customHeight="1" x14ac:dyDescent="0.25">
      <c r="A14" s="24"/>
      <c r="B14" s="25"/>
      <c r="C14" s="25"/>
      <c r="D14" s="24"/>
      <c r="E14" s="25"/>
      <c r="F14" s="25"/>
    </row>
    <row r="15" spans="1:6" ht="25.5" customHeight="1" x14ac:dyDescent="0.25">
      <c r="A15" s="39"/>
      <c r="B15" s="40"/>
      <c r="C15" s="40"/>
      <c r="D15" s="39"/>
      <c r="E15" s="40"/>
      <c r="F15" s="40"/>
    </row>
    <row r="16" spans="1:6" ht="25.5" customHeight="1" x14ac:dyDescent="0.25">
      <c r="A16" s="24"/>
      <c r="B16" s="25"/>
      <c r="C16" s="25"/>
      <c r="D16" s="24"/>
      <c r="E16" s="25"/>
      <c r="F16" s="25"/>
    </row>
    <row r="17" spans="1:6" ht="25.5" customHeight="1" x14ac:dyDescent="0.25">
      <c r="A17" s="39"/>
      <c r="B17" s="40"/>
      <c r="C17" s="40"/>
      <c r="D17" s="39"/>
      <c r="E17" s="40"/>
      <c r="F17" s="40"/>
    </row>
    <row r="18" spans="1:6" ht="25.5" customHeight="1" x14ac:dyDescent="0.25">
      <c r="A18" s="24"/>
      <c r="B18" s="25"/>
      <c r="C18" s="25"/>
      <c r="D18" s="24"/>
      <c r="E18" s="25"/>
      <c r="F18" s="25"/>
    </row>
    <row r="19" spans="1:6" ht="25.5" customHeight="1" x14ac:dyDescent="0.25">
      <c r="A19" s="39"/>
      <c r="B19" s="40"/>
      <c r="C19" s="40"/>
      <c r="D19" s="39"/>
      <c r="E19" s="40"/>
      <c r="F19" s="40"/>
    </row>
    <row r="20" spans="1:6" ht="25.5" customHeight="1" x14ac:dyDescent="0.25">
      <c r="A20" s="24"/>
      <c r="B20" s="25"/>
      <c r="C20" s="25"/>
      <c r="D20" s="24"/>
      <c r="E20" s="25"/>
      <c r="F20" s="25"/>
    </row>
  </sheetData>
  <mergeCells count="2">
    <mergeCell ref="A1:F1"/>
    <mergeCell ref="A2:F2"/>
  </mergeCells>
  <conditionalFormatting sqref="D4:D20">
    <cfRule type="cellIs" dxfId="4" priority="2" operator="equal">
      <formula>"Zwingend"</formula>
    </cfRule>
    <cfRule type="cellIs" dxfId="3" priority="3" operator="equal">
      <formula>"Soll"</formula>
    </cfRule>
    <cfRule type="cellIs" dxfId="2" priority="4" operator="equal">
      <formula>"Kann"</formula>
    </cfRule>
  </conditionalFormatting>
  <dataValidations count="2">
    <dataValidation type="list" allowBlank="1" sqref="B4:B20" xr:uid="{00000000-0002-0000-0600-000000000000}">
      <formula1>"Budget,Zeitplan,Technik,Recht,Organisation,Normen,Qualität"</formula1>
      <formula2>0</formula2>
    </dataValidation>
    <dataValidation type="list" allowBlank="1" sqref="D4:D20" xr:uid="{00000000-0002-0000-0600-000001000000}">
      <formula1>"Zwingend,Soll,Kann"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F3A5F"/>
    <pageSetUpPr fitToPage="1"/>
  </sheetPr>
  <dimension ref="A1:G25"/>
  <sheetViews>
    <sheetView showGridLines="0" zoomScaleNormal="100" workbookViewId="0"/>
  </sheetViews>
  <sheetFormatPr baseColWidth="10" defaultColWidth="8.7109375" defaultRowHeight="15" x14ac:dyDescent="0.25"/>
  <cols>
    <col min="1" max="1" width="6" customWidth="1"/>
    <col min="2" max="2" width="26" customWidth="1"/>
    <col min="3" max="3" width="40" customWidth="1"/>
    <col min="4" max="4" width="16" customWidth="1"/>
    <col min="5" max="5" width="18" customWidth="1"/>
    <col min="6" max="6" width="16" customWidth="1"/>
    <col min="7" max="7" width="14" customWidth="1"/>
  </cols>
  <sheetData>
    <row r="1" spans="1:7" ht="30" customHeight="1" x14ac:dyDescent="0.25">
      <c r="A1" s="55" t="s">
        <v>232</v>
      </c>
      <c r="B1" s="55"/>
      <c r="C1" s="55"/>
      <c r="D1" s="55"/>
      <c r="E1" s="55"/>
      <c r="F1" s="55"/>
      <c r="G1" s="55"/>
    </row>
    <row r="3" spans="1:7" ht="21.75" customHeight="1" x14ac:dyDescent="0.25">
      <c r="A3" s="74" t="s">
        <v>233</v>
      </c>
      <c r="B3" s="74"/>
      <c r="C3" s="74"/>
      <c r="D3" s="74"/>
      <c r="E3" s="74"/>
      <c r="F3" s="74"/>
      <c r="G3" s="74"/>
    </row>
    <row r="4" spans="1:7" ht="30" customHeight="1" x14ac:dyDescent="0.25">
      <c r="A4" s="21" t="s">
        <v>162</v>
      </c>
      <c r="B4" s="21" t="s">
        <v>234</v>
      </c>
      <c r="C4" s="21" t="s">
        <v>199</v>
      </c>
      <c r="D4" s="21" t="s">
        <v>235</v>
      </c>
      <c r="E4" s="21" t="s">
        <v>236</v>
      </c>
      <c r="F4" s="21" t="s">
        <v>80</v>
      </c>
      <c r="G4" s="21" t="s">
        <v>26</v>
      </c>
    </row>
    <row r="5" spans="1:7" ht="24" customHeight="1" x14ac:dyDescent="0.25">
      <c r="A5" s="24">
        <v>1</v>
      </c>
      <c r="B5" s="25" t="s">
        <v>237</v>
      </c>
      <c r="C5" s="25" t="s">
        <v>238</v>
      </c>
      <c r="D5" s="24" t="s">
        <v>239</v>
      </c>
      <c r="E5" s="25"/>
      <c r="F5" s="24" t="s">
        <v>240</v>
      </c>
      <c r="G5" s="24" t="s">
        <v>28</v>
      </c>
    </row>
    <row r="6" spans="1:7" ht="24" customHeight="1" x14ac:dyDescent="0.25">
      <c r="A6" s="39">
        <v>2</v>
      </c>
      <c r="B6" s="40" t="s">
        <v>241</v>
      </c>
      <c r="C6" s="40" t="s">
        <v>242</v>
      </c>
      <c r="D6" s="39" t="s">
        <v>243</v>
      </c>
      <c r="E6" s="40"/>
      <c r="F6" s="39" t="s">
        <v>240</v>
      </c>
      <c r="G6" s="39" t="s">
        <v>28</v>
      </c>
    </row>
    <row r="7" spans="1:7" ht="24" customHeight="1" x14ac:dyDescent="0.25">
      <c r="A7" s="24">
        <v>3</v>
      </c>
      <c r="B7" s="25" t="s">
        <v>244</v>
      </c>
      <c r="C7" s="25" t="s">
        <v>245</v>
      </c>
      <c r="D7" s="24" t="s">
        <v>246</v>
      </c>
      <c r="E7" s="25"/>
      <c r="F7" s="24" t="s">
        <v>240</v>
      </c>
      <c r="G7" s="24" t="s">
        <v>28</v>
      </c>
    </row>
    <row r="8" spans="1:7" ht="24" customHeight="1" x14ac:dyDescent="0.25">
      <c r="A8" s="39">
        <v>4</v>
      </c>
      <c r="B8" s="40" t="s">
        <v>247</v>
      </c>
      <c r="C8" s="40" t="s">
        <v>248</v>
      </c>
      <c r="D8" s="39" t="s">
        <v>249</v>
      </c>
      <c r="E8" s="40"/>
      <c r="F8" s="39" t="s">
        <v>240</v>
      </c>
      <c r="G8" s="39" t="s">
        <v>28</v>
      </c>
    </row>
    <row r="9" spans="1:7" ht="24" customHeight="1" x14ac:dyDescent="0.25">
      <c r="A9" s="24">
        <v>5</v>
      </c>
      <c r="B9" s="25" t="s">
        <v>250</v>
      </c>
      <c r="C9" s="25" t="s">
        <v>251</v>
      </c>
      <c r="D9" s="24" t="s">
        <v>249</v>
      </c>
      <c r="E9" s="25"/>
      <c r="F9" s="24" t="s">
        <v>252</v>
      </c>
      <c r="G9" s="24" t="s">
        <v>28</v>
      </c>
    </row>
    <row r="10" spans="1:7" ht="24" customHeight="1" x14ac:dyDescent="0.25">
      <c r="A10" s="39"/>
      <c r="B10" s="40"/>
      <c r="C10" s="40"/>
      <c r="D10" s="39"/>
      <c r="E10" s="40"/>
      <c r="F10" s="39"/>
      <c r="G10" s="39"/>
    </row>
    <row r="11" spans="1:7" ht="24" customHeight="1" x14ac:dyDescent="0.25">
      <c r="A11" s="24"/>
      <c r="B11" s="25"/>
      <c r="C11" s="25"/>
      <c r="D11" s="24"/>
      <c r="E11" s="25"/>
      <c r="F11" s="24"/>
      <c r="G11" s="24"/>
    </row>
    <row r="12" spans="1:7" ht="24" customHeight="1" x14ac:dyDescent="0.25">
      <c r="A12" s="39"/>
      <c r="B12" s="40"/>
      <c r="C12" s="40"/>
      <c r="D12" s="39"/>
      <c r="E12" s="40"/>
      <c r="F12" s="39"/>
      <c r="G12" s="39"/>
    </row>
    <row r="14" spans="1:7" ht="21.75" customHeight="1" x14ac:dyDescent="0.25">
      <c r="A14" s="74" t="s">
        <v>253</v>
      </c>
      <c r="B14" s="74"/>
      <c r="C14" s="74"/>
      <c r="D14" s="74"/>
      <c r="E14" s="74"/>
      <c r="F14" s="74"/>
      <c r="G14" s="74"/>
    </row>
    <row r="15" spans="1:7" ht="30" customHeight="1" x14ac:dyDescent="0.25">
      <c r="A15" s="21" t="s">
        <v>72</v>
      </c>
      <c r="B15" s="21" t="s">
        <v>254</v>
      </c>
      <c r="C15" s="21" t="s">
        <v>146</v>
      </c>
      <c r="D15" s="21" t="s">
        <v>255</v>
      </c>
      <c r="E15" s="21" t="s">
        <v>256</v>
      </c>
      <c r="F15" s="21" t="s">
        <v>257</v>
      </c>
      <c r="G15" s="21" t="s">
        <v>258</v>
      </c>
    </row>
    <row r="16" spans="1:7" ht="24" customHeight="1" x14ac:dyDescent="0.25">
      <c r="A16" s="24" t="s">
        <v>259</v>
      </c>
      <c r="B16" s="24" t="s">
        <v>82</v>
      </c>
      <c r="C16" s="25" t="s">
        <v>260</v>
      </c>
      <c r="D16" s="25" t="s">
        <v>261</v>
      </c>
      <c r="E16" s="25" t="s">
        <v>262</v>
      </c>
      <c r="F16" s="25"/>
      <c r="G16" s="24"/>
    </row>
    <row r="17" spans="1:7" ht="24" customHeight="1" x14ac:dyDescent="0.25">
      <c r="A17" s="39" t="s">
        <v>263</v>
      </c>
      <c r="B17" s="39" t="s">
        <v>91</v>
      </c>
      <c r="C17" s="40" t="s">
        <v>264</v>
      </c>
      <c r="D17" s="40" t="s">
        <v>265</v>
      </c>
      <c r="E17" s="40" t="s">
        <v>266</v>
      </c>
      <c r="F17" s="40"/>
      <c r="G17" s="39"/>
    </row>
    <row r="18" spans="1:7" ht="24" customHeight="1" x14ac:dyDescent="0.25">
      <c r="A18" s="24" t="s">
        <v>267</v>
      </c>
      <c r="B18" s="24" t="s">
        <v>109</v>
      </c>
      <c r="C18" s="25" t="s">
        <v>268</v>
      </c>
      <c r="D18" s="25" t="s">
        <v>269</v>
      </c>
      <c r="E18" s="25" t="s">
        <v>270</v>
      </c>
      <c r="F18" s="25"/>
      <c r="G18" s="24"/>
    </row>
    <row r="19" spans="1:7" ht="24" customHeight="1" x14ac:dyDescent="0.25">
      <c r="A19" s="39" t="s">
        <v>271</v>
      </c>
      <c r="B19" s="39" t="s">
        <v>114</v>
      </c>
      <c r="C19" s="40" t="s">
        <v>188</v>
      </c>
      <c r="D19" s="40" t="s">
        <v>272</v>
      </c>
      <c r="E19" s="40" t="s">
        <v>273</v>
      </c>
      <c r="F19" s="40"/>
      <c r="G19" s="39"/>
    </row>
    <row r="20" spans="1:7" ht="24" customHeight="1" x14ac:dyDescent="0.25">
      <c r="A20" s="24"/>
      <c r="B20" s="24"/>
      <c r="C20" s="25"/>
      <c r="D20" s="25"/>
      <c r="E20" s="25"/>
      <c r="F20" s="25"/>
      <c r="G20" s="24"/>
    </row>
    <row r="21" spans="1:7" ht="24" customHeight="1" x14ac:dyDescent="0.25">
      <c r="A21" s="39"/>
      <c r="B21" s="39"/>
      <c r="C21" s="40"/>
      <c r="D21" s="40"/>
      <c r="E21" s="40"/>
      <c r="F21" s="40"/>
      <c r="G21" s="39"/>
    </row>
    <row r="22" spans="1:7" ht="24" customHeight="1" x14ac:dyDescent="0.25">
      <c r="A22" s="24"/>
      <c r="B22" s="24"/>
      <c r="C22" s="25"/>
      <c r="D22" s="25"/>
      <c r="E22" s="25"/>
      <c r="F22" s="25"/>
      <c r="G22" s="24"/>
    </row>
    <row r="23" spans="1:7" ht="24" customHeight="1" x14ac:dyDescent="0.25">
      <c r="A23" s="39"/>
      <c r="B23" s="39"/>
      <c r="C23" s="40"/>
      <c r="D23" s="40"/>
      <c r="E23" s="40"/>
      <c r="F23" s="40"/>
      <c r="G23" s="39"/>
    </row>
    <row r="24" spans="1:7" ht="24" customHeight="1" x14ac:dyDescent="0.25">
      <c r="A24" s="24"/>
      <c r="B24" s="24"/>
      <c r="C24" s="25"/>
      <c r="D24" s="25"/>
      <c r="E24" s="25"/>
      <c r="F24" s="25"/>
      <c r="G24" s="24"/>
    </row>
    <row r="25" spans="1:7" ht="24" customHeight="1" x14ac:dyDescent="0.25">
      <c r="A25" s="39"/>
      <c r="B25" s="39"/>
      <c r="C25" s="40"/>
      <c r="D25" s="40"/>
      <c r="E25" s="40"/>
      <c r="F25" s="40"/>
      <c r="G25" s="39"/>
    </row>
  </sheetData>
  <mergeCells count="3">
    <mergeCell ref="A1:G1"/>
    <mergeCell ref="A3:G3"/>
    <mergeCell ref="A14:G14"/>
  </mergeCells>
  <conditionalFormatting sqref="G16:G25">
    <cfRule type="cellIs" dxfId="1" priority="2" operator="equal">
      <formula>"Ja"</formula>
    </cfRule>
    <cfRule type="cellIs" dxfId="0" priority="3" operator="equal">
      <formula>"Nein"</formula>
    </cfRule>
  </conditionalFormatting>
  <dataValidations count="2">
    <dataValidation type="list" allowBlank="1" sqref="G5:G12" xr:uid="{00000000-0002-0000-0700-000000000000}">
      <formula1>"Offen,In Bearbeitung,Geliefert,Abgenommen"</formula1>
      <formula2>0</formula2>
    </dataValidation>
    <dataValidation type="list" allowBlank="1" sqref="G16:G25" xr:uid="{00000000-0002-0000-0700-000001000000}">
      <formula1>"Ja,Nein,Offen"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F3A5F"/>
    <pageSetUpPr fitToPage="1"/>
  </sheetPr>
  <dimension ref="A1:G18"/>
  <sheetViews>
    <sheetView showGridLines="0" zoomScaleNormal="100" workbookViewId="0">
      <pane ySplit="3" topLeftCell="A4" activePane="bottomLeft" state="frozen"/>
      <selection pane="bottomLeft"/>
    </sheetView>
  </sheetViews>
  <sheetFormatPr baseColWidth="10" defaultColWidth="8.7109375" defaultRowHeight="15" x14ac:dyDescent="0.25"/>
  <cols>
    <col min="1" max="1" width="12" customWidth="1"/>
    <col min="2" max="2" width="14" customWidth="1"/>
    <col min="3" max="3" width="18" customWidth="1"/>
    <col min="4" max="4" width="22" customWidth="1"/>
    <col min="5" max="5" width="18" customWidth="1"/>
    <col min="6" max="6" width="40" customWidth="1"/>
    <col min="7" max="7" width="20" customWidth="1"/>
  </cols>
  <sheetData>
    <row r="1" spans="1:7" ht="30" customHeight="1" x14ac:dyDescent="0.25">
      <c r="A1" s="55" t="s">
        <v>274</v>
      </c>
      <c r="B1" s="55"/>
      <c r="C1" s="55"/>
      <c r="D1" s="55"/>
      <c r="E1" s="55"/>
      <c r="F1" s="55"/>
      <c r="G1" s="55"/>
    </row>
    <row r="2" spans="1:7" ht="18" customHeight="1" x14ac:dyDescent="0.25">
      <c r="A2" s="56" t="s">
        <v>275</v>
      </c>
      <c r="B2" s="56"/>
      <c r="C2" s="56"/>
      <c r="D2" s="56"/>
      <c r="E2" s="56"/>
      <c r="F2" s="56"/>
      <c r="G2" s="56"/>
    </row>
    <row r="3" spans="1:7" ht="30" customHeight="1" x14ac:dyDescent="0.25">
      <c r="A3" s="21" t="s">
        <v>44</v>
      </c>
      <c r="B3" s="21" t="s">
        <v>62</v>
      </c>
      <c r="C3" s="21" t="s">
        <v>63</v>
      </c>
      <c r="D3" s="21" t="s">
        <v>276</v>
      </c>
      <c r="E3" s="21" t="s">
        <v>277</v>
      </c>
      <c r="F3" s="21" t="s">
        <v>199</v>
      </c>
      <c r="G3" s="21" t="s">
        <v>278</v>
      </c>
    </row>
    <row r="4" spans="1:7" ht="24" customHeight="1" x14ac:dyDescent="0.25">
      <c r="A4" s="24" t="s">
        <v>45</v>
      </c>
      <c r="B4" s="24" t="s">
        <v>52</v>
      </c>
      <c r="C4" s="25" t="s">
        <v>54</v>
      </c>
      <c r="D4" s="25" t="s">
        <v>279</v>
      </c>
      <c r="E4" s="25" t="s">
        <v>280</v>
      </c>
      <c r="F4" s="25" t="s">
        <v>281</v>
      </c>
      <c r="G4" s="25"/>
    </row>
    <row r="5" spans="1:7" ht="24" customHeight="1" x14ac:dyDescent="0.25">
      <c r="A5" s="39"/>
      <c r="B5" s="39"/>
      <c r="C5" s="40"/>
      <c r="D5" s="40"/>
      <c r="E5" s="40"/>
      <c r="F5" s="40"/>
      <c r="G5" s="40"/>
    </row>
    <row r="6" spans="1:7" ht="24" customHeight="1" x14ac:dyDescent="0.25">
      <c r="A6" s="24"/>
      <c r="B6" s="24"/>
      <c r="C6" s="25"/>
      <c r="D6" s="25"/>
      <c r="E6" s="25"/>
      <c r="F6" s="25"/>
      <c r="G6" s="25"/>
    </row>
    <row r="7" spans="1:7" ht="24" customHeight="1" x14ac:dyDescent="0.25">
      <c r="A7" s="39"/>
      <c r="B7" s="39"/>
      <c r="C7" s="40"/>
      <c r="D7" s="40"/>
      <c r="E7" s="40"/>
      <c r="F7" s="40"/>
      <c r="G7" s="40"/>
    </row>
    <row r="8" spans="1:7" ht="24" customHeight="1" x14ac:dyDescent="0.25">
      <c r="A8" s="24"/>
      <c r="B8" s="24"/>
      <c r="C8" s="25"/>
      <c r="D8" s="25"/>
      <c r="E8" s="25"/>
      <c r="F8" s="25"/>
      <c r="G8" s="25"/>
    </row>
    <row r="9" spans="1:7" ht="24" customHeight="1" x14ac:dyDescent="0.25">
      <c r="A9" s="39"/>
      <c r="B9" s="39"/>
      <c r="C9" s="40"/>
      <c r="D9" s="40"/>
      <c r="E9" s="40"/>
      <c r="F9" s="40"/>
      <c r="G9" s="40"/>
    </row>
    <row r="10" spans="1:7" ht="24" customHeight="1" x14ac:dyDescent="0.25">
      <c r="A10" s="24"/>
      <c r="B10" s="24"/>
      <c r="C10" s="25"/>
      <c r="D10" s="25"/>
      <c r="E10" s="25"/>
      <c r="F10" s="25"/>
      <c r="G10" s="25"/>
    </row>
    <row r="11" spans="1:7" ht="24" customHeight="1" x14ac:dyDescent="0.25">
      <c r="A11" s="39"/>
      <c r="B11" s="39"/>
      <c r="C11" s="40"/>
      <c r="D11" s="40"/>
      <c r="E11" s="40"/>
      <c r="F11" s="40"/>
      <c r="G11" s="40"/>
    </row>
    <row r="12" spans="1:7" ht="24" customHeight="1" x14ac:dyDescent="0.25">
      <c r="A12" s="24"/>
      <c r="B12" s="24"/>
      <c r="C12" s="25"/>
      <c r="D12" s="25"/>
      <c r="E12" s="25"/>
      <c r="F12" s="25"/>
      <c r="G12" s="25"/>
    </row>
    <row r="13" spans="1:7" ht="24" customHeight="1" x14ac:dyDescent="0.25">
      <c r="A13" s="39"/>
      <c r="B13" s="39"/>
      <c r="C13" s="40"/>
      <c r="D13" s="40"/>
      <c r="E13" s="40"/>
      <c r="F13" s="40"/>
      <c r="G13" s="40"/>
    </row>
    <row r="14" spans="1:7" ht="24" customHeight="1" x14ac:dyDescent="0.25">
      <c r="A14" s="24"/>
      <c r="B14" s="24"/>
      <c r="C14" s="25"/>
      <c r="D14" s="25"/>
      <c r="E14" s="25"/>
      <c r="F14" s="25"/>
      <c r="G14" s="25"/>
    </row>
    <row r="15" spans="1:7" ht="24" customHeight="1" x14ac:dyDescent="0.25">
      <c r="A15" s="39"/>
      <c r="B15" s="39"/>
      <c r="C15" s="40"/>
      <c r="D15" s="40"/>
      <c r="E15" s="40"/>
      <c r="F15" s="40"/>
      <c r="G15" s="40"/>
    </row>
    <row r="16" spans="1:7" ht="24" customHeight="1" x14ac:dyDescent="0.25">
      <c r="A16" s="24"/>
      <c r="B16" s="24"/>
      <c r="C16" s="25"/>
      <c r="D16" s="25"/>
      <c r="E16" s="25"/>
      <c r="F16" s="25"/>
      <c r="G16" s="25"/>
    </row>
    <row r="17" spans="1:7" ht="24" customHeight="1" x14ac:dyDescent="0.25">
      <c r="A17" s="39"/>
      <c r="B17" s="39"/>
      <c r="C17" s="40"/>
      <c r="D17" s="40"/>
      <c r="E17" s="40"/>
      <c r="F17" s="40"/>
      <c r="G17" s="40"/>
    </row>
    <row r="18" spans="1:7" ht="24" customHeight="1" x14ac:dyDescent="0.25">
      <c r="A18" s="24"/>
      <c r="B18" s="24"/>
      <c r="C18" s="25"/>
      <c r="D18" s="25"/>
      <c r="E18" s="25"/>
      <c r="F18" s="25"/>
      <c r="G18" s="25"/>
    </row>
  </sheetData>
  <mergeCells count="2">
    <mergeCell ref="A1:G1"/>
    <mergeCell ref="A2:G2"/>
  </mergeCells>
  <dataValidations count="1">
    <dataValidation type="list" allowBlank="1" sqref="E4:E18" xr:uid="{00000000-0002-0000-0800-000000000000}">
      <formula1>"Ersterstellung,Ergänzung,Korrektur,Streichung,Freigabe"</formula1>
      <formula2>0</formula2>
    </dataValidation>
  </dataValidations>
  <printOptions horizontalCentered="1"/>
  <pageMargins left="0.4" right="0.4" top="0.5" bottom="0.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Start</vt:lpstr>
      <vt:lpstr>Deckblatt</vt:lpstr>
      <vt:lpstr>Anforderungen</vt:lpstr>
      <vt:lpstr>Dashboard</vt:lpstr>
      <vt:lpstr>Projektziel</vt:lpstr>
      <vt:lpstr>Stakeholder</vt:lpstr>
      <vt:lpstr>Rahmenbedingungen</vt:lpstr>
      <vt:lpstr>Abnahme</vt:lpstr>
      <vt:lpstr>Änderungsprotokoll</vt:lpstr>
      <vt:lpstr>Glossar</vt:lpstr>
      <vt:lpstr>Aufwandsrechner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2026-06-20T07:05:59Z</dcterms:created>
  <dcterms:modified xsi:type="dcterms:W3CDTF">2026-06-20T07:09:40Z</dcterms:modified>
  <dc:language>en-US</dc:language>
</cp:coreProperties>
</file>