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B414E92D-980A-4310-9966-B046F7B1E566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ortfolio" sheetId="1" r:id="rId1"/>
    <sheet name="Anleitung" sheetId="2" r:id="rId2"/>
  </sheets>
  <definedNames>
    <definedName name="_xlnm.Print_Area" localSheetId="1">Anleitung!$A$1:$D$24</definedName>
    <definedName name="_xlnm.Print_Area" localSheetId="0">Portfolio!$A$1:$J$47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45" i="1" l="1"/>
  <c r="I44" i="1"/>
  <c r="G44" i="1"/>
  <c r="I43" i="1"/>
  <c r="G43" i="1"/>
  <c r="I42" i="1"/>
  <c r="G42" i="1"/>
  <c r="I41" i="1"/>
  <c r="G41" i="1"/>
  <c r="I40" i="1"/>
  <c r="G40" i="1"/>
  <c r="I39" i="1"/>
  <c r="G39" i="1"/>
  <c r="I38" i="1"/>
  <c r="G38" i="1"/>
  <c r="I37" i="1"/>
  <c r="G37" i="1"/>
  <c r="I36" i="1"/>
  <c r="G36" i="1"/>
  <c r="I35" i="1"/>
  <c r="G35" i="1"/>
  <c r="I34" i="1"/>
  <c r="G34" i="1"/>
  <c r="I33" i="1"/>
  <c r="G33" i="1"/>
  <c r="I32" i="1"/>
  <c r="G32" i="1"/>
  <c r="I31" i="1"/>
  <c r="G31" i="1"/>
  <c r="I30" i="1"/>
  <c r="G30" i="1"/>
  <c r="I29" i="1"/>
  <c r="G29" i="1"/>
  <c r="I28" i="1"/>
  <c r="G28" i="1"/>
  <c r="I27" i="1"/>
  <c r="G27" i="1"/>
  <c r="I26" i="1"/>
  <c r="C13" i="1" s="1"/>
  <c r="G26" i="1"/>
  <c r="I25" i="1"/>
  <c r="G25" i="1"/>
  <c r="I24" i="1"/>
  <c r="G24" i="1"/>
  <c r="I23" i="1"/>
  <c r="G23" i="1"/>
  <c r="G45" i="1" s="1"/>
  <c r="D18" i="1"/>
  <c r="C18" i="1"/>
  <c r="G18" i="1" s="1"/>
  <c r="G17" i="1"/>
  <c r="D17" i="1"/>
  <c r="C17" i="1"/>
  <c r="E17" i="1" s="1"/>
  <c r="D16" i="1"/>
  <c r="C16" i="1"/>
  <c r="G16" i="1" s="1"/>
  <c r="D15" i="1"/>
  <c r="C15" i="1"/>
  <c r="G15" i="1" s="1"/>
  <c r="G14" i="1"/>
  <c r="D14" i="1"/>
  <c r="E14" i="1" s="1"/>
  <c r="C14" i="1"/>
  <c r="D13" i="1"/>
  <c r="G9" i="1"/>
  <c r="B9" i="1"/>
  <c r="G13" i="1" l="1"/>
  <c r="E13" i="1"/>
  <c r="H14" i="1"/>
  <c r="I14" i="1" s="1"/>
  <c r="H17" i="1"/>
  <c r="I17" i="1" s="1"/>
  <c r="E18" i="1"/>
  <c r="H18" i="1" s="1"/>
  <c r="E15" i="1"/>
  <c r="E16" i="1"/>
  <c r="H16" i="1" l="1"/>
  <c r="I16" i="1" s="1"/>
  <c r="I18" i="1"/>
  <c r="H15" i="1"/>
  <c r="I15" i="1" s="1"/>
  <c r="E19" i="1"/>
  <c r="H13" i="1"/>
  <c r="H19" i="1" s="1"/>
  <c r="H7" i="1" s="1"/>
  <c r="G19" i="1"/>
  <c r="B7" i="1" s="1"/>
  <c r="I19" i="1" l="1"/>
  <c r="E9" i="1" s="1"/>
  <c r="E7" i="1"/>
  <c r="I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F13" authorId="0" shapeId="0" xr:uid="{00000000-0006-0000-0000-000001000000}">
      <text>
        <r>
          <rPr>
            <sz val="10"/>
            <rFont val="Arial"/>
            <family val="2"/>
          </rPr>
          <t>Aktuellen Marktkurs hier eintragen. Wert, Gewinn/Verlust und Rendite berechnen sich automatisch.</t>
        </r>
      </text>
    </comment>
  </commentList>
</comments>
</file>

<file path=xl/sharedStrings.xml><?xml version="1.0" encoding="utf-8"?>
<sst xmlns="http://schemas.openxmlformats.org/spreadsheetml/2006/main" count="98" uniqueCount="71">
  <si>
    <t>KRYPTO-PORTFOLIO</t>
  </si>
  <si>
    <t>Bestände, Transaktionen und Wertentwicklung im Blick  ·  Geschäftsjahr 2026</t>
  </si>
  <si>
    <t>GESAMTWERT</t>
  </si>
  <si>
    <t>INVESTIERT</t>
  </si>
  <si>
    <t>GEWINN / VERLUST</t>
  </si>
  <si>
    <t>BESTÄNDE  ·  aktuelle Positionen je Coin</t>
  </si>
  <si>
    <t>Coin</t>
  </si>
  <si>
    <t>Menge</t>
  </si>
  <si>
    <t>Ø Kaufkurs</t>
  </si>
  <si>
    <t>Investiert (€)</t>
  </si>
  <si>
    <t>Akt. Kurs (€)</t>
  </si>
  <si>
    <t>Wert (€)</t>
  </si>
  <si>
    <t>Gewinn/Verlust</t>
  </si>
  <si>
    <t>Rendite</t>
  </si>
  <si>
    <t>BTC</t>
  </si>
  <si>
    <t>ETH</t>
  </si>
  <si>
    <t>SOL</t>
  </si>
  <si>
    <t>ADA</t>
  </si>
  <si>
    <t>DOT</t>
  </si>
  <si>
    <t>MATIC</t>
  </si>
  <si>
    <t>GESAMT</t>
  </si>
  <si>
    <t>TRANSAKTIONEN  ·  Käufe, Verkäufe und Transfers eintragen</t>
  </si>
  <si>
    <t>Datum</t>
  </si>
  <si>
    <t>Typ</t>
  </si>
  <si>
    <t>Kurs (€)</t>
  </si>
  <si>
    <t>Gebühr (€)</t>
  </si>
  <si>
    <t>Bestandseffekt</t>
  </si>
  <si>
    <t>Wallet / Notiz</t>
  </si>
  <si>
    <t>2026-01-08</t>
  </si>
  <si>
    <t>Kauf</t>
  </si>
  <si>
    <t>Ledger · Erstkauf</t>
  </si>
  <si>
    <t>2026-01-22</t>
  </si>
  <si>
    <t>Kraken · Sparplan</t>
  </si>
  <si>
    <t>2026-02-05</t>
  </si>
  <si>
    <t>Kraken</t>
  </si>
  <si>
    <t>2026-02-19</t>
  </si>
  <si>
    <t>Ledger · Nachkauf</t>
  </si>
  <si>
    <t>2026-03-03</t>
  </si>
  <si>
    <t>Binance</t>
  </si>
  <si>
    <t>2026-03-17</t>
  </si>
  <si>
    <t>2026-04-02</t>
  </si>
  <si>
    <t>Verkauf</t>
  </si>
  <si>
    <t>Kraken · Teilgewinn</t>
  </si>
  <si>
    <t>2026-04-21</t>
  </si>
  <si>
    <t>2026-05-06</t>
  </si>
  <si>
    <t>MetaMask</t>
  </si>
  <si>
    <t>2026-06-04</t>
  </si>
  <si>
    <t>2026-06-15</t>
  </si>
  <si>
    <t>SUMMEN</t>
  </si>
  <si>
    <t>Hinweis: Alle Coins, Mengen, Kurse und Namen sind Beispieldaten. Blaue Felder sind Eingaben. Aktuelle Kurse oben im Bereich „Bestände“ pflegen – keine Anlageberatung.</t>
  </si>
  <si>
    <t>ANLEITUNG</t>
  </si>
  <si>
    <t>Diese Vorlage verwaltet ein Krypto-Portfolio auf einem einzigen Blatt: oben die Übersicht und Bestände, darunter die Transaktionen. Sie müssen nur zwei Dinge pflegen – die Transaktionen und die aktuellen Kurse.</t>
  </si>
  <si>
    <t>1</t>
  </si>
  <si>
    <t>Transaktionen eintragen</t>
  </si>
  <si>
    <t>Im unteren Bereich „Transaktionen“ jede Operation in eine Zeile schreiben: Datum, Coin, Typ (Kauf/Verkauf/Transfer), Menge, Kurs und Gebühr. Wert und Bestandseffekt rechnet die Vorlage automatisch.</t>
  </si>
  <si>
    <t>2</t>
  </si>
  <si>
    <t>Aktuelle Kurse pflegen</t>
  </si>
  <si>
    <t>Im Bereich „Bestände“ je Coin den aktuellen Marktkurs in die blaue Spalte „Akt. Kurs“ eintragen. Menge, Ø Kaufkurs und investiertes Kapital ergeben sich aus den Transaktionen.</t>
  </si>
  <si>
    <t>3</t>
  </si>
  <si>
    <t>Übersicht ablesen</t>
  </si>
  <si>
    <t>Die Kacheln oben zeigen Gesamtwert, investiertes Kapital, Gewinn/Verlust und Rendite. Gewinne erscheinen grün, Verluste rot. Der Balken in der Spalte „Wert“ zeigt die Größe jeder Position.</t>
  </si>
  <si>
    <t>4</t>
  </si>
  <si>
    <t>Neue Coins ergänzen</t>
  </si>
  <si>
    <t>Einen neuen Coin einfach in den Transaktionen verwenden und im Bereich „Bestände“ in einer freien Zeile mit aktuellem Kurs anlegen.</t>
  </si>
  <si>
    <t>LEGENDE</t>
  </si>
  <si>
    <t>Blaue Schrift = Eingabefelder. Diese Werte tragen Sie selbst ein.</t>
  </si>
  <si>
    <t>Dunkle Schrift = automatische Berechnung. Bitte nicht überschreiben.</t>
  </si>
  <si>
    <t>Grün = Gewinn / positive Rendite.</t>
  </si>
  <si>
    <t>Rot = Verlust / negative Rendite.</t>
  </si>
  <si>
    <t>Gold = Hervorhebungen und Transfers.</t>
  </si>
  <si>
    <t>Sämtliche Daten sind frei erfundene Beispiele. Ersetzen Sie diese durch Ihre eigenen Werte. Die Vorlage ist ein Verwaltungswerkzeug, keine Steuer- oder Anlageberatung.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</si>
</sst>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07]#,##0.00&quot; €&quot;;[Red]\-#,##0.00&quot; €&quot;;\–"/>
    <numFmt numFmtId="165" formatCode="[$-407]0.0\ %;[Red]\-0.0\ %"/>
    <numFmt numFmtId="166" formatCode="[$-407]#,##0.00000000"/>
    <numFmt numFmtId="167" formatCode="[$-407]#,##0.0000&quot; €&quot;;[Red]\-#,##0.0000&quot; €&quot;;\–"/>
    <numFmt numFmtId="168" formatCode="dd\.mm\.yyyy"/>
    <numFmt numFmtId="169" formatCode="[$-407]#,##0.0000"/>
  </numFmts>
  <fonts count="24" x14ac:knownFonts="1">
    <font>
      <sz val="11"/>
      <color theme="1"/>
      <name val="Calibri"/>
      <family val="2"/>
      <charset val="1"/>
    </font>
    <font>
      <b/>
      <sz val="24"/>
      <color rgb="FFF2A900"/>
      <name val="Calibri"/>
      <charset val="1"/>
    </font>
    <font>
      <sz val="10.5"/>
      <color rgb="FFC9C9C9"/>
      <name val="Calibri"/>
      <charset val="1"/>
    </font>
    <font>
      <b/>
      <sz val="9"/>
      <color rgb="FFFFFFFF"/>
      <name val="Calibri"/>
      <charset val="1"/>
    </font>
    <font>
      <b/>
      <sz val="15"/>
      <color rgb="FF23272E"/>
      <name val="Calibri"/>
      <charset val="1"/>
    </font>
    <font>
      <b/>
      <sz val="10"/>
      <color rgb="FFFFFFFF"/>
      <name val="Calibri"/>
      <charset val="1"/>
    </font>
    <font>
      <b/>
      <sz val="12"/>
      <color rgb="FF23272E"/>
      <name val="Calibri"/>
      <charset val="1"/>
    </font>
    <font>
      <sz val="10"/>
      <color rgb="FF23272E"/>
      <name val="Calibri"/>
      <charset val="1"/>
    </font>
    <font>
      <b/>
      <sz val="12"/>
      <color rgb="FFFFFFFF"/>
      <name val="Calibri"/>
      <charset val="1"/>
    </font>
    <font>
      <b/>
      <sz val="9.5"/>
      <color rgb="FF23272E"/>
      <name val="Calibri"/>
      <charset val="1"/>
    </font>
    <font>
      <b/>
      <sz val="10"/>
      <color rgb="FFB47E0E"/>
      <name val="Calibri"/>
      <charset val="1"/>
    </font>
    <font>
      <sz val="9.5"/>
      <color rgb="FF23272E"/>
      <name val="Calibri"/>
      <charset val="1"/>
    </font>
    <font>
      <sz val="10"/>
      <color rgb="FF0000FF"/>
      <name val="Calibri"/>
      <charset val="1"/>
    </font>
    <font>
      <sz val="9"/>
      <color rgb="FF0000FF"/>
      <name val="Calibri"/>
      <charset val="1"/>
    </font>
    <font>
      <sz val="9"/>
      <color rgb="FF23272E"/>
      <name val="Calibri"/>
      <charset val="1"/>
    </font>
    <font>
      <b/>
      <sz val="9.5"/>
      <color rgb="FFFFFFFF"/>
      <name val="Calibri"/>
      <charset val="1"/>
    </font>
    <font>
      <i/>
      <sz val="8.5"/>
      <color rgb="FF6B7079"/>
      <name val="Calibri"/>
      <charset val="1"/>
    </font>
    <font>
      <sz val="10"/>
      <name val="Arial"/>
      <family val="2"/>
    </font>
    <font>
      <b/>
      <sz val="20"/>
      <color rgb="FFF2A900"/>
      <name val="Calibri"/>
      <charset val="1"/>
    </font>
    <font>
      <sz val="11"/>
      <color rgb="FF23272E"/>
      <name val="Calibri"/>
      <charset val="1"/>
    </font>
    <font>
      <b/>
      <sz val="14"/>
      <color rgb="FF23272E"/>
      <name val="Calibri"/>
      <charset val="1"/>
    </font>
    <font>
      <b/>
      <sz val="12"/>
      <color rgb="FFB47E0E"/>
      <name val="Calibri"/>
      <charset val="1"/>
    </font>
    <font>
      <sz val="10.5"/>
      <color rgb="FF333333"/>
      <name val="Calibri"/>
      <charset val="1"/>
    </font>
    <font>
      <i/>
      <sz val="10"/>
      <color rgb="FFB47E0E"/>
      <name val="Calibri"/>
      <charset val="1"/>
    </font>
  </fonts>
  <fills count="15">
    <fill>
      <patternFill patternType="none"/>
    </fill>
    <fill>
      <patternFill patternType="gray125"/>
    </fill>
    <fill>
      <patternFill patternType="solid">
        <fgColor rgb="FF23272E"/>
        <bgColor rgb="FF333333"/>
      </patternFill>
    </fill>
    <fill>
      <patternFill patternType="solid">
        <fgColor rgb="FFF2A900"/>
        <bgColor rgb="FFFFCC00"/>
      </patternFill>
    </fill>
    <fill>
      <patternFill patternType="solid">
        <fgColor rgb="FF31363F"/>
        <bgColor rgb="FF333333"/>
      </patternFill>
    </fill>
    <fill>
      <patternFill patternType="solid">
        <fgColor rgb="FFB47E0E"/>
        <bgColor rgb="FFFF6600"/>
      </patternFill>
    </fill>
    <fill>
      <patternFill patternType="solid">
        <fgColor rgb="FFFDF3DD"/>
        <bgColor rgb="FFFBF7EC"/>
      </patternFill>
    </fill>
    <fill>
      <patternFill patternType="solid">
        <fgColor rgb="FFFBE9C4"/>
        <bgColor rgb="FFFDF3DD"/>
      </patternFill>
    </fill>
    <fill>
      <patternFill patternType="solid">
        <fgColor rgb="FFFAFAF8"/>
        <bgColor rgb="FFFFFDF6"/>
      </patternFill>
    </fill>
    <fill>
      <patternFill patternType="solid">
        <fgColor rgb="FFFFFDF6"/>
        <bgColor rgb="FFFFFFFF"/>
      </patternFill>
    </fill>
    <fill>
      <patternFill patternType="solid">
        <fgColor rgb="FFF4F2EC"/>
        <bgColor rgb="FFFBF7EC"/>
      </patternFill>
    </fill>
    <fill>
      <patternFill patternType="solid">
        <fgColor rgb="FFFBF7EC"/>
        <bgColor rgb="FFFAFAF8"/>
      </patternFill>
    </fill>
    <fill>
      <patternFill patternType="solid">
        <fgColor rgb="FF0000FF"/>
        <bgColor rgb="FF0000FF"/>
      </patternFill>
    </fill>
    <fill>
      <patternFill patternType="solid">
        <fgColor rgb="FF1E7A46"/>
        <bgColor rgb="FF008080"/>
      </patternFill>
    </fill>
    <fill>
      <patternFill patternType="solid">
        <fgColor rgb="FFB23A3A"/>
        <bgColor rgb="FF993366"/>
      </patternFill>
    </fill>
  </fills>
  <borders count="5">
    <border>
      <left/>
      <right/>
      <top/>
      <bottom/>
      <diagonal/>
    </border>
    <border>
      <left style="thin">
        <color rgb="FFDAD6CB"/>
      </left>
      <right style="thin">
        <color rgb="FFDAD6CB"/>
      </right>
      <top style="thin">
        <color rgb="FFDAD6CB"/>
      </top>
      <bottom style="thin">
        <color rgb="FFDAD6CB"/>
      </bottom>
      <diagonal/>
    </border>
    <border>
      <left style="thin">
        <color rgb="FFB47E0E"/>
      </left>
      <right style="thin">
        <color rgb="FFB47E0E"/>
      </right>
      <top style="thin">
        <color rgb="FFB47E0E"/>
      </top>
      <bottom style="thin">
        <color rgb="FFB47E0E"/>
      </bottom>
      <diagonal/>
    </border>
    <border>
      <left style="thin">
        <color rgb="FF23272E"/>
      </left>
      <right style="thin">
        <color rgb="FF23272E"/>
      </right>
      <top style="thin">
        <color rgb="FF23272E"/>
      </top>
      <bottom style="thin">
        <color rgb="FF23272E"/>
      </bottom>
      <diagonal/>
    </border>
    <border>
      <left style="thin">
        <color rgb="FFF2A900"/>
      </left>
      <right/>
      <top style="thin">
        <color rgb="FFF2A900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9" fillId="0" borderId="0" xfId="0" applyFont="1" applyAlignment="1">
      <alignment horizontal="left" vertical="top" wrapText="1"/>
    </xf>
    <xf numFmtId="0" fontId="18" fillId="2" borderId="0" xfId="0" applyFont="1" applyFill="1" applyAlignment="1">
      <alignment horizontal="left" vertical="center" indent="1"/>
    </xf>
    <xf numFmtId="0" fontId="16" fillId="0" borderId="0" xfId="0" applyFont="1" applyAlignment="1">
      <alignment horizontal="left" vertical="center" indent="1"/>
    </xf>
    <xf numFmtId="0" fontId="15" fillId="2" borderId="3" xfId="0" applyFont="1" applyFill="1" applyBorder="1" applyAlignment="1">
      <alignment horizontal="left" vertical="center" indent="1"/>
    </xf>
    <xf numFmtId="0" fontId="8" fillId="2" borderId="0" xfId="0" applyFont="1" applyFill="1" applyAlignment="1">
      <alignment horizontal="left" vertical="center" indent="1"/>
    </xf>
    <xf numFmtId="0" fontId="7" fillId="7" borderId="1" xfId="0" applyFont="1" applyFill="1" applyBorder="1" applyAlignment="1">
      <alignment horizontal="center" vertical="center"/>
    </xf>
    <xf numFmtId="165" fontId="6" fillId="7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3" borderId="0" xfId="0" applyFill="1"/>
    <xf numFmtId="0" fontId="9" fillId="3" borderId="2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/>
    </xf>
    <xf numFmtId="166" fontId="11" fillId="8" borderId="1" xfId="0" applyNumberFormat="1" applyFont="1" applyFill="1" applyBorder="1" applyAlignment="1">
      <alignment horizontal="right" vertical="center"/>
    </xf>
    <xf numFmtId="167" fontId="11" fillId="8" borderId="1" xfId="0" applyNumberFormat="1" applyFont="1" applyFill="1" applyBorder="1" applyAlignment="1">
      <alignment horizontal="right" vertical="center"/>
    </xf>
    <xf numFmtId="164" fontId="11" fillId="8" borderId="1" xfId="0" applyNumberFormat="1" applyFont="1" applyFill="1" applyBorder="1" applyAlignment="1">
      <alignment horizontal="right" vertical="center"/>
    </xf>
    <xf numFmtId="167" fontId="12" fillId="9" borderId="1" xfId="0" applyNumberFormat="1" applyFont="1" applyFill="1" applyBorder="1"/>
    <xf numFmtId="165" fontId="11" fillId="8" borderId="1" xfId="0" applyNumberFormat="1" applyFont="1" applyFill="1" applyBorder="1" applyAlignment="1">
      <alignment horizontal="right" vertical="center"/>
    </xf>
    <xf numFmtId="0" fontId="10" fillId="10" borderId="1" xfId="0" applyFont="1" applyFill="1" applyBorder="1" applyAlignment="1">
      <alignment horizontal="center" vertical="center"/>
    </xf>
    <xf numFmtId="166" fontId="11" fillId="10" borderId="1" xfId="0" applyNumberFormat="1" applyFont="1" applyFill="1" applyBorder="1" applyAlignment="1">
      <alignment horizontal="right" vertical="center"/>
    </xf>
    <xf numFmtId="167" fontId="11" fillId="10" borderId="1" xfId="0" applyNumberFormat="1" applyFont="1" applyFill="1" applyBorder="1" applyAlignment="1">
      <alignment horizontal="right" vertical="center"/>
    </xf>
    <xf numFmtId="164" fontId="11" fillId="10" borderId="1" xfId="0" applyNumberFormat="1" applyFont="1" applyFill="1" applyBorder="1" applyAlignment="1">
      <alignment horizontal="right" vertical="center"/>
    </xf>
    <xf numFmtId="165" fontId="11" fillId="10" borderId="1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right" vertical="center"/>
    </xf>
    <xf numFmtId="164" fontId="5" fillId="2" borderId="3" xfId="0" applyNumberFormat="1" applyFont="1" applyFill="1" applyBorder="1" applyAlignment="1">
      <alignment horizontal="right" vertical="center"/>
    </xf>
    <xf numFmtId="165" fontId="5" fillId="2" borderId="3" xfId="0" applyNumberFormat="1" applyFont="1" applyFill="1" applyBorder="1" applyAlignment="1">
      <alignment horizontal="right" vertical="center"/>
    </xf>
    <xf numFmtId="168" fontId="13" fillId="9" borderId="1" xfId="0" applyNumberFormat="1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169" fontId="13" fillId="9" borderId="1" xfId="0" applyNumberFormat="1" applyFont="1" applyFill="1" applyBorder="1" applyAlignment="1">
      <alignment horizontal="right" vertical="center"/>
    </xf>
    <xf numFmtId="164" fontId="13" fillId="9" borderId="1" xfId="0" applyNumberFormat="1" applyFont="1" applyFill="1" applyBorder="1" applyAlignment="1">
      <alignment horizontal="right" vertical="center"/>
    </xf>
    <xf numFmtId="164" fontId="14" fillId="8" borderId="1" xfId="0" applyNumberFormat="1" applyFont="1" applyFill="1" applyBorder="1" applyAlignment="1">
      <alignment horizontal="right" vertical="center"/>
    </xf>
    <xf numFmtId="169" fontId="14" fillId="8" borderId="1" xfId="0" applyNumberFormat="1" applyFont="1" applyFill="1" applyBorder="1" applyAlignment="1">
      <alignment horizontal="right" vertical="center"/>
    </xf>
    <xf numFmtId="0" fontId="13" fillId="9" borderId="1" xfId="0" applyFont="1" applyFill="1" applyBorder="1" applyAlignment="1">
      <alignment horizontal="left" vertical="center" indent="1"/>
    </xf>
    <xf numFmtId="168" fontId="13" fillId="11" borderId="1" xfId="0" applyNumberFormat="1" applyFont="1" applyFill="1" applyBorder="1" applyAlignment="1">
      <alignment horizontal="center" vertical="center"/>
    </xf>
    <xf numFmtId="0" fontId="13" fillId="11" borderId="1" xfId="0" applyFont="1" applyFill="1" applyBorder="1" applyAlignment="1">
      <alignment horizontal="center" vertical="center"/>
    </xf>
    <xf numFmtId="169" fontId="13" fillId="11" borderId="1" xfId="0" applyNumberFormat="1" applyFont="1" applyFill="1" applyBorder="1" applyAlignment="1">
      <alignment horizontal="right" vertical="center"/>
    </xf>
    <xf numFmtId="164" fontId="13" fillId="11" borderId="1" xfId="0" applyNumberFormat="1" applyFont="1" applyFill="1" applyBorder="1" applyAlignment="1">
      <alignment horizontal="right" vertical="center"/>
    </xf>
    <xf numFmtId="164" fontId="14" fillId="10" borderId="1" xfId="0" applyNumberFormat="1" applyFont="1" applyFill="1" applyBorder="1" applyAlignment="1">
      <alignment horizontal="right" vertical="center"/>
    </xf>
    <xf numFmtId="169" fontId="14" fillId="10" borderId="1" xfId="0" applyNumberFormat="1" applyFont="1" applyFill="1" applyBorder="1" applyAlignment="1">
      <alignment horizontal="right" vertical="center"/>
    </xf>
    <xf numFmtId="0" fontId="13" fillId="11" borderId="1" xfId="0" applyFont="1" applyFill="1" applyBorder="1" applyAlignment="1">
      <alignment horizontal="left" vertical="center" indent="1"/>
    </xf>
    <xf numFmtId="164" fontId="15" fillId="2" borderId="3" xfId="0" applyNumberFormat="1" applyFont="1" applyFill="1" applyBorder="1" applyAlignment="1">
      <alignment horizontal="right" vertical="center"/>
    </xf>
    <xf numFmtId="0" fontId="15" fillId="2" borderId="3" xfId="0" applyFont="1" applyFill="1" applyBorder="1"/>
    <xf numFmtId="0" fontId="20" fillId="3" borderId="2" xfId="0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 indent="1"/>
    </xf>
    <xf numFmtId="0" fontId="0" fillId="8" borderId="0" xfId="0" applyFill="1"/>
    <xf numFmtId="0" fontId="22" fillId="0" borderId="0" xfId="0" applyFont="1" applyAlignment="1">
      <alignment horizontal="left" vertical="top" wrapText="1"/>
    </xf>
    <xf numFmtId="0" fontId="0" fillId="12" borderId="1" xfId="0" applyFill="1" applyBorder="1"/>
    <xf numFmtId="0" fontId="22" fillId="0" borderId="0" xfId="0" applyFont="1" applyAlignment="1">
      <alignment horizontal="left" vertical="center" indent="1"/>
    </xf>
    <xf numFmtId="0" fontId="0" fillId="2" borderId="1" xfId="0" applyFill="1" applyBorder="1"/>
    <xf numFmtId="0" fontId="0" fillId="13" borderId="1" xfId="0" applyFill="1" applyBorder="1"/>
    <xf numFmtId="0" fontId="0" fillId="14" borderId="1" xfId="0" applyFill="1" applyBorder="1"/>
    <xf numFmtId="0" fontId="0" fillId="3" borderId="1" xfId="0" applyFill="1" applyBorder="1"/>
    <xf numFmtId="0" fontId="23" fillId="6" borderId="4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/>
    </xf>
  </cellXfs>
  <cellStyles count="1">
    <cellStyle name="Standard" xfId="0" builtinId="0"/>
  </cellStyles>
  <dxfs count="9">
    <dxf>
      <font>
        <b/>
        <color rgb="FFB23A3A"/>
        <name val="Calibri"/>
        <charset val="1"/>
      </font>
    </dxf>
    <dxf>
      <font>
        <b/>
        <color rgb="FF1E7A46"/>
        <name val="Calibri"/>
        <charset val="1"/>
      </font>
    </dxf>
    <dxf>
      <font>
        <b/>
        <sz val="15"/>
        <color rgb="FFB23A3A"/>
        <name val="Calibri"/>
        <charset val="1"/>
      </font>
    </dxf>
    <dxf>
      <font>
        <b/>
        <sz val="15"/>
        <color rgb="FF1E7A46"/>
        <name val="Calibri"/>
        <charset val="1"/>
      </font>
    </dxf>
    <dxf>
      <font>
        <b/>
        <sz val="12"/>
        <color rgb="FFB23A3A"/>
        <name val="Calibri"/>
        <charset val="1"/>
      </font>
    </dxf>
    <dxf>
      <font>
        <b/>
        <sz val="12"/>
        <color rgb="FF1E7A46"/>
        <name val="Calibri"/>
        <charset val="1"/>
      </font>
    </dxf>
    <dxf>
      <font>
        <b/>
        <color rgb="FFB47E0E"/>
        <name val="Calibri"/>
        <charset val="1"/>
      </font>
    </dxf>
    <dxf>
      <font>
        <b/>
        <color rgb="FFB23A3A"/>
        <name val="Calibri"/>
        <charset val="1"/>
      </font>
    </dxf>
    <dxf>
      <font>
        <b/>
        <color rgb="FF1E7A46"/>
        <name val="Calibri"/>
        <charset val="1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47E0E"/>
      <rgbColor rgb="FF800080"/>
      <rgbColor rgb="FF1E7A46"/>
      <rgbColor rgb="FFC9C9C9"/>
      <rgbColor rgb="FF808080"/>
      <rgbColor rgb="FF9999FF"/>
      <rgbColor rgb="FFB23A3A"/>
      <rgbColor rgb="FFFDF3DD"/>
      <rgbColor rgb="FFF4F2EC"/>
      <rgbColor rgb="FF660066"/>
      <rgbColor rgb="FFFF8080"/>
      <rgbColor rgb="FF0066CC"/>
      <rgbColor rgb="FFDAD6C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AFAF8"/>
      <rgbColor rgb="FFFBF7EC"/>
      <rgbColor rgb="FFFBE9C4"/>
      <rgbColor rgb="FF99CCFF"/>
      <rgbColor rgb="FFFF99CC"/>
      <rgbColor rgb="FFCC99FF"/>
      <rgbColor rgb="FFFFFDF6"/>
      <rgbColor rgb="FF3366FF"/>
      <rgbColor rgb="FF33CCCC"/>
      <rgbColor rgb="FF99CC00"/>
      <rgbColor rgb="FFFFCC00"/>
      <rgbColor rgb="FFF2A900"/>
      <rgbColor rgb="FFFF6600"/>
      <rgbColor rgb="FF6B7079"/>
      <rgbColor rgb="FF969696"/>
      <rgbColor rgb="FF003366"/>
      <rgbColor rgb="FF339966"/>
      <rgbColor rgb="FF003300"/>
      <rgbColor rgb="FF23272E"/>
      <rgbColor rgb="FF993300"/>
      <rgbColor rgb="FF993366"/>
      <rgbColor rgb="FF31363F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333375</xdr:colOff>
      <xdr:row>1</xdr:row>
      <xdr:rowOff>28575</xdr:rowOff>
    </xdr:from>
    <xdr:to>
      <xdr:col>3</xdr:col>
      <xdr:colOff>133350</xdr:colOff>
      <xdr:row>2</xdr:row>
      <xdr:rowOff>219075</xdr:rowOff>
    </xdr:to>
    <xdr:pic>
      <xdr:nvPicPr>
        <xdr:cNvPr id="2" name="Grafik 1" descr="Cryptocurrency - Free business and finance icons">
          <a:extLst>
            <a:ext uri="{FF2B5EF4-FFF2-40B4-BE49-F238E27FC236}">
              <a16:creationId xmlns:a16="http://schemas.microsoft.com/office/drawing/2014/main" id="{A5C2DEE5-1111-4556-F4EF-E50B73627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219075"/>
          <a:ext cx="66675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276225</xdr:colOff>
      <xdr:row>1</xdr:row>
      <xdr:rowOff>28575</xdr:rowOff>
    </xdr:from>
    <xdr:to>
      <xdr:col>9</xdr:col>
      <xdr:colOff>209550</xdr:colOff>
      <xdr:row>2</xdr:row>
      <xdr:rowOff>219075</xdr:rowOff>
    </xdr:to>
    <xdr:pic>
      <xdr:nvPicPr>
        <xdr:cNvPr id="3" name="Grafik 2" descr="Cryptocurrency - Free business and finance icons">
          <a:extLst>
            <a:ext uri="{FF2B5EF4-FFF2-40B4-BE49-F238E27FC236}">
              <a16:creationId xmlns:a16="http://schemas.microsoft.com/office/drawing/2014/main" id="{FDF8E614-986E-45BD-AD20-ABF803B95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2225" y="219075"/>
          <a:ext cx="66675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2A900"/>
    <pageSetUpPr fitToPage="1"/>
  </sheetPr>
  <dimension ref="B2:J47"/>
  <sheetViews>
    <sheetView showGridLines="0"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X9" sqref="X9"/>
    </sheetView>
  </sheetViews>
  <sheetFormatPr baseColWidth="10" defaultColWidth="8.7109375" defaultRowHeight="15" x14ac:dyDescent="0.25"/>
  <cols>
    <col min="1" max="1" width="2.42578125" customWidth="1"/>
    <col min="2" max="2" width="11" customWidth="1"/>
    <col min="3" max="3" width="13" customWidth="1"/>
    <col min="4" max="4" width="12" customWidth="1"/>
    <col min="5" max="7" width="13" customWidth="1"/>
    <col min="8" max="8" width="14" customWidth="1"/>
    <col min="9" max="9" width="11" customWidth="1"/>
    <col min="10" max="10" width="20" customWidth="1"/>
  </cols>
  <sheetData>
    <row r="2" spans="2:10" ht="37.5" customHeight="1" x14ac:dyDescent="0.25">
      <c r="B2" s="57" t="s">
        <v>0</v>
      </c>
      <c r="C2" s="57"/>
      <c r="D2" s="57"/>
      <c r="E2" s="57"/>
      <c r="F2" s="57"/>
      <c r="G2" s="57"/>
      <c r="H2" s="57"/>
      <c r="I2" s="57"/>
      <c r="J2" s="57"/>
    </row>
    <row r="3" spans="2:10" ht="18" customHeight="1" x14ac:dyDescent="0.25">
      <c r="B3" s="58" t="s">
        <v>1</v>
      </c>
      <c r="C3" s="58"/>
      <c r="D3" s="58"/>
      <c r="E3" s="58"/>
      <c r="F3" s="58"/>
      <c r="G3" s="58"/>
      <c r="H3" s="58"/>
      <c r="I3" s="58"/>
      <c r="J3" s="58"/>
    </row>
    <row r="4" spans="2:10" ht="3" customHeight="1" x14ac:dyDescent="0.25">
      <c r="B4" s="59"/>
      <c r="C4" s="59"/>
      <c r="D4" s="59"/>
      <c r="E4" s="59"/>
      <c r="F4" s="59"/>
      <c r="G4" s="59"/>
      <c r="H4" s="59"/>
      <c r="I4" s="59"/>
      <c r="J4" s="59"/>
    </row>
    <row r="6" spans="2:10" ht="16.5" customHeight="1" x14ac:dyDescent="0.25">
      <c r="B6" s="12" t="s">
        <v>2</v>
      </c>
      <c r="C6" s="12"/>
      <c r="D6" s="12"/>
      <c r="E6" s="11" t="s">
        <v>3</v>
      </c>
      <c r="F6" s="11"/>
      <c r="G6" s="11"/>
      <c r="H6" s="10" t="s">
        <v>4</v>
      </c>
      <c r="I6" s="10"/>
      <c r="J6" s="10"/>
    </row>
    <row r="7" spans="2:10" ht="30" customHeight="1" x14ac:dyDescent="0.25">
      <c r="B7" s="9">
        <f>G19</f>
        <v>33803</v>
      </c>
      <c r="C7" s="9"/>
      <c r="D7" s="9"/>
      <c r="E7" s="9">
        <f>E19</f>
        <v>26445.783333333333</v>
      </c>
      <c r="F7" s="9"/>
      <c r="G7" s="9"/>
      <c r="H7" s="9">
        <f>H19</f>
        <v>7357.2166666666653</v>
      </c>
      <c r="I7" s="9"/>
      <c r="J7" s="9"/>
    </row>
    <row r="9" spans="2:10" ht="24" customHeight="1" x14ac:dyDescent="0.25">
      <c r="B9" s="8" t="str">
        <f>" Gesamt-Rendite:"</f>
        <v xml:space="preserve"> Gesamt-Rendite:</v>
      </c>
      <c r="C9" s="8"/>
      <c r="D9" s="8"/>
      <c r="E9" s="7">
        <f>I19</f>
        <v>0.27819999029460901</v>
      </c>
      <c r="F9" s="7"/>
      <c r="G9" s="6" t="str">
        <f>" Anzahl Coins: "&amp;COUNTIF(B13:B18,"?*")</f>
        <v xml:space="preserve"> Anzahl Coins: 6</v>
      </c>
      <c r="H9" s="6"/>
      <c r="I9" s="6"/>
    </row>
    <row r="10" spans="2:10" ht="7.5" customHeight="1" x14ac:dyDescent="0.25"/>
    <row r="11" spans="2:10" ht="22.5" customHeight="1" x14ac:dyDescent="0.25">
      <c r="B11" s="5" t="s">
        <v>5</v>
      </c>
      <c r="C11" s="5"/>
      <c r="D11" s="5"/>
      <c r="E11" s="5"/>
      <c r="F11" s="5"/>
      <c r="G11" s="5"/>
      <c r="H11" s="5"/>
      <c r="I11" s="5"/>
    </row>
    <row r="12" spans="2:10" ht="27.75" customHeight="1" x14ac:dyDescent="0.25">
      <c r="B12" s="14" t="s">
        <v>6</v>
      </c>
      <c r="C12" s="14" t="s">
        <v>7</v>
      </c>
      <c r="D12" s="14" t="s">
        <v>8</v>
      </c>
      <c r="E12" s="14" t="s">
        <v>9</v>
      </c>
      <c r="F12" s="14" t="s">
        <v>10</v>
      </c>
      <c r="G12" s="14" t="s">
        <v>11</v>
      </c>
      <c r="H12" s="14" t="s">
        <v>12</v>
      </c>
      <c r="I12" s="14" t="s">
        <v>13</v>
      </c>
    </row>
    <row r="13" spans="2:10" ht="16.5" customHeight="1" x14ac:dyDescent="0.25">
      <c r="B13" s="15" t="s">
        <v>14</v>
      </c>
      <c r="C13" s="16">
        <f t="shared" ref="C13:C18" si="0">SUMIF($C$23:$C$44,B13,$I$23:$I$44)</f>
        <v>0.22999999999999998</v>
      </c>
      <c r="D13" s="17">
        <f t="shared" ref="D13:D18" si="1">IF(SUMIFS($E$23:$E$44,$C$23:$C$44,B13,$D$23:$D$44,"Kauf")=0,0,(SUMIFS($G$23:$G$44,$C$23:$C$44,B13,$D$23:$D$44,"Kauf")+SUMIFS($H$23:$H$44,$C$23:$C$44,B13,$D$23:$D$44,"Kauf"))/SUMIFS($E$23:$E$44,$C$23:$C$44,B13,$D$23:$D$44,"Kauf"))</f>
        <v>43882.17391304348</v>
      </c>
      <c r="E13" s="18">
        <f t="shared" ref="E13:E18" si="2">C13*D13</f>
        <v>10092.9</v>
      </c>
      <c r="F13" s="19">
        <v>61800</v>
      </c>
      <c r="G13" s="18">
        <f t="shared" ref="G13:G18" si="3">C13*F13</f>
        <v>14213.999999999998</v>
      </c>
      <c r="H13" s="18">
        <f t="shared" ref="H13:H18" si="4">G13-E13</f>
        <v>4121.0999999999985</v>
      </c>
      <c r="I13" s="20">
        <f t="shared" ref="I13:I19" si="5">IF(E13=0,0,H13/E13)</f>
        <v>0.40831673750854547</v>
      </c>
    </row>
    <row r="14" spans="2:10" ht="16.5" customHeight="1" x14ac:dyDescent="0.25">
      <c r="B14" s="21" t="s">
        <v>15</v>
      </c>
      <c r="C14" s="22">
        <f t="shared" si="0"/>
        <v>5.5</v>
      </c>
      <c r="D14" s="23">
        <f t="shared" si="1"/>
        <v>2458.7636363636366</v>
      </c>
      <c r="E14" s="24">
        <f t="shared" si="2"/>
        <v>13523.2</v>
      </c>
      <c r="F14" s="19">
        <v>2950</v>
      </c>
      <c r="G14" s="24">
        <f t="shared" si="3"/>
        <v>16225</v>
      </c>
      <c r="H14" s="24">
        <f t="shared" si="4"/>
        <v>2701.7999999999993</v>
      </c>
      <c r="I14" s="25">
        <f t="shared" si="5"/>
        <v>0.19978999053478461</v>
      </c>
    </row>
    <row r="15" spans="2:10" ht="16.5" customHeight="1" x14ac:dyDescent="0.25">
      <c r="B15" s="15" t="s">
        <v>16</v>
      </c>
      <c r="C15" s="16">
        <f t="shared" si="0"/>
        <v>12</v>
      </c>
      <c r="D15" s="17">
        <f t="shared" si="1"/>
        <v>98.677777777777777</v>
      </c>
      <c r="E15" s="18">
        <f t="shared" si="2"/>
        <v>1184.1333333333332</v>
      </c>
      <c r="F15" s="19">
        <v>128.5</v>
      </c>
      <c r="G15" s="18">
        <f t="shared" si="3"/>
        <v>1542</v>
      </c>
      <c r="H15" s="18">
        <f t="shared" si="4"/>
        <v>357.86666666666679</v>
      </c>
      <c r="I15" s="20">
        <f t="shared" si="5"/>
        <v>0.30221821866906895</v>
      </c>
    </row>
    <row r="16" spans="2:10" ht="16.5" customHeight="1" x14ac:dyDescent="0.25">
      <c r="B16" s="21" t="s">
        <v>17</v>
      </c>
      <c r="C16" s="22">
        <f t="shared" si="0"/>
        <v>1000</v>
      </c>
      <c r="D16" s="23">
        <f t="shared" si="1"/>
        <v>0.62140000000000006</v>
      </c>
      <c r="E16" s="24">
        <f t="shared" si="2"/>
        <v>621.40000000000009</v>
      </c>
      <c r="F16" s="19">
        <v>0.71</v>
      </c>
      <c r="G16" s="24">
        <f t="shared" si="3"/>
        <v>710</v>
      </c>
      <c r="H16" s="24">
        <f t="shared" si="4"/>
        <v>88.599999999999909</v>
      </c>
      <c r="I16" s="25">
        <f t="shared" si="5"/>
        <v>0.14258126810428048</v>
      </c>
    </row>
    <row r="17" spans="2:10" ht="16.5" customHeight="1" x14ac:dyDescent="0.25">
      <c r="B17" s="15" t="s">
        <v>18</v>
      </c>
      <c r="C17" s="16">
        <f t="shared" si="0"/>
        <v>95</v>
      </c>
      <c r="D17" s="17">
        <f t="shared" si="1"/>
        <v>5.8752631578947367</v>
      </c>
      <c r="E17" s="18">
        <f t="shared" si="2"/>
        <v>558.15</v>
      </c>
      <c r="F17" s="19">
        <v>6.4</v>
      </c>
      <c r="G17" s="18">
        <f t="shared" si="3"/>
        <v>608</v>
      </c>
      <c r="H17" s="18">
        <f t="shared" si="4"/>
        <v>49.850000000000023</v>
      </c>
      <c r="I17" s="20">
        <f t="shared" si="5"/>
        <v>8.931290871629495E-2</v>
      </c>
    </row>
    <row r="18" spans="2:10" ht="16.5" customHeight="1" x14ac:dyDescent="0.25">
      <c r="B18" s="21" t="s">
        <v>19</v>
      </c>
      <c r="C18" s="22">
        <f t="shared" si="0"/>
        <v>800</v>
      </c>
      <c r="D18" s="23">
        <f t="shared" si="1"/>
        <v>0.58249999999999991</v>
      </c>
      <c r="E18" s="24">
        <f t="shared" si="2"/>
        <v>465.99999999999994</v>
      </c>
      <c r="F18" s="19">
        <v>0.63</v>
      </c>
      <c r="G18" s="24">
        <f t="shared" si="3"/>
        <v>504</v>
      </c>
      <c r="H18" s="24">
        <f t="shared" si="4"/>
        <v>38.000000000000057</v>
      </c>
      <c r="I18" s="25">
        <f t="shared" si="5"/>
        <v>8.1545064377682538E-2</v>
      </c>
    </row>
    <row r="19" spans="2:10" ht="21.75" customHeight="1" x14ac:dyDescent="0.25">
      <c r="B19" s="26" t="s">
        <v>20</v>
      </c>
      <c r="C19" s="27"/>
      <c r="D19" s="27"/>
      <c r="E19" s="28">
        <f>SUM(E13:E18)</f>
        <v>26445.783333333333</v>
      </c>
      <c r="F19" s="27"/>
      <c r="G19" s="28">
        <f>SUM(G13:G18)</f>
        <v>33803</v>
      </c>
      <c r="H19" s="28">
        <f>SUM(H13:H18)</f>
        <v>7357.2166666666653</v>
      </c>
      <c r="I19" s="29">
        <f t="shared" si="5"/>
        <v>0.27819999029460901</v>
      </c>
    </row>
    <row r="20" spans="2:10" ht="7.5" customHeight="1" x14ac:dyDescent="0.25"/>
    <row r="21" spans="2:10" ht="22.5" customHeight="1" x14ac:dyDescent="0.25">
      <c r="B21" s="5" t="s">
        <v>21</v>
      </c>
      <c r="C21" s="5"/>
      <c r="D21" s="5"/>
      <c r="E21" s="5"/>
      <c r="F21" s="5"/>
      <c r="G21" s="5"/>
      <c r="H21" s="5"/>
      <c r="I21" s="5"/>
    </row>
    <row r="22" spans="2:10" ht="27.75" customHeight="1" x14ac:dyDescent="0.25">
      <c r="B22" s="14" t="s">
        <v>22</v>
      </c>
      <c r="C22" s="14" t="s">
        <v>6</v>
      </c>
      <c r="D22" s="14" t="s">
        <v>23</v>
      </c>
      <c r="E22" s="14" t="s">
        <v>7</v>
      </c>
      <c r="F22" s="14" t="s">
        <v>24</v>
      </c>
      <c r="G22" s="14" t="s">
        <v>11</v>
      </c>
      <c r="H22" s="14" t="s">
        <v>25</v>
      </c>
      <c r="I22" s="14" t="s">
        <v>26</v>
      </c>
      <c r="J22" s="14" t="s">
        <v>27</v>
      </c>
    </row>
    <row r="23" spans="2:10" ht="15.75" customHeight="1" x14ac:dyDescent="0.25">
      <c r="B23" s="30" t="s">
        <v>28</v>
      </c>
      <c r="C23" s="31" t="s">
        <v>14</v>
      </c>
      <c r="D23" s="31" t="s">
        <v>29</v>
      </c>
      <c r="E23" s="32">
        <v>0.15</v>
      </c>
      <c r="F23" s="33">
        <v>42500</v>
      </c>
      <c r="G23" s="34">
        <f t="shared" ref="G23:G33" si="6">E23*F23</f>
        <v>6375</v>
      </c>
      <c r="H23" s="33">
        <v>12.5</v>
      </c>
      <c r="I23" s="35">
        <f t="shared" ref="I23:I44" si="7">IF(D23="Verkauf",-E23,IF(D23="Kauf",E23,0))</f>
        <v>0.15</v>
      </c>
      <c r="J23" s="36" t="s">
        <v>30</v>
      </c>
    </row>
    <row r="24" spans="2:10" ht="15.75" customHeight="1" x14ac:dyDescent="0.25">
      <c r="B24" s="37" t="s">
        <v>31</v>
      </c>
      <c r="C24" s="38" t="s">
        <v>15</v>
      </c>
      <c r="D24" s="38" t="s">
        <v>29</v>
      </c>
      <c r="E24" s="39">
        <v>2.5</v>
      </c>
      <c r="F24" s="40">
        <v>2280</v>
      </c>
      <c r="G24" s="41">
        <f t="shared" si="6"/>
        <v>5700</v>
      </c>
      <c r="H24" s="40">
        <v>6.8</v>
      </c>
      <c r="I24" s="42">
        <f t="shared" si="7"/>
        <v>2.5</v>
      </c>
      <c r="J24" s="43" t="s">
        <v>32</v>
      </c>
    </row>
    <row r="25" spans="2:10" ht="15.75" customHeight="1" x14ac:dyDescent="0.25">
      <c r="B25" s="30" t="s">
        <v>33</v>
      </c>
      <c r="C25" s="31" t="s">
        <v>16</v>
      </c>
      <c r="D25" s="31" t="s">
        <v>29</v>
      </c>
      <c r="E25" s="32">
        <v>18</v>
      </c>
      <c r="F25" s="33">
        <v>98.5</v>
      </c>
      <c r="G25" s="34">
        <f t="shared" si="6"/>
        <v>1773</v>
      </c>
      <c r="H25" s="33">
        <v>3.2</v>
      </c>
      <c r="I25" s="35">
        <f t="shared" si="7"/>
        <v>18</v>
      </c>
      <c r="J25" s="36" t="s">
        <v>34</v>
      </c>
    </row>
    <row r="26" spans="2:10" ht="15.75" customHeight="1" x14ac:dyDescent="0.25">
      <c r="B26" s="37" t="s">
        <v>35</v>
      </c>
      <c r="C26" s="38" t="s">
        <v>14</v>
      </c>
      <c r="D26" s="38" t="s">
        <v>29</v>
      </c>
      <c r="E26" s="39">
        <v>0.08</v>
      </c>
      <c r="F26" s="40">
        <v>46200</v>
      </c>
      <c r="G26" s="41">
        <f t="shared" si="6"/>
        <v>3696</v>
      </c>
      <c r="H26" s="40">
        <v>9.4</v>
      </c>
      <c r="I26" s="42">
        <f t="shared" si="7"/>
        <v>0.08</v>
      </c>
      <c r="J26" s="43" t="s">
        <v>36</v>
      </c>
    </row>
    <row r="27" spans="2:10" ht="15.75" customHeight="1" x14ac:dyDescent="0.25">
      <c r="B27" s="30" t="s">
        <v>37</v>
      </c>
      <c r="C27" s="31" t="s">
        <v>17</v>
      </c>
      <c r="D27" s="31" t="s">
        <v>29</v>
      </c>
      <c r="E27" s="32">
        <v>1500</v>
      </c>
      <c r="F27" s="33">
        <v>0.62</v>
      </c>
      <c r="G27" s="34">
        <f t="shared" si="6"/>
        <v>930</v>
      </c>
      <c r="H27" s="33">
        <v>2.1</v>
      </c>
      <c r="I27" s="35">
        <f t="shared" si="7"/>
        <v>1500</v>
      </c>
      <c r="J27" s="36" t="s">
        <v>38</v>
      </c>
    </row>
    <row r="28" spans="2:10" ht="15.75" customHeight="1" x14ac:dyDescent="0.25">
      <c r="B28" s="37" t="s">
        <v>39</v>
      </c>
      <c r="C28" s="38" t="s">
        <v>15</v>
      </c>
      <c r="D28" s="38" t="s">
        <v>29</v>
      </c>
      <c r="E28" s="39">
        <v>1.8</v>
      </c>
      <c r="F28" s="40">
        <v>2510</v>
      </c>
      <c r="G28" s="41">
        <f t="shared" si="6"/>
        <v>4518</v>
      </c>
      <c r="H28" s="40">
        <v>5.5</v>
      </c>
      <c r="I28" s="42">
        <f t="shared" si="7"/>
        <v>1.8</v>
      </c>
      <c r="J28" s="43" t="s">
        <v>32</v>
      </c>
    </row>
    <row r="29" spans="2:10" ht="15.75" customHeight="1" x14ac:dyDescent="0.25">
      <c r="B29" s="30" t="s">
        <v>40</v>
      </c>
      <c r="C29" s="31" t="s">
        <v>16</v>
      </c>
      <c r="D29" s="31" t="s">
        <v>41</v>
      </c>
      <c r="E29" s="32">
        <v>6</v>
      </c>
      <c r="F29" s="33">
        <v>142</v>
      </c>
      <c r="G29" s="34">
        <f t="shared" si="6"/>
        <v>852</v>
      </c>
      <c r="H29" s="33">
        <v>2.8</v>
      </c>
      <c r="I29" s="35">
        <f t="shared" si="7"/>
        <v>-6</v>
      </c>
      <c r="J29" s="36" t="s">
        <v>42</v>
      </c>
    </row>
    <row r="30" spans="2:10" ht="15.75" customHeight="1" x14ac:dyDescent="0.25">
      <c r="B30" s="37" t="s">
        <v>43</v>
      </c>
      <c r="C30" s="38" t="s">
        <v>18</v>
      </c>
      <c r="D30" s="38" t="s">
        <v>29</v>
      </c>
      <c r="E30" s="39">
        <v>95</v>
      </c>
      <c r="F30" s="40">
        <v>5.85</v>
      </c>
      <c r="G30" s="41">
        <f t="shared" si="6"/>
        <v>555.75</v>
      </c>
      <c r="H30" s="40">
        <v>2.4</v>
      </c>
      <c r="I30" s="42">
        <f t="shared" si="7"/>
        <v>95</v>
      </c>
      <c r="J30" s="43" t="s">
        <v>38</v>
      </c>
    </row>
    <row r="31" spans="2:10" ht="15.75" customHeight="1" x14ac:dyDescent="0.25">
      <c r="B31" s="30" t="s">
        <v>44</v>
      </c>
      <c r="C31" s="31" t="s">
        <v>15</v>
      </c>
      <c r="D31" s="31" t="s">
        <v>29</v>
      </c>
      <c r="E31" s="32">
        <v>1.2</v>
      </c>
      <c r="F31" s="33">
        <v>2740</v>
      </c>
      <c r="G31" s="34">
        <f t="shared" si="6"/>
        <v>3288</v>
      </c>
      <c r="H31" s="33">
        <v>4.9000000000000004</v>
      </c>
      <c r="I31" s="35">
        <f t="shared" si="7"/>
        <v>1.2</v>
      </c>
      <c r="J31" s="36" t="s">
        <v>45</v>
      </c>
    </row>
    <row r="32" spans="2:10" ht="15.75" customHeight="1" x14ac:dyDescent="0.25">
      <c r="B32" s="37" t="s">
        <v>46</v>
      </c>
      <c r="C32" s="38" t="s">
        <v>17</v>
      </c>
      <c r="D32" s="38" t="s">
        <v>41</v>
      </c>
      <c r="E32" s="39">
        <v>500</v>
      </c>
      <c r="F32" s="40">
        <v>0.74</v>
      </c>
      <c r="G32" s="41">
        <f t="shared" si="6"/>
        <v>370</v>
      </c>
      <c r="H32" s="40">
        <v>1.8</v>
      </c>
      <c r="I32" s="42">
        <f t="shared" si="7"/>
        <v>-500</v>
      </c>
      <c r="J32" s="43" t="s">
        <v>38</v>
      </c>
    </row>
    <row r="33" spans="2:10" ht="15.75" customHeight="1" x14ac:dyDescent="0.25">
      <c r="B33" s="30" t="s">
        <v>47</v>
      </c>
      <c r="C33" s="31" t="s">
        <v>19</v>
      </c>
      <c r="D33" s="31" t="s">
        <v>29</v>
      </c>
      <c r="E33" s="32">
        <v>800</v>
      </c>
      <c r="F33" s="33">
        <v>0.57999999999999996</v>
      </c>
      <c r="G33" s="34">
        <f t="shared" si="6"/>
        <v>463.99999999999994</v>
      </c>
      <c r="H33" s="33">
        <v>2</v>
      </c>
      <c r="I33" s="35">
        <f t="shared" si="7"/>
        <v>800</v>
      </c>
      <c r="J33" s="36" t="s">
        <v>38</v>
      </c>
    </row>
    <row r="34" spans="2:10" ht="15.75" customHeight="1" x14ac:dyDescent="0.25">
      <c r="B34" s="37"/>
      <c r="C34" s="38"/>
      <c r="D34" s="38"/>
      <c r="E34" s="39"/>
      <c r="F34" s="40"/>
      <c r="G34" s="41" t="str">
        <f t="shared" ref="G34:G44" si="8">IF(AND(E34&lt;&gt;"",F34&lt;&gt;""),E34*F34,"")</f>
        <v/>
      </c>
      <c r="H34" s="40"/>
      <c r="I34" s="42">
        <f t="shared" si="7"/>
        <v>0</v>
      </c>
      <c r="J34" s="43"/>
    </row>
    <row r="35" spans="2:10" ht="15.75" customHeight="1" x14ac:dyDescent="0.25">
      <c r="B35" s="30"/>
      <c r="C35" s="31"/>
      <c r="D35" s="31"/>
      <c r="E35" s="32"/>
      <c r="F35" s="33"/>
      <c r="G35" s="34" t="str">
        <f t="shared" si="8"/>
        <v/>
      </c>
      <c r="H35" s="33"/>
      <c r="I35" s="35">
        <f t="shared" si="7"/>
        <v>0</v>
      </c>
      <c r="J35" s="36"/>
    </row>
    <row r="36" spans="2:10" ht="15.75" customHeight="1" x14ac:dyDescent="0.25">
      <c r="B36" s="37"/>
      <c r="C36" s="38"/>
      <c r="D36" s="38"/>
      <c r="E36" s="39"/>
      <c r="F36" s="40"/>
      <c r="G36" s="41" t="str">
        <f t="shared" si="8"/>
        <v/>
      </c>
      <c r="H36" s="40"/>
      <c r="I36" s="42">
        <f t="shared" si="7"/>
        <v>0</v>
      </c>
      <c r="J36" s="43"/>
    </row>
    <row r="37" spans="2:10" ht="15.75" customHeight="1" x14ac:dyDescent="0.25">
      <c r="B37" s="30"/>
      <c r="C37" s="31"/>
      <c r="D37" s="31"/>
      <c r="E37" s="32"/>
      <c r="F37" s="33"/>
      <c r="G37" s="34" t="str">
        <f t="shared" si="8"/>
        <v/>
      </c>
      <c r="H37" s="33"/>
      <c r="I37" s="35">
        <f t="shared" si="7"/>
        <v>0</v>
      </c>
      <c r="J37" s="36"/>
    </row>
    <row r="38" spans="2:10" ht="15.75" customHeight="1" x14ac:dyDescent="0.25">
      <c r="B38" s="37"/>
      <c r="C38" s="38"/>
      <c r="D38" s="38"/>
      <c r="E38" s="39"/>
      <c r="F38" s="40"/>
      <c r="G38" s="41" t="str">
        <f t="shared" si="8"/>
        <v/>
      </c>
      <c r="H38" s="40"/>
      <c r="I38" s="42">
        <f t="shared" si="7"/>
        <v>0</v>
      </c>
      <c r="J38" s="43"/>
    </row>
    <row r="39" spans="2:10" ht="15.75" customHeight="1" x14ac:dyDescent="0.25">
      <c r="B39" s="30"/>
      <c r="C39" s="31"/>
      <c r="D39" s="31"/>
      <c r="E39" s="32"/>
      <c r="F39" s="33"/>
      <c r="G39" s="34" t="str">
        <f t="shared" si="8"/>
        <v/>
      </c>
      <c r="H39" s="33"/>
      <c r="I39" s="35">
        <f t="shared" si="7"/>
        <v>0</v>
      </c>
      <c r="J39" s="36"/>
    </row>
    <row r="40" spans="2:10" ht="15.75" customHeight="1" x14ac:dyDescent="0.25">
      <c r="B40" s="37"/>
      <c r="C40" s="38"/>
      <c r="D40" s="38"/>
      <c r="E40" s="39"/>
      <c r="F40" s="40"/>
      <c r="G40" s="41" t="str">
        <f t="shared" si="8"/>
        <v/>
      </c>
      <c r="H40" s="40"/>
      <c r="I40" s="42">
        <f t="shared" si="7"/>
        <v>0</v>
      </c>
      <c r="J40" s="43"/>
    </row>
    <row r="41" spans="2:10" ht="15.75" customHeight="1" x14ac:dyDescent="0.25">
      <c r="B41" s="30"/>
      <c r="C41" s="31"/>
      <c r="D41" s="31"/>
      <c r="E41" s="32"/>
      <c r="F41" s="33"/>
      <c r="G41" s="34" t="str">
        <f t="shared" si="8"/>
        <v/>
      </c>
      <c r="H41" s="33"/>
      <c r="I41" s="35">
        <f t="shared" si="7"/>
        <v>0</v>
      </c>
      <c r="J41" s="36"/>
    </row>
    <row r="42" spans="2:10" ht="15.75" customHeight="1" x14ac:dyDescent="0.25">
      <c r="B42" s="37"/>
      <c r="C42" s="38"/>
      <c r="D42" s="38"/>
      <c r="E42" s="39"/>
      <c r="F42" s="40"/>
      <c r="G42" s="41" t="str">
        <f t="shared" si="8"/>
        <v/>
      </c>
      <c r="H42" s="40"/>
      <c r="I42" s="42">
        <f t="shared" si="7"/>
        <v>0</v>
      </c>
      <c r="J42" s="43"/>
    </row>
    <row r="43" spans="2:10" ht="15.75" customHeight="1" x14ac:dyDescent="0.25">
      <c r="B43" s="30"/>
      <c r="C43" s="31"/>
      <c r="D43" s="31"/>
      <c r="E43" s="32"/>
      <c r="F43" s="33"/>
      <c r="G43" s="34" t="str">
        <f t="shared" si="8"/>
        <v/>
      </c>
      <c r="H43" s="33"/>
      <c r="I43" s="35">
        <f t="shared" si="7"/>
        <v>0</v>
      </c>
      <c r="J43" s="36"/>
    </row>
    <row r="44" spans="2:10" ht="15.75" customHeight="1" x14ac:dyDescent="0.25">
      <c r="B44" s="37"/>
      <c r="C44" s="38"/>
      <c r="D44" s="38"/>
      <c r="E44" s="39"/>
      <c r="F44" s="40"/>
      <c r="G44" s="41" t="str">
        <f t="shared" si="8"/>
        <v/>
      </c>
      <c r="H44" s="40"/>
      <c r="I44" s="42">
        <f t="shared" si="7"/>
        <v>0</v>
      </c>
      <c r="J44" s="43"/>
    </row>
    <row r="45" spans="2:10" ht="19.5" customHeight="1" x14ac:dyDescent="0.25">
      <c r="B45" s="4" t="s">
        <v>48</v>
      </c>
      <c r="C45" s="4"/>
      <c r="D45" s="4"/>
      <c r="E45" s="4"/>
      <c r="F45" s="4"/>
      <c r="G45" s="44">
        <f>SUM(G23:G44)</f>
        <v>28521.75</v>
      </c>
      <c r="H45" s="44">
        <f>SUM(H23:H44)</f>
        <v>53.399999999999991</v>
      </c>
      <c r="I45" s="45"/>
      <c r="J45" s="45"/>
    </row>
    <row r="47" spans="2:10" x14ac:dyDescent="0.25">
      <c r="B47" s="3" t="s">
        <v>49</v>
      </c>
      <c r="C47" s="3"/>
      <c r="D47" s="3"/>
      <c r="E47" s="3"/>
      <c r="F47" s="3"/>
      <c r="G47" s="3"/>
      <c r="H47" s="3"/>
      <c r="I47" s="3"/>
      <c r="J47" s="3"/>
    </row>
  </sheetData>
  <mergeCells count="16">
    <mergeCell ref="B11:I11"/>
    <mergeCell ref="B21:I21"/>
    <mergeCell ref="B45:F45"/>
    <mergeCell ref="B47:J47"/>
    <mergeCell ref="B2:J2"/>
    <mergeCell ref="B3:J3"/>
    <mergeCell ref="B4:J4"/>
    <mergeCell ref="B7:D7"/>
    <mergeCell ref="E7:G7"/>
    <mergeCell ref="H7:J7"/>
    <mergeCell ref="B9:D9"/>
    <mergeCell ref="E9:F9"/>
    <mergeCell ref="G9:I9"/>
    <mergeCell ref="B6:D6"/>
    <mergeCell ref="E6:G6"/>
    <mergeCell ref="H6:J6"/>
  </mergeCells>
  <conditionalFormatting sqref="D23:D44">
    <cfRule type="expression" dxfId="8" priority="11">
      <formula>$D23="Kauf"</formula>
    </cfRule>
    <cfRule type="expression" dxfId="7" priority="12">
      <formula>$D23="Verkauf"</formula>
    </cfRule>
    <cfRule type="expression" dxfId="6" priority="13">
      <formula>$D23="Transfer"</formula>
    </cfRule>
  </conditionalFormatting>
  <conditionalFormatting sqref="E9">
    <cfRule type="cellIs" dxfId="5" priority="4" operator="greaterThan">
      <formula>0</formula>
    </cfRule>
    <cfRule type="cellIs" dxfId="4" priority="5" operator="lessThan">
      <formula>0</formula>
    </cfRule>
  </conditionalFormatting>
  <conditionalFormatting sqref="G13:G18">
    <cfRule type="dataBar" priority="6">
      <dataBar>
        <cfvo type="num" val="0"/>
        <cfvo type="max"/>
        <color rgb="FFF2A900"/>
      </dataBar>
      <extLst>
        <ext xmlns:x14="http://schemas.microsoft.com/office/spreadsheetml/2009/9/main" uri="{B025F937-C7B1-47D3-B67F-A62EFF666E3E}">
          <x14:id>{7E38D5E6-4FA4-45EB-BDC5-12DB1F4FECD0}</x14:id>
        </ext>
      </extLst>
    </cfRule>
  </conditionalFormatting>
  <conditionalFormatting sqref="H7">
    <cfRule type="cellIs" dxfId="3" priority="2" operator="greaterThan">
      <formula>0</formula>
    </cfRule>
    <cfRule type="cellIs" dxfId="2" priority="3" operator="lessThan">
      <formula>0</formula>
    </cfRule>
  </conditionalFormatting>
  <conditionalFormatting sqref="H13:I18">
    <cfRule type="cellIs" dxfId="1" priority="7" operator="greaterThan">
      <formula>0</formula>
    </cfRule>
    <cfRule type="cellIs" dxfId="0" priority="8" operator="lessThan">
      <formula>0</formula>
    </cfRule>
  </conditionalFormatting>
  <dataValidations count="4">
    <dataValidation type="decimal" operator="greaterThanOrEqual" allowBlank="1" errorTitle="Ungültig" error="Kurs darf nicht negativ sein." sqref="F13:F18" xr:uid="{00000000-0002-0000-0000-000000000000}">
      <formula1>0</formula1>
      <formula2>0</formula2>
    </dataValidation>
    <dataValidation type="list" allowBlank="1" promptTitle="Typ" prompt="Kauf, Verkauf oder Transfer." sqref="D23:D44" xr:uid="{00000000-0002-0000-0000-000001000000}">
      <formula1>"Kauf,Verkauf,Transfer"</formula1>
      <formula2>0</formula2>
    </dataValidation>
    <dataValidation type="list" allowBlank="1" promptTitle="Coin" prompt="Coin wählen oder eigenes eintragen." sqref="C23:C44" xr:uid="{00000000-0002-0000-0000-000002000000}">
      <formula1>"BTC,ETH,SOL,ADA,DOT,MATIC,XRP,LINK,AVAX,Sonstige"</formula1>
      <formula2>0</formula2>
    </dataValidation>
    <dataValidation type="decimal" operator="greaterThanOrEqual" allowBlank="1" errorTitle="Ungültig" error="Menge darf nicht negativ sein." sqref="E23:E44" xr:uid="{00000000-0002-0000-0000-000003000000}">
      <formula1>0</formula1>
      <formula2>0</formula2>
    </dataValidation>
  </dataValidations>
  <pageMargins left="0.4" right="0.4" top="0.5" bottom="0.5" header="0.511811023622047" footer="0.511811023622047"/>
  <pageSetup fitToHeight="0" orientation="portrait" horizontalDpi="300" verticalDpi="300"/>
  <drawing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E38D5E6-4FA4-45EB-BDC5-12DB1F4FECD0}">
            <x14:dataBar axisPosition="none">
              <x14:cfvo type="num">
                <xm:f>0</xm:f>
              </x14:cfvo>
              <x14:cfvo type="max"/>
              <x14:negativeFillColor rgb="FFF2A900"/>
            </x14:dataBar>
          </x14:cfRule>
          <xm:sqref>G13:G18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3272E"/>
    <pageSetUpPr fitToPage="1"/>
  </sheetPr>
  <dimension ref="B2:C24"/>
  <sheetViews>
    <sheetView showGridLines="0" zoomScaleNormal="100" workbookViewId="0"/>
  </sheetViews>
  <sheetFormatPr baseColWidth="10" defaultColWidth="8.7109375" defaultRowHeight="15" x14ac:dyDescent="0.25"/>
  <cols>
    <col min="1" max="1" width="2.42578125" customWidth="1"/>
    <col min="2" max="2" width="4" customWidth="1"/>
    <col min="3" max="3" width="96" customWidth="1"/>
    <col min="4" max="4" width="2.42578125" customWidth="1"/>
  </cols>
  <sheetData>
    <row r="2" spans="2:3" ht="36" customHeight="1" x14ac:dyDescent="0.25">
      <c r="B2" s="2" t="s">
        <v>50</v>
      </c>
      <c r="C2" s="2"/>
    </row>
    <row r="3" spans="2:3" ht="3" customHeight="1" x14ac:dyDescent="0.25">
      <c r="B3" s="13"/>
      <c r="C3" s="13"/>
    </row>
    <row r="5" spans="2:3" ht="42" customHeight="1" x14ac:dyDescent="0.25">
      <c r="B5" s="1" t="s">
        <v>51</v>
      </c>
      <c r="C5" s="1"/>
    </row>
    <row r="7" spans="2:3" ht="21.75" customHeight="1" x14ac:dyDescent="0.25">
      <c r="B7" s="46" t="s">
        <v>52</v>
      </c>
      <c r="C7" s="47" t="s">
        <v>53</v>
      </c>
    </row>
    <row r="8" spans="2:3" ht="39.75" customHeight="1" x14ac:dyDescent="0.25">
      <c r="B8" s="48"/>
      <c r="C8" s="49" t="s">
        <v>54</v>
      </c>
    </row>
    <row r="9" spans="2:3" ht="21.75" customHeight="1" x14ac:dyDescent="0.25">
      <c r="B9" s="46" t="s">
        <v>55</v>
      </c>
      <c r="C9" s="47" t="s">
        <v>56</v>
      </c>
    </row>
    <row r="10" spans="2:3" ht="39.75" customHeight="1" x14ac:dyDescent="0.25">
      <c r="B10" s="48"/>
      <c r="C10" s="49" t="s">
        <v>57</v>
      </c>
    </row>
    <row r="11" spans="2:3" ht="21.75" customHeight="1" x14ac:dyDescent="0.25">
      <c r="B11" s="46" t="s">
        <v>58</v>
      </c>
      <c r="C11" s="47" t="s">
        <v>59</v>
      </c>
    </row>
    <row r="12" spans="2:3" ht="39.75" customHeight="1" x14ac:dyDescent="0.25">
      <c r="B12" s="48"/>
      <c r="C12" s="49" t="s">
        <v>60</v>
      </c>
    </row>
    <row r="13" spans="2:3" ht="21.75" customHeight="1" x14ac:dyDescent="0.25">
      <c r="B13" s="46" t="s">
        <v>61</v>
      </c>
      <c r="C13" s="47" t="s">
        <v>62</v>
      </c>
    </row>
    <row r="14" spans="2:3" ht="39.75" customHeight="1" x14ac:dyDescent="0.25">
      <c r="B14" s="48"/>
      <c r="C14" s="49" t="s">
        <v>63</v>
      </c>
    </row>
    <row r="15" spans="2:3" ht="7.5" customHeight="1" x14ac:dyDescent="0.25"/>
    <row r="16" spans="2:3" ht="21.75" customHeight="1" x14ac:dyDescent="0.25">
      <c r="B16" s="5" t="s">
        <v>64</v>
      </c>
      <c r="C16" s="5"/>
    </row>
    <row r="17" spans="2:3" ht="21" customHeight="1" x14ac:dyDescent="0.25">
      <c r="B17" s="50"/>
      <c r="C17" s="51" t="s">
        <v>65</v>
      </c>
    </row>
    <row r="18" spans="2:3" ht="21" customHeight="1" x14ac:dyDescent="0.25">
      <c r="B18" s="52"/>
      <c r="C18" s="51" t="s">
        <v>66</v>
      </c>
    </row>
    <row r="19" spans="2:3" ht="21" customHeight="1" x14ac:dyDescent="0.25">
      <c r="B19" s="53"/>
      <c r="C19" s="51" t="s">
        <v>67</v>
      </c>
    </row>
    <row r="20" spans="2:3" ht="21" customHeight="1" x14ac:dyDescent="0.25">
      <c r="B20" s="54"/>
      <c r="C20" s="51" t="s">
        <v>68</v>
      </c>
    </row>
    <row r="21" spans="2:3" ht="21" customHeight="1" x14ac:dyDescent="0.25">
      <c r="B21" s="55"/>
      <c r="C21" s="51" t="s">
        <v>69</v>
      </c>
    </row>
    <row r="23" spans="2:3" ht="15" customHeight="1" x14ac:dyDescent="0.25">
      <c r="B23" s="56" t="s">
        <v>70</v>
      </c>
      <c r="C23" s="56"/>
    </row>
    <row r="24" spans="2:3" x14ac:dyDescent="0.25">
      <c r="B24" s="56"/>
      <c r="C24" s="56"/>
    </row>
  </sheetData>
  <mergeCells count="4">
    <mergeCell ref="B2:C2"/>
    <mergeCell ref="B5:C5"/>
    <mergeCell ref="B16:C16"/>
    <mergeCell ref="B23:C24"/>
  </mergeCells>
  <pageMargins left="0.75" right="0.75" top="1" bottom="1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Portfolio</vt:lpstr>
      <vt:lpstr>Anleitung</vt:lpstr>
      <vt:lpstr>Anleitung!Druckbereich</vt:lpstr>
      <vt:lpstr>Portfolio!Druckbereich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Krypto-Portfolio – Vorlage</dc:title>
  <dc:subject>Kryptowährungs-Portfolio</dc:subject>
  <dc:creator>Vorlage</dc:creator>
  <dc:description>Einfache Excel-Vorlage für ein Krypto-Portfolio</dc:description>
  <cp:lastModifiedBy>Sergio Jiménez Canales</cp:lastModifiedBy>
  <cp:revision>0</cp:revision>
  <dcterms:created xsi:type="dcterms:W3CDTF">2026-06-20T07:57:56Z</dcterms:created>
  <dcterms:modified xsi:type="dcterms:W3CDTF">2026-06-20T08:20:36Z</dcterms:modified>
  <dc:language>en-US</dc:language>
</cp:coreProperties>
</file>