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sergi\Documents\SEO\SEO\AA_Webs\Excel Aleman\Generador\"/>
    </mc:Choice>
  </mc:AlternateContent>
  <xr:revisionPtr revIDLastSave="0" documentId="13_ncr:1_{C06BEBEE-8B75-4195-BC60-CED8CCEF7667}" xr6:coauthVersionLast="47" xr6:coauthVersionMax="47" xr10:uidLastSave="{00000000-0000-0000-0000-000000000000}"/>
  <bookViews>
    <workbookView xWindow="1035" yWindow="1035" windowWidth="25500" windowHeight="13500" tabRatio="500" xr2:uid="{00000000-000D-0000-FFFF-FFFF00000000}"/>
  </bookViews>
  <sheets>
    <sheet name="Konzeptübersicht" sheetId="1" r:id="rId1"/>
    <sheet name="Maßnahmen &amp; Zeitplan" sheetId="2" r:id="rId2"/>
    <sheet name="Risiken &amp; Chancen" sheetId="3" r:id="rId3"/>
    <sheet name="Budget &amp; Ressourcen" sheetId="4" r:id="rId4"/>
    <sheet name="Erfolgskontrolle" sheetId="5" r:id="rId5"/>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12" i="5" l="1"/>
  <c r="G11" i="5"/>
  <c r="G10" i="5"/>
  <c r="G9" i="5"/>
  <c r="G8" i="5"/>
  <c r="G7" i="5"/>
  <c r="G6" i="5"/>
  <c r="G31" i="4"/>
  <c r="F31" i="4"/>
  <c r="E31" i="4"/>
  <c r="D31" i="4"/>
  <c r="C31" i="4"/>
  <c r="D23" i="4"/>
  <c r="G21" i="4"/>
  <c r="F21" i="4"/>
  <c r="E21" i="4"/>
  <c r="D21" i="4"/>
  <c r="C21" i="4"/>
  <c r="G18" i="4"/>
  <c r="F18" i="4"/>
  <c r="E18" i="4"/>
  <c r="D18" i="4"/>
  <c r="C18" i="4"/>
  <c r="G13" i="4"/>
  <c r="F13" i="4"/>
  <c r="E13" i="4"/>
  <c r="D13" i="4"/>
  <c r="C13" i="4"/>
  <c r="G9" i="4"/>
  <c r="G23" i="4" s="1"/>
  <c r="F9" i="4"/>
  <c r="F23" i="4" s="1"/>
  <c r="E9" i="4"/>
  <c r="E23" i="4" s="1"/>
  <c r="D9" i="4"/>
  <c r="C9" i="4"/>
  <c r="C23" i="4" s="1"/>
  <c r="G22" i="3"/>
  <c r="G21" i="3"/>
  <c r="G20" i="3"/>
  <c r="G19" i="3"/>
  <c r="G18" i="3"/>
  <c r="G11" i="3"/>
  <c r="G10" i="3"/>
  <c r="G9" i="3"/>
  <c r="G8" i="3"/>
  <c r="G7" i="3"/>
  <c r="G6" i="3"/>
  <c r="I24" i="2"/>
</calcChain>
</file>

<file path=xl/sharedStrings.xml><?xml version="1.0" encoding="utf-8"?>
<sst xmlns="http://schemas.openxmlformats.org/spreadsheetml/2006/main" count="391" uniqueCount="318">
  <si>
    <t>KONZEPT VORLAGE</t>
  </si>
  <si>
    <t>Allgemeine Konzeptvorlage für Vorhaben, Projekte &amp; Initiativen</t>
  </si>
  <si>
    <t>Stand: 2026  |  Version 1.0  |  Status: In Bearbeitung</t>
  </si>
  <si>
    <t>▶  ALLGEMEINE ANGABEN</t>
  </si>
  <si>
    <t>Konzepttitel</t>
  </si>
  <si>
    <t>Einführung eines neuen Onboardingprozesses</t>
  </si>
  <si>
    <t>Auftraggeber</t>
  </si>
  <si>
    <t>Unternehmensleitung / Geschäftsführung</t>
  </si>
  <si>
    <t>Konzeptverantwortl.</t>
  </si>
  <si>
    <t>Martina Hoffmann, Abt. Personalentwicklung</t>
  </si>
  <si>
    <t>Erstellungsdatum</t>
  </si>
  <si>
    <t>15.01.2026</t>
  </si>
  <si>
    <t>Letzte Aktualisierung</t>
  </si>
  <si>
    <t>30.03.2026</t>
  </si>
  <si>
    <t>Versionsnummer</t>
  </si>
  <si>
    <t>1.0</t>
  </si>
  <si>
    <t>Status</t>
  </si>
  <si>
    <t>In Bearbeitung</t>
  </si>
  <si>
    <t>▶  KURZBESCHREIBUNG DES VORHABENS</t>
  </si>
  <si>
    <t>Dieses Konzept beschreibt die Einführung eines strukturierten Onboardingprozesses für neue Mitarbeiterinnen und Mitarbeiter. Ziel ist es, die Einarbeitungszeit zu verkürzen, die Mitarbeiterzufriedenheit von Anfang an zu steigern und die Fluktuationsrate in den ersten 12 Monaten zu senken. Das Konzept richtet sich an alle Abteilungen des Unternehmens und soll ab Q3 2026 schrittweise umgesetzt werden.</t>
  </si>
  <si>
    <t>▶  ZIELE &amp; ERWARTETE ERGEBNISSE</t>
  </si>
  <si>
    <t>Nr.</t>
  </si>
  <si>
    <t>Ziel</t>
  </si>
  <si>
    <t>Messgröße / KPI</t>
  </si>
  <si>
    <t>Zielwert</t>
  </si>
  <si>
    <t>Priorität</t>
  </si>
  <si>
    <t>Frist</t>
  </si>
  <si>
    <t>1</t>
  </si>
  <si>
    <t>Einarbeitungszeit reduzieren</t>
  </si>
  <si>
    <t>Ø Tage bis Produktivität</t>
  </si>
  <si>
    <t>≤ 30 Tage</t>
  </si>
  <si>
    <t>Hoch</t>
  </si>
  <si>
    <t>Q3 2026</t>
  </si>
  <si>
    <t>2</t>
  </si>
  <si>
    <t>Zufriedenheit neuer MA steigern</t>
  </si>
  <si>
    <t>Onboarding-Zufriedenheitsbefragung</t>
  </si>
  <si>
    <t>≥ 80 %</t>
  </si>
  <si>
    <t>Q4 2026</t>
  </si>
  <si>
    <t>3</t>
  </si>
  <si>
    <t>Frühfluktuation senken</t>
  </si>
  <si>
    <t>Fluktuation im 1. Jahr</t>
  </si>
  <si>
    <t>&lt; 8 %</t>
  </si>
  <si>
    <t>Mittel</t>
  </si>
  <si>
    <t>Q1 2027</t>
  </si>
  <si>
    <t>4</t>
  </si>
  <si>
    <t>Prozessdokumentation erstellen</t>
  </si>
  <si>
    <t>Dokumentationsgrad</t>
  </si>
  <si>
    <t>100 %</t>
  </si>
  <si>
    <t>Q2 2026</t>
  </si>
  <si>
    <t>5</t>
  </si>
  <si>
    <t>Schulungsmaterialien bereitstellen</t>
  </si>
  <si>
    <t>Anzahl erstellter Module</t>
  </si>
  <si>
    <t>≥ 5 Module</t>
  </si>
  <si>
    <t>Niedrig</t>
  </si>
  <si>
    <t>▶  BETEILIGTE PERSONEN &amp; ROLLEN</t>
  </si>
  <si>
    <t>Rolle</t>
  </si>
  <si>
    <t>Name / Funktion</t>
  </si>
  <si>
    <t>Abteilung</t>
  </si>
  <si>
    <t>Aufgabe im Konzept</t>
  </si>
  <si>
    <t>Entscheid.</t>
  </si>
  <si>
    <t>Kontakt</t>
  </si>
  <si>
    <t>Geschäftsführung</t>
  </si>
  <si>
    <t>Unternehmensleitung</t>
  </si>
  <si>
    <t>Freigabe &amp; Genehmigung</t>
  </si>
  <si>
    <t>Ja</t>
  </si>
  <si>
    <t>gf@beispiel.de</t>
  </si>
  <si>
    <t>M. Hoffmann</t>
  </si>
  <si>
    <t>Personalentwicklung</t>
  </si>
  <si>
    <t>Erstellung &amp; Koordination</t>
  </si>
  <si>
    <t>Nein</t>
  </si>
  <si>
    <t>m.hoffmann@beispiel.de</t>
  </si>
  <si>
    <t>Fachexperte</t>
  </si>
  <si>
    <t>T. Becker</t>
  </si>
  <si>
    <t>IT &amp; Systeme</t>
  </si>
  <si>
    <t>Technische Anforderungen</t>
  </si>
  <si>
    <t>t.becker@beispiel.de</t>
  </si>
  <si>
    <t>Stakeholder</t>
  </si>
  <si>
    <t>Abteilungsleiter (alle)</t>
  </si>
  <si>
    <t>Alle Abteilungen</t>
  </si>
  <si>
    <t>Rückmeldung &amp; Abstimmung</t>
  </si>
  <si>
    <t>—</t>
  </si>
  <si>
    <t>Externe Unterstütz.</t>
  </si>
  <si>
    <t>Beratungsbüro Mustermann</t>
  </si>
  <si>
    <t>Extern</t>
  </si>
  <si>
    <t>Methodische Begleitung</t>
  </si>
  <si>
    <t>info@mustermann.de</t>
  </si>
  <si>
    <t>ℹ  Diese Vorlage ist anpassbar. Bitte ersetzen Sie alle kursiven Beispielinhalte durch Ihre eigenen Angaben.</t>
  </si>
  <si>
    <t>MASSNAHMEN- &amp; ZEITPLAN  |  2026</t>
  </si>
  <si>
    <t>Maßnahme / Aufgabe</t>
  </si>
  <si>
    <t>Verantwortlich</t>
  </si>
  <si>
    <t>Phase</t>
  </si>
  <si>
    <t>Startdatum</t>
  </si>
  <si>
    <t>Enddatum</t>
  </si>
  <si>
    <t>Budget (€)</t>
  </si>
  <si>
    <t>Anmerkungen</t>
  </si>
  <si>
    <t xml:space="preserve">  PHASE 1 – ANALYSE &amp; VORBEREITUNG</t>
  </si>
  <si>
    <t>1.1</t>
  </si>
  <si>
    <t>Ist-Analyse bestehender Prozesse</t>
  </si>
  <si>
    <t>Phase 1</t>
  </si>
  <si>
    <t>28.02.2026</t>
  </si>
  <si>
    <t>Abgeschlossen</t>
  </si>
  <si>
    <t>Interviews mit 8 Abteilungsleitern</t>
  </si>
  <si>
    <t>1.2</t>
  </si>
  <si>
    <t>Stakeholder-Workshops durchführen</t>
  </si>
  <si>
    <t>01.02.2026</t>
  </si>
  <si>
    <t>15.02.2026</t>
  </si>
  <si>
    <t>3 Workshops à 2 Std.</t>
  </si>
  <si>
    <t>1.3</t>
  </si>
  <si>
    <t>Anforderungen dokumentieren</t>
  </si>
  <si>
    <t>16.02.2026</t>
  </si>
  <si>
    <t>Intern erledigt</t>
  </si>
  <si>
    <t xml:space="preserve">  PHASE 2 – KONZEPTION &amp; ENTWICKLUNG</t>
  </si>
  <si>
    <t>2.1</t>
  </si>
  <si>
    <t>Onboarding-Prozess neu gestalten</t>
  </si>
  <si>
    <t>Phase 2</t>
  </si>
  <si>
    <t>01.03.2026</t>
  </si>
  <si>
    <t>30.04.2026</t>
  </si>
  <si>
    <t>Inkl. Ablaufdiagramme</t>
  </si>
  <si>
    <t>2.2</t>
  </si>
  <si>
    <t>Schulungsunterlagen erstellen</t>
  </si>
  <si>
    <t>Ext. Berater</t>
  </si>
  <si>
    <t>15.03.2026</t>
  </si>
  <si>
    <t>15.05.2026</t>
  </si>
  <si>
    <t>5 Module geplant</t>
  </si>
  <si>
    <t>2.3</t>
  </si>
  <si>
    <t>IT-System konfigurieren</t>
  </si>
  <si>
    <t>01.04.2026</t>
  </si>
  <si>
    <t>31.05.2026</t>
  </si>
  <si>
    <t>Offen</t>
  </si>
  <si>
    <t>HR-Modul anpassen</t>
  </si>
  <si>
    <t>2.4</t>
  </si>
  <si>
    <t>Pilotgruppe auswählen</t>
  </si>
  <si>
    <t>01.05.2026</t>
  </si>
  <si>
    <t>Ca. 10 neue MA</t>
  </si>
  <si>
    <t xml:space="preserve">  PHASE 3 – PILOTBETRIEB &amp; TEST</t>
  </si>
  <si>
    <t>3.1</t>
  </si>
  <si>
    <t>Pilotdurchlauf starten</t>
  </si>
  <si>
    <t>Phase 3</t>
  </si>
  <si>
    <t>01.07.2026</t>
  </si>
  <si>
    <t>31.08.2026</t>
  </si>
  <si>
    <t>Erste Kohorte neuer MA</t>
  </si>
  <si>
    <t>3.2</t>
  </si>
  <si>
    <t>Feedbackbefragungen durchführen</t>
  </si>
  <si>
    <t>15.08.2026</t>
  </si>
  <si>
    <t>Online-Fragebogen</t>
  </si>
  <si>
    <t>3.3</t>
  </si>
  <si>
    <t>Auswertung &amp; Anpassungen</t>
  </si>
  <si>
    <t>01.09.2026</t>
  </si>
  <si>
    <t>30.09.2026</t>
  </si>
  <si>
    <t>Erkenntnisse einarbeiten</t>
  </si>
  <si>
    <t xml:space="preserve">  PHASE 4 – ROLLOUT &amp; BETRIEB</t>
  </si>
  <si>
    <t>4.1</t>
  </si>
  <si>
    <t>Unternehmensweiten Rollout starten</t>
  </si>
  <si>
    <t>Geschäftsführ.</t>
  </si>
  <si>
    <t>Phase 4</t>
  </si>
  <si>
    <t>01.10.2026</t>
  </si>
  <si>
    <t>31.12.2026</t>
  </si>
  <si>
    <t>4.2</t>
  </si>
  <si>
    <t>Schulungen für Führungskräfte</t>
  </si>
  <si>
    <t>30.11.2026</t>
  </si>
  <si>
    <t>Halbtagesworkshops</t>
  </si>
  <si>
    <t>4.3</t>
  </si>
  <si>
    <t>Prozess in Handbuch überführen</t>
  </si>
  <si>
    <t>01.11.2026</t>
  </si>
  <si>
    <t>Internes QM-System</t>
  </si>
  <si>
    <t>4.4</t>
  </si>
  <si>
    <t>Abschlussbewertung &amp; Erfolgsmessung</t>
  </si>
  <si>
    <t>01.01.2027</t>
  </si>
  <si>
    <t>31.01.2027</t>
  </si>
  <si>
    <t>KPI-Review</t>
  </si>
  <si>
    <t>GESAMTBUDGET (SUMME)</t>
  </si>
  <si>
    <t>RISIKOMATRIX &amp; CHANCENANALYSE</t>
  </si>
  <si>
    <t>▶  RISIKOANALYSE</t>
  </si>
  <si>
    <t>Risikobezeichnung</t>
  </si>
  <si>
    <t>Risikobereich</t>
  </si>
  <si>
    <t>Eintritts-
wahrsch. (1-5)</t>
  </si>
  <si>
    <t>Auswirkung
(1-5)</t>
  </si>
  <si>
    <t>Risikoscore
(W×A)</t>
  </si>
  <si>
    <t>Maßnahme zur Risikoreduz.</t>
  </si>
  <si>
    <t>R1</t>
  </si>
  <si>
    <t>Geringe Akzeptanz bei Führungskräften</t>
  </si>
  <si>
    <t>Organisation</t>
  </si>
  <si>
    <t>Frühzeitige Einbindung, Change-Management</t>
  </si>
  <si>
    <t>R2</t>
  </si>
  <si>
    <t>Ressourcenengpässe im HR-Bereich</t>
  </si>
  <si>
    <t>Ressourcen</t>
  </si>
  <si>
    <t>Aufgaben priorisieren, ggf. ext. Unterstützung</t>
  </si>
  <si>
    <t>R3</t>
  </si>
  <si>
    <t>IT-technische Verzögerungen</t>
  </si>
  <si>
    <t>Technik</t>
  </si>
  <si>
    <t>Pufferzeiten in Planung einbauen</t>
  </si>
  <si>
    <t>R4</t>
  </si>
  <si>
    <t>Budgetüberschreitung</t>
  </si>
  <si>
    <t>Finanzen</t>
  </si>
  <si>
    <t>Regelmäßiges Budget-Monitoring, Reserve 10 %</t>
  </si>
  <si>
    <t>R5</t>
  </si>
  <si>
    <t>Hohe Fluktuation in der Pilotphase</t>
  </si>
  <si>
    <t>Personal</t>
  </si>
  <si>
    <t>Gezielte MA-Bindungsmaßnahmen</t>
  </si>
  <si>
    <t>R6</t>
  </si>
  <si>
    <t>Datenschutzprobleme bei neuen IT-Tools</t>
  </si>
  <si>
    <t>Compliance</t>
  </si>
  <si>
    <t>DSGVO-Prüfung vorab durch Datenschutzbeauftragten</t>
  </si>
  <si>
    <t>Legende: Risikoscore = Eintrittswahrscheinlichkeit × Auswirkung  |  1–5: Gering  |  6–11: Mittel  |  12–25: Hoch</t>
  </si>
  <si>
    <t>▶  CHANCENANALYSE</t>
  </si>
  <si>
    <t>Chance / Potenzial</t>
  </si>
  <si>
    <t>Bereich</t>
  </si>
  <si>
    <t>Wahrscheinlichkeit (1-5)</t>
  </si>
  <si>
    <t>Nutzen (1-5)</t>
  </si>
  <si>
    <t>Chancen-Score
(W×N)</t>
  </si>
  <si>
    <t>Nutzungsmaßnahme</t>
  </si>
  <si>
    <t>C1</t>
  </si>
  <si>
    <t>Stärkere Arbeitgebermarke (Employer Branding)</t>
  </si>
  <si>
    <t>Marketing</t>
  </si>
  <si>
    <t>Onboarding-Erfahrungen gezielt kommunizieren</t>
  </si>
  <si>
    <t>C2</t>
  </si>
  <si>
    <t>Kürzere Time-to-Productivity bei neuen MA</t>
  </si>
  <si>
    <t>Produktivität</t>
  </si>
  <si>
    <t>Strukturierte Einarbeitungspläne etablieren</t>
  </si>
  <si>
    <t>C3</t>
  </si>
  <si>
    <t>Kostenersparnis durch reduzierte Fluktuation</t>
  </si>
  <si>
    <t>Erfolge quantifizieren und berichten</t>
  </si>
  <si>
    <t>C4</t>
  </si>
  <si>
    <t>Höhere MA-Zufriedenheit und -Bindung</t>
  </si>
  <si>
    <t>Regelmäßige Feedback-Schleifen einbauen</t>
  </si>
  <si>
    <t>C5</t>
  </si>
  <si>
    <t>Wissenstransfer im Unternehmen verbessern</t>
  </si>
  <si>
    <t>Wissen</t>
  </si>
  <si>
    <t>Mentorenmodell parallel einführen</t>
  </si>
  <si>
    <t>BUDGET- &amp; RESSOURCENÜBERSICHT  |  2026</t>
  </si>
  <si>
    <t>▶  BUDGETPLAN</t>
  </si>
  <si>
    <t>Kostenart / Posten</t>
  </si>
  <si>
    <t>Geplant (€)</t>
  </si>
  <si>
    <t>Q1 2026 (€)</t>
  </si>
  <si>
    <t>Q2 2026 (€)</t>
  </si>
  <si>
    <t>Q3 2026 (€)</t>
  </si>
  <si>
    <t>Q4 2026 (€)</t>
  </si>
  <si>
    <t xml:space="preserve">  PERSONALKOSTEN (INTERN)</t>
  </si>
  <si>
    <t xml:space="preserve">    Projektleitung (intern)</t>
  </si>
  <si>
    <t xml:space="preserve">    Fachreferent IT (intern)</t>
  </si>
  <si>
    <t>SUMME PERSONALKOSTEN</t>
  </si>
  <si>
    <t xml:space="preserve">  EXTERNE LEISTUNGEN</t>
  </si>
  <si>
    <t xml:space="preserve">    Beratungshonorar</t>
  </si>
  <si>
    <t xml:space="preserve">    Schulungstrainer</t>
  </si>
  <si>
    <t>SUMME EXTERNE LEISTUNGEN</t>
  </si>
  <si>
    <t xml:space="preserve">  SACHKOSTEN</t>
  </si>
  <si>
    <t xml:space="preserve">    IT-Konfiguration &amp; Tools</t>
  </si>
  <si>
    <t xml:space="preserve">    Druck &amp; Materialien</t>
  </si>
  <si>
    <t xml:space="preserve">    Reisekosten</t>
  </si>
  <si>
    <t>SUMME SACHKOSTEN</t>
  </si>
  <si>
    <t xml:space="preserve">  SONSTIGES / PUFFER (10 %)</t>
  </si>
  <si>
    <t xml:space="preserve">    Unvorhergesehenes</t>
  </si>
  <si>
    <t>SUMME SONSTIGES</t>
  </si>
  <si>
    <t>GESAMTBUDGET</t>
  </si>
  <si>
    <t>▶  RESSOURCENPLAN (PERSONENTAGE)</t>
  </si>
  <si>
    <t>Person / Funktion</t>
  </si>
  <si>
    <t>Gesamt (PT)</t>
  </si>
  <si>
    <t>Q1 2026 (PT)</t>
  </si>
  <si>
    <t>Q2 2026 (PT)</t>
  </si>
  <si>
    <t>Q3 2026 (PT)</t>
  </si>
  <si>
    <t>Q4 2026 (PT)</t>
  </si>
  <si>
    <t xml:space="preserve">    M. Hoffmann (Projektleitung)</t>
  </si>
  <si>
    <t xml:space="preserve">    T. Becker (IT-Referent)</t>
  </si>
  <si>
    <t xml:space="preserve">    Ext. Berater (Beratungshonorar)</t>
  </si>
  <si>
    <t xml:space="preserve">    Abteilungsleiter (Workshops)</t>
  </si>
  <si>
    <t>GESAMT (PERSONENTAGE)</t>
  </si>
  <si>
    <t>ERFOLGSKONTROLLE &amp; KPI-TRACKING</t>
  </si>
  <si>
    <t>▶  KPI-ÜBERSICHT &amp; ZIELERREICHUNGSGRAD</t>
  </si>
  <si>
    <t>KPI-Bezeichnung</t>
  </si>
  <si>
    <t>Ist-Wert
(aktuell)</t>
  </si>
  <si>
    <t>Zielerreichung
(%)</t>
  </si>
  <si>
    <t>Messzeitpunkt</t>
  </si>
  <si>
    <t>Kommentar</t>
  </si>
  <si>
    <t>K1</t>
  </si>
  <si>
    <t>Ø Einarbeitungsdauer neuer MA (Tage)</t>
  </si>
  <si>
    <t>✘  Über Ziel</t>
  </si>
  <si>
    <t>Quartalsweise</t>
  </si>
  <si>
    <t>Noch in Pilotphase; Verbesserung erwartet</t>
  </si>
  <si>
    <t>K2</t>
  </si>
  <si>
    <t>Onboarding-Zufriedenheit (% positiv)</t>
  </si>
  <si>
    <t>⚠  Knapp unter Ziel</t>
  </si>
  <si>
    <t>Ende Q3 2026</t>
  </si>
  <si>
    <t>Befragung mit 22 Teilnehmenden</t>
  </si>
  <si>
    <t>K3</t>
  </si>
  <si>
    <t>Fluktuation im ersten Jahr (%)</t>
  </si>
  <si>
    <t>HR-Leitung</t>
  </si>
  <si>
    <t>Jährlich</t>
  </si>
  <si>
    <t>Wert aus 2025; Ziel für 2026 noch offen</t>
  </si>
  <si>
    <t>K4</t>
  </si>
  <si>
    <t>Dokumentationsgrad Prozesse (%)</t>
  </si>
  <si>
    <t>→  In Bearbeitung</t>
  </si>
  <si>
    <t>Ende Q2 2026</t>
  </si>
  <si>
    <t>Fertigstellung geplant bis Juni 2026</t>
  </si>
  <si>
    <t>K5</t>
  </si>
  <si>
    <t>Anzahl erstellter Schulungsmodule</t>
  </si>
  <si>
    <t>Module 3-5 in Entwicklung</t>
  </si>
  <si>
    <t>K6</t>
  </si>
  <si>
    <t>Zeitplan-Einhaltung Gesamtprojekt (%)</t>
  </si>
  <si>
    <t>⚠  Leicht im Verzug</t>
  </si>
  <si>
    <t>Monatlich</t>
  </si>
  <si>
    <t>Phase 2 mit 2 Wochen Verzug</t>
  </si>
  <si>
    <t>K7</t>
  </si>
  <si>
    <t>Budgeteinhaltung (%)</t>
  </si>
  <si>
    <t>Controlling</t>
  </si>
  <si>
    <t>✔  Ziel erreicht</t>
  </si>
  <si>
    <t>Budget weitgehend im Plan</t>
  </si>
  <si>
    <t>▶  VERSIONSHISTORIE</t>
  </si>
  <si>
    <t>Version</t>
  </si>
  <si>
    <t>Datum</t>
  </si>
  <si>
    <t>Geändert von</t>
  </si>
  <si>
    <t>Beschreibung der Änderung</t>
  </si>
  <si>
    <t>0.1</t>
  </si>
  <si>
    <t>10.01.2026</t>
  </si>
  <si>
    <t>Erste Entwurfsfassung erstellt</t>
  </si>
  <si>
    <t>0.5</t>
  </si>
  <si>
    <t>Ziele und Maßnahmen ergänzt, Stakeholder-Feedback eingearbeitet</t>
  </si>
  <si>
    <t>M. Hoffmann / T. Becker</t>
  </si>
  <si>
    <t>Freigabe durch Geschäftsführung, finale 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</si>
</sst>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quot;"/>
    <numFmt numFmtId="165" formatCode="0&quot; PT&quot;"/>
  </numFmts>
  <fonts count="15" x14ac:knownFonts="1">
    <font>
      <sz val="11"/>
      <color theme="1"/>
      <name val="Calibri"/>
      <family val="2"/>
      <charset val="1"/>
    </font>
    <font>
      <b/>
      <sz val="26"/>
      <color rgb="FFFFFFFF"/>
      <name val="Arial"/>
      <charset val="1"/>
    </font>
    <font>
      <i/>
      <sz val="12"/>
      <color rgb="FFFFFFFF"/>
      <name val="Arial"/>
      <charset val="1"/>
    </font>
    <font>
      <sz val="10"/>
      <color rgb="FF1A1A1A"/>
      <name val="Arial"/>
      <charset val="1"/>
    </font>
    <font>
      <b/>
      <sz val="11"/>
      <color rgb="FFFFFFFF"/>
      <name val="Arial"/>
      <charset val="1"/>
    </font>
    <font>
      <b/>
      <sz val="10"/>
      <color rgb="FF1A1A1A"/>
      <name val="Arial"/>
      <charset val="1"/>
    </font>
    <font>
      <sz val="10"/>
      <color rgb="FF404040"/>
      <name val="Arial"/>
      <charset val="1"/>
    </font>
    <font>
      <b/>
      <sz val="10"/>
      <color rgb="FF7F6000"/>
      <name val="Arial"/>
      <charset val="1"/>
    </font>
    <font>
      <b/>
      <sz val="10"/>
      <color rgb="FF375623"/>
      <name val="Arial"/>
      <charset val="1"/>
    </font>
    <font>
      <i/>
      <sz val="9"/>
      <color rgb="FF595959"/>
      <name val="Arial"/>
      <charset val="1"/>
    </font>
    <font>
      <b/>
      <sz val="18"/>
      <color rgb="FFFFFFFF"/>
      <name val="Arial"/>
      <charset val="1"/>
    </font>
    <font>
      <b/>
      <sz val="10"/>
      <color rgb="FFFFFFFF"/>
      <name val="Arial"/>
      <charset val="1"/>
    </font>
    <font>
      <b/>
      <sz val="10"/>
      <color rgb="FF17375E"/>
      <name val="Arial"/>
      <charset val="1"/>
    </font>
    <font>
      <b/>
      <sz val="10"/>
      <color rgb="FFC00000"/>
      <name val="Arial"/>
      <charset val="1"/>
    </font>
    <font>
      <b/>
      <sz val="12"/>
      <color rgb="FFFFFFFF"/>
      <name val="Arial"/>
      <charset val="1"/>
    </font>
  </fonts>
  <fills count="15">
    <fill>
      <patternFill patternType="none"/>
    </fill>
    <fill>
      <patternFill patternType="gray125"/>
    </fill>
    <fill>
      <patternFill patternType="solid">
        <fgColor rgb="FF1F3864"/>
        <bgColor rgb="FF17375E"/>
      </patternFill>
    </fill>
    <fill>
      <patternFill patternType="solid">
        <fgColor rgb="FF2E75B6"/>
        <bgColor rgb="FF0066CC"/>
      </patternFill>
    </fill>
    <fill>
      <patternFill patternType="solid">
        <fgColor rgb="FFF2F2F2"/>
        <bgColor rgb="FFE2EFDA"/>
      </patternFill>
    </fill>
    <fill>
      <patternFill patternType="solid">
        <fgColor rgb="FFFFFFFF"/>
        <bgColor rgb="FFF2F2F2"/>
      </patternFill>
    </fill>
    <fill>
      <patternFill patternType="solid">
        <fgColor rgb="FFFFEB9C"/>
        <bgColor rgb="FFFCE4D6"/>
      </patternFill>
    </fill>
    <fill>
      <patternFill patternType="solid">
        <fgColor rgb="FFBDD7EE"/>
        <bgColor rgb="FFD9D9D9"/>
      </patternFill>
    </fill>
    <fill>
      <patternFill patternType="solid">
        <fgColor rgb="FFFCE4D6"/>
        <bgColor rgb="FFF2F2F2"/>
      </patternFill>
    </fill>
    <fill>
      <patternFill patternType="solid">
        <fgColor rgb="FFE2EFDA"/>
        <bgColor rgb="FFDAEEF3"/>
      </patternFill>
    </fill>
    <fill>
      <patternFill patternType="solid">
        <fgColor rgb="FFDAEEF3"/>
        <bgColor rgb="FFE2EFDA"/>
      </patternFill>
    </fill>
    <fill>
      <patternFill patternType="solid">
        <fgColor rgb="FFED7D31"/>
        <bgColor rgb="FFFF8080"/>
      </patternFill>
    </fill>
    <fill>
      <patternFill patternType="solid">
        <fgColor rgb="FFD9D9D9"/>
        <bgColor rgb="FFBDD7EE"/>
      </patternFill>
    </fill>
    <fill>
      <patternFill patternType="solid">
        <fgColor theme="3" tint="-0.499984740745262"/>
        <bgColor rgb="FF17375E"/>
      </patternFill>
    </fill>
    <fill>
      <patternFill patternType="solid">
        <fgColor theme="3" tint="-0.499984740745262"/>
        <bgColor rgb="FF0066CC"/>
      </patternFill>
    </fill>
  </fills>
  <borders count="3">
    <border>
      <left/>
      <right/>
      <top/>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s>
  <cellStyleXfs count="1">
    <xf numFmtId="0" fontId="0" fillId="0" borderId="0"/>
  </cellStyleXfs>
  <cellXfs count="46">
    <xf numFmtId="0" fontId="0" fillId="0" borderId="0" xfId="0"/>
    <xf numFmtId="0" fontId="0" fillId="7" borderId="1" xfId="0" applyFill="1" applyBorder="1"/>
    <xf numFmtId="0" fontId="5" fillId="12" borderId="1" xfId="0" applyFont="1" applyFill="1" applyBorder="1" applyAlignment="1">
      <alignment horizontal="left" vertical="center" wrapText="1"/>
    </xf>
    <xf numFmtId="0" fontId="9" fillId="4" borderId="2" xfId="0" applyFont="1" applyFill="1" applyBorder="1" applyAlignment="1">
      <alignment horizontal="center" vertical="center" wrapText="1"/>
    </xf>
    <xf numFmtId="0" fontId="4" fillId="11" borderId="1" xfId="0" applyFont="1" applyFill="1" applyBorder="1" applyAlignment="1">
      <alignment horizontal="right" vertical="center"/>
    </xf>
    <xf numFmtId="0" fontId="11" fillId="2" borderId="2" xfId="0" applyFont="1" applyFill="1" applyBorder="1" applyAlignment="1">
      <alignment horizontal="left" vertical="center" wrapText="1"/>
    </xf>
    <xf numFmtId="0" fontId="10" fillId="2" borderId="0" xfId="0" applyFont="1" applyFill="1" applyAlignment="1">
      <alignment horizontal="center" vertical="center" wrapText="1"/>
    </xf>
    <xf numFmtId="0" fontId="9" fillId="0" borderId="0" xfId="0" applyFont="1" applyAlignment="1">
      <alignment horizontal="center" vertical="center" wrapText="1"/>
    </xf>
    <xf numFmtId="0" fontId="6" fillId="5" borderId="1" xfId="0" applyFont="1" applyFill="1" applyBorder="1" applyAlignment="1">
      <alignment horizontal="left" vertical="top" wrapText="1"/>
    </xf>
    <xf numFmtId="0" fontId="7" fillId="6"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3" fillId="4" borderId="0" xfId="0" applyFont="1" applyFill="1" applyAlignment="1">
      <alignment horizontal="center" vertical="center" wrapText="1"/>
    </xf>
    <xf numFmtId="0" fontId="2" fillId="3" borderId="0" xfId="0" applyFont="1" applyFill="1" applyAlignment="1">
      <alignment horizontal="center" vertical="center" wrapText="1"/>
    </xf>
    <xf numFmtId="0" fontId="5" fillId="4"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0" fontId="5" fillId="7"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6" fillId="6"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164" fontId="6" fillId="4" borderId="1" xfId="0" applyNumberFormat="1" applyFont="1" applyFill="1" applyBorder="1" applyAlignment="1">
      <alignment horizontal="left" vertical="center" wrapText="1"/>
    </xf>
    <xf numFmtId="164" fontId="6" fillId="5" borderId="1" xfId="0" applyNumberFormat="1" applyFont="1" applyFill="1" applyBorder="1" applyAlignment="1">
      <alignment horizontal="left" vertical="center" wrapText="1"/>
    </xf>
    <xf numFmtId="0" fontId="7" fillId="6" borderId="1" xfId="0" applyFont="1" applyFill="1" applyBorder="1" applyAlignment="1">
      <alignment horizontal="center" vertical="center" wrapText="1"/>
    </xf>
    <xf numFmtId="0" fontId="12" fillId="10" borderId="1" xfId="0" applyFont="1" applyFill="1" applyBorder="1" applyAlignment="1">
      <alignment horizontal="center" vertical="center" wrapText="1"/>
    </xf>
    <xf numFmtId="164" fontId="4" fillId="11" borderId="1" xfId="0" applyNumberFormat="1" applyFont="1" applyFill="1" applyBorder="1" applyAlignment="1">
      <alignment horizontal="center" vertical="center" wrapText="1"/>
    </xf>
    <xf numFmtId="0" fontId="0" fillId="11" borderId="1" xfId="0" applyFill="1" applyBorder="1"/>
    <xf numFmtId="0" fontId="13" fillId="8" borderId="1" xfId="0" applyFont="1" applyFill="1" applyBorder="1" applyAlignment="1">
      <alignment horizontal="center" vertical="center" wrapText="1"/>
    </xf>
    <xf numFmtId="164" fontId="6" fillId="4" borderId="1" xfId="0" applyNumberFormat="1" applyFont="1" applyFill="1" applyBorder="1" applyAlignment="1">
      <alignment horizontal="center" vertical="center" wrapText="1"/>
    </xf>
    <xf numFmtId="164" fontId="6" fillId="5" borderId="1" xfId="0" applyNumberFormat="1" applyFont="1" applyFill="1" applyBorder="1" applyAlignment="1">
      <alignment horizontal="center" vertical="center" wrapText="1"/>
    </xf>
    <xf numFmtId="0" fontId="5" fillId="7" borderId="1" xfId="0" applyFont="1" applyFill="1" applyBorder="1" applyAlignment="1">
      <alignment horizontal="left" vertical="center" wrapText="1"/>
    </xf>
    <xf numFmtId="164" fontId="5" fillId="7" borderId="1" xfId="0" applyNumberFormat="1" applyFont="1" applyFill="1" applyBorder="1" applyAlignment="1">
      <alignment horizontal="center" vertical="center" wrapText="1"/>
    </xf>
    <xf numFmtId="0" fontId="14" fillId="11" borderId="1" xfId="0" applyFont="1" applyFill="1" applyBorder="1" applyAlignment="1">
      <alignment horizontal="left" vertical="center" wrapText="1"/>
    </xf>
    <xf numFmtId="164" fontId="14" fillId="11" borderId="1" xfId="0" applyNumberFormat="1" applyFont="1" applyFill="1" applyBorder="1" applyAlignment="1">
      <alignment horizontal="center" vertical="center" wrapText="1"/>
    </xf>
    <xf numFmtId="165" fontId="6" fillId="4" borderId="1" xfId="0" applyNumberFormat="1" applyFont="1" applyFill="1" applyBorder="1" applyAlignment="1">
      <alignment horizontal="center" vertical="center" wrapText="1"/>
    </xf>
    <xf numFmtId="165" fontId="6" fillId="5" borderId="1" xfId="0" applyNumberFormat="1" applyFont="1" applyFill="1" applyBorder="1" applyAlignment="1">
      <alignment horizontal="center" vertical="center" wrapText="1"/>
    </xf>
    <xf numFmtId="165" fontId="5" fillId="7" borderId="1" xfId="0" applyNumberFormat="1" applyFont="1" applyFill="1" applyBorder="1" applyAlignment="1">
      <alignment horizontal="center" vertical="center" wrapText="1"/>
    </xf>
    <xf numFmtId="9" fontId="6" fillId="5" borderId="1" xfId="0" applyNumberFormat="1" applyFont="1" applyFill="1" applyBorder="1" applyAlignment="1">
      <alignment horizontal="center" vertical="center" wrapText="1"/>
    </xf>
    <xf numFmtId="9" fontId="6" fillId="4" borderId="1" xfId="0" applyNumberFormat="1" applyFont="1" applyFill="1" applyBorder="1" applyAlignment="1">
      <alignment horizontal="center" vertical="center" wrapText="1"/>
    </xf>
    <xf numFmtId="0" fontId="6" fillId="4" borderId="1" xfId="0" applyFont="1" applyFill="1" applyBorder="1" applyAlignment="1">
      <alignment horizontal="left" vertical="center" wrapText="1"/>
    </xf>
    <xf numFmtId="0" fontId="1" fillId="13" borderId="0" xfId="0" applyFont="1" applyFill="1" applyAlignment="1">
      <alignment horizontal="center" vertical="center" wrapText="1"/>
    </xf>
    <xf numFmtId="0" fontId="4" fillId="14" borderId="1" xfId="0" applyFont="1" applyFill="1" applyBorder="1" applyAlignment="1">
      <alignment horizontal="left" vertical="center" wrapText="1"/>
    </xf>
  </cellXfs>
  <cellStyles count="1">
    <cellStyle name="Standard" xfId="0" builtinId="0"/>
  </cellStyles>
  <dxfs count="0"/>
  <tableStyles count="0" defaultTableStyle="TableStyleMedium2" defaultPivotStyle="PivotStyleLight16"/>
  <colors>
    <indexedColors>
      <rgbColor rgb="FF000000"/>
      <rgbColor rgb="FFFFFFFF"/>
      <rgbColor rgb="FFC00000"/>
      <rgbColor rgb="FF00FF00"/>
      <rgbColor rgb="FF0000FF"/>
      <rgbColor rgb="FFFFFF00"/>
      <rgbColor rgb="FFFF00FF"/>
      <rgbColor rgb="FF00FFFF"/>
      <rgbColor rgb="FF800000"/>
      <rgbColor rgb="FF008000"/>
      <rgbColor rgb="FF000080"/>
      <rgbColor rgb="FF7F6000"/>
      <rgbColor rgb="FF800080"/>
      <rgbColor rgb="FF008080"/>
      <rgbColor rgb="FFBFBFBF"/>
      <rgbColor rgb="FF808080"/>
      <rgbColor rgb="FF9999FF"/>
      <rgbColor rgb="FF993366"/>
      <rgbColor rgb="FFF2F2F2"/>
      <rgbColor rgb="FFDAEEF3"/>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D9D9D9"/>
      <rgbColor rgb="FFE2EFDA"/>
      <rgbColor rgb="FFFFEB9C"/>
      <rgbColor rgb="FF99CCFF"/>
      <rgbColor rgb="FFFF99CC"/>
      <rgbColor rgb="FFCC99FF"/>
      <rgbColor rgb="FFFCE4D6"/>
      <rgbColor rgb="FF2E75B6"/>
      <rgbColor rgb="FF33CCCC"/>
      <rgbColor rgb="FF99CC00"/>
      <rgbColor rgb="FFFFCC00"/>
      <rgbColor rgb="FFFF9900"/>
      <rgbColor rgb="FFED7D31"/>
      <rgbColor rgb="FF595959"/>
      <rgbColor rgb="FF969696"/>
      <rgbColor rgb="FF17375E"/>
      <rgbColor rgb="FF339966"/>
      <rgbColor rgb="FF375623"/>
      <rgbColor rgb="FF1A1A1A"/>
      <rgbColor rgb="FF993300"/>
      <rgbColor rgb="FF993366"/>
      <rgbColor rgb="FF1F3864"/>
      <rgbColor rgb="FF40404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36"/>
  <sheetViews>
    <sheetView showGridLines="0" tabSelected="1" zoomScaleNormal="100" workbookViewId="0">
      <pane xSplit="1" ySplit="2" topLeftCell="B3" activePane="bottomRight" state="frozen"/>
      <selection pane="topRight" activeCell="B1" sqref="B1"/>
      <selection pane="bottomLeft" activeCell="A3" sqref="A3"/>
      <selection pane="bottomRight" activeCell="L13" sqref="L13"/>
    </sheetView>
  </sheetViews>
  <sheetFormatPr baseColWidth="10" defaultColWidth="8.7109375" defaultRowHeight="15" x14ac:dyDescent="0.25"/>
  <cols>
    <col min="1" max="1" width="0.85546875" customWidth="1"/>
    <col min="2" max="2" width="20.28515625" bestFit="1" customWidth="1"/>
    <col min="3" max="3" width="29.7109375" bestFit="1" customWidth="1"/>
    <col min="4" max="4" width="30.85546875" bestFit="1" customWidth="1"/>
    <col min="5" max="5" width="25.42578125" bestFit="1" customWidth="1"/>
    <col min="6" max="6" width="10.28515625" bestFit="1" customWidth="1"/>
    <col min="7" max="7" width="21.5703125" bestFit="1" customWidth="1"/>
    <col min="8" max="8" width="3" customWidth="1"/>
  </cols>
  <sheetData>
    <row r="1" spans="2:7" ht="7.5" customHeight="1" x14ac:dyDescent="0.25"/>
    <row r="2" spans="2:7" ht="48" customHeight="1" x14ac:dyDescent="0.25">
      <c r="B2" s="44" t="s">
        <v>0</v>
      </c>
      <c r="C2" s="44"/>
      <c r="D2" s="44"/>
      <c r="E2" s="44"/>
      <c r="F2" s="44"/>
      <c r="G2" s="44"/>
    </row>
    <row r="3" spans="2:7" ht="21.75" customHeight="1" x14ac:dyDescent="0.25">
      <c r="B3" s="13" t="s">
        <v>1</v>
      </c>
      <c r="C3" s="13"/>
      <c r="D3" s="13"/>
      <c r="E3" s="13"/>
      <c r="F3" s="13"/>
      <c r="G3" s="13"/>
    </row>
    <row r="4" spans="2:7" ht="21.75" customHeight="1" x14ac:dyDescent="0.25">
      <c r="B4" s="12" t="s">
        <v>2</v>
      </c>
      <c r="C4" s="12"/>
      <c r="D4" s="12"/>
      <c r="E4" s="12"/>
      <c r="F4" s="12"/>
      <c r="G4" s="12"/>
    </row>
    <row r="5" spans="2:7" ht="12" customHeight="1" x14ac:dyDescent="0.25"/>
    <row r="6" spans="2:7" ht="7.5" customHeight="1" x14ac:dyDescent="0.25"/>
    <row r="7" spans="2:7" ht="19.5" customHeight="1" x14ac:dyDescent="0.25">
      <c r="B7" s="45" t="s">
        <v>3</v>
      </c>
      <c r="C7" s="45"/>
      <c r="D7" s="45"/>
      <c r="E7" s="45"/>
      <c r="F7" s="45"/>
      <c r="G7" s="45"/>
    </row>
    <row r="8" spans="2:7" ht="21.75" customHeight="1" x14ac:dyDescent="0.25">
      <c r="B8" s="14" t="s">
        <v>4</v>
      </c>
      <c r="C8" s="10" t="s">
        <v>5</v>
      </c>
      <c r="D8" s="10"/>
      <c r="E8" s="10"/>
      <c r="F8" s="10"/>
      <c r="G8" s="10"/>
    </row>
    <row r="9" spans="2:7" ht="21.75" customHeight="1" x14ac:dyDescent="0.25">
      <c r="B9" s="14" t="s">
        <v>6</v>
      </c>
      <c r="C9" s="10" t="s">
        <v>7</v>
      </c>
      <c r="D9" s="10"/>
      <c r="E9" s="10"/>
      <c r="F9" s="10"/>
      <c r="G9" s="10"/>
    </row>
    <row r="10" spans="2:7" ht="21.75" customHeight="1" x14ac:dyDescent="0.25">
      <c r="B10" s="14" t="s">
        <v>8</v>
      </c>
      <c r="C10" s="10" t="s">
        <v>9</v>
      </c>
      <c r="D10" s="10"/>
      <c r="E10" s="10"/>
      <c r="F10" s="10"/>
      <c r="G10" s="10"/>
    </row>
    <row r="11" spans="2:7" ht="21.75" customHeight="1" x14ac:dyDescent="0.25">
      <c r="B11" s="14" t="s">
        <v>10</v>
      </c>
      <c r="C11" s="10" t="s">
        <v>11</v>
      </c>
      <c r="D11" s="10"/>
      <c r="E11" s="10"/>
      <c r="F11" s="10"/>
      <c r="G11" s="10"/>
    </row>
    <row r="12" spans="2:7" ht="21.75" customHeight="1" x14ac:dyDescent="0.25">
      <c r="B12" s="14" t="s">
        <v>12</v>
      </c>
      <c r="C12" s="10" t="s">
        <v>13</v>
      </c>
      <c r="D12" s="10"/>
      <c r="E12" s="10"/>
      <c r="F12" s="10"/>
      <c r="G12" s="10"/>
    </row>
    <row r="13" spans="2:7" ht="21.75" customHeight="1" x14ac:dyDescent="0.25">
      <c r="B13" s="14" t="s">
        <v>14</v>
      </c>
      <c r="C13" s="10" t="s">
        <v>15</v>
      </c>
      <c r="D13" s="10"/>
      <c r="E13" s="10"/>
      <c r="F13" s="10"/>
      <c r="G13" s="10"/>
    </row>
    <row r="14" spans="2:7" ht="21.75" customHeight="1" x14ac:dyDescent="0.25">
      <c r="B14" s="14" t="s">
        <v>16</v>
      </c>
      <c r="C14" s="9" t="s">
        <v>17</v>
      </c>
      <c r="D14" s="9"/>
      <c r="E14" s="9"/>
      <c r="F14" s="9"/>
      <c r="G14" s="9"/>
    </row>
    <row r="15" spans="2:7" ht="7.5" customHeight="1" x14ac:dyDescent="0.25"/>
    <row r="16" spans="2:7" ht="19.5" customHeight="1" x14ac:dyDescent="0.25">
      <c r="B16" s="45" t="s">
        <v>18</v>
      </c>
      <c r="C16" s="45"/>
      <c r="D16" s="45"/>
      <c r="E16" s="45"/>
      <c r="F16" s="45"/>
      <c r="G16" s="45"/>
    </row>
    <row r="17" spans="2:7" ht="69.75" customHeight="1" x14ac:dyDescent="0.25">
      <c r="B17" s="8" t="s">
        <v>19</v>
      </c>
      <c r="C17" s="8"/>
      <c r="D17" s="8"/>
      <c r="E17" s="8"/>
      <c r="F17" s="8"/>
      <c r="G17" s="8"/>
    </row>
    <row r="18" spans="2:7" ht="7.5" customHeight="1" x14ac:dyDescent="0.25"/>
    <row r="19" spans="2:7" ht="19.5" customHeight="1" x14ac:dyDescent="0.25">
      <c r="B19" s="45" t="s">
        <v>20</v>
      </c>
      <c r="C19" s="45"/>
      <c r="D19" s="45"/>
      <c r="E19" s="45"/>
      <c r="F19" s="45"/>
      <c r="G19" s="45"/>
    </row>
    <row r="20" spans="2:7" ht="19.5" customHeight="1" x14ac:dyDescent="0.25">
      <c r="B20" s="16" t="s">
        <v>21</v>
      </c>
      <c r="C20" s="16" t="s">
        <v>22</v>
      </c>
      <c r="D20" s="16" t="s">
        <v>23</v>
      </c>
      <c r="E20" s="16" t="s">
        <v>24</v>
      </c>
      <c r="F20" s="16" t="s">
        <v>25</v>
      </c>
      <c r="G20" s="16" t="s">
        <v>26</v>
      </c>
    </row>
    <row r="21" spans="2:7" ht="19.5" customHeight="1" x14ac:dyDescent="0.25">
      <c r="B21" s="17" t="s">
        <v>27</v>
      </c>
      <c r="C21" s="15" t="s">
        <v>28</v>
      </c>
      <c r="D21" s="15" t="s">
        <v>29</v>
      </c>
      <c r="E21" s="15" t="s">
        <v>30</v>
      </c>
      <c r="F21" s="18" t="s">
        <v>31</v>
      </c>
      <c r="G21" s="17" t="s">
        <v>32</v>
      </c>
    </row>
    <row r="22" spans="2:7" ht="19.5" customHeight="1" x14ac:dyDescent="0.25">
      <c r="B22" s="19" t="s">
        <v>33</v>
      </c>
      <c r="C22" s="20" t="s">
        <v>34</v>
      </c>
      <c r="D22" s="20" t="s">
        <v>35</v>
      </c>
      <c r="E22" s="20" t="s">
        <v>36</v>
      </c>
      <c r="F22" s="18" t="s">
        <v>31</v>
      </c>
      <c r="G22" s="19" t="s">
        <v>37</v>
      </c>
    </row>
    <row r="23" spans="2:7" ht="19.5" customHeight="1" x14ac:dyDescent="0.25">
      <c r="B23" s="17" t="s">
        <v>38</v>
      </c>
      <c r="C23" s="15" t="s">
        <v>39</v>
      </c>
      <c r="D23" s="15" t="s">
        <v>40</v>
      </c>
      <c r="E23" s="15" t="s">
        <v>41</v>
      </c>
      <c r="F23" s="21" t="s">
        <v>42</v>
      </c>
      <c r="G23" s="17" t="s">
        <v>43</v>
      </c>
    </row>
    <row r="24" spans="2:7" ht="19.5" customHeight="1" x14ac:dyDescent="0.25">
      <c r="B24" s="19" t="s">
        <v>44</v>
      </c>
      <c r="C24" s="20" t="s">
        <v>45</v>
      </c>
      <c r="D24" s="20" t="s">
        <v>46</v>
      </c>
      <c r="E24" s="20" t="s">
        <v>47</v>
      </c>
      <c r="F24" s="21" t="s">
        <v>42</v>
      </c>
      <c r="G24" s="19" t="s">
        <v>48</v>
      </c>
    </row>
    <row r="25" spans="2:7" ht="19.5" customHeight="1" x14ac:dyDescent="0.25">
      <c r="B25" s="17" t="s">
        <v>49</v>
      </c>
      <c r="C25" s="15" t="s">
        <v>50</v>
      </c>
      <c r="D25" s="15" t="s">
        <v>51</v>
      </c>
      <c r="E25" s="15" t="s">
        <v>52</v>
      </c>
      <c r="F25" s="22" t="s">
        <v>53</v>
      </c>
      <c r="G25" s="17" t="s">
        <v>48</v>
      </c>
    </row>
    <row r="26" spans="2:7" ht="7.5" customHeight="1" x14ac:dyDescent="0.25"/>
    <row r="27" spans="2:7" ht="19.5" customHeight="1" x14ac:dyDescent="0.25">
      <c r="B27" s="45" t="s">
        <v>54</v>
      </c>
      <c r="C27" s="45"/>
      <c r="D27" s="45"/>
      <c r="E27" s="45"/>
      <c r="F27" s="45"/>
      <c r="G27" s="45"/>
    </row>
    <row r="28" spans="2:7" ht="19.5" customHeight="1" x14ac:dyDescent="0.25">
      <c r="B28" s="16" t="s">
        <v>55</v>
      </c>
      <c r="C28" s="16" t="s">
        <v>56</v>
      </c>
      <c r="D28" s="16" t="s">
        <v>57</v>
      </c>
      <c r="E28" s="16" t="s">
        <v>58</v>
      </c>
      <c r="F28" s="16" t="s">
        <v>59</v>
      </c>
      <c r="G28" s="16" t="s">
        <v>60</v>
      </c>
    </row>
    <row r="29" spans="2:7" ht="19.5" customHeight="1" x14ac:dyDescent="0.25">
      <c r="B29" s="15" t="s">
        <v>6</v>
      </c>
      <c r="C29" s="15" t="s">
        <v>61</v>
      </c>
      <c r="D29" s="15" t="s">
        <v>62</v>
      </c>
      <c r="E29" s="15" t="s">
        <v>63</v>
      </c>
      <c r="F29" s="23" t="s">
        <v>64</v>
      </c>
      <c r="G29" s="15" t="s">
        <v>65</v>
      </c>
    </row>
    <row r="30" spans="2:7" ht="19.5" customHeight="1" x14ac:dyDescent="0.25">
      <c r="B30" s="20" t="s">
        <v>8</v>
      </c>
      <c r="C30" s="20" t="s">
        <v>66</v>
      </c>
      <c r="D30" s="20" t="s">
        <v>67</v>
      </c>
      <c r="E30" s="20" t="s">
        <v>68</v>
      </c>
      <c r="F30" s="19" t="s">
        <v>69</v>
      </c>
      <c r="G30" s="20" t="s">
        <v>70</v>
      </c>
    </row>
    <row r="31" spans="2:7" ht="19.5" customHeight="1" x14ac:dyDescent="0.25">
      <c r="B31" s="15" t="s">
        <v>71</v>
      </c>
      <c r="C31" s="15" t="s">
        <v>72</v>
      </c>
      <c r="D31" s="15" t="s">
        <v>73</v>
      </c>
      <c r="E31" s="15" t="s">
        <v>74</v>
      </c>
      <c r="F31" s="17" t="s">
        <v>69</v>
      </c>
      <c r="G31" s="15" t="s">
        <v>75</v>
      </c>
    </row>
    <row r="32" spans="2:7" ht="19.5" customHeight="1" x14ac:dyDescent="0.25">
      <c r="B32" s="20" t="s">
        <v>76</v>
      </c>
      <c r="C32" s="20" t="s">
        <v>77</v>
      </c>
      <c r="D32" s="20" t="s">
        <v>78</v>
      </c>
      <c r="E32" s="20" t="s">
        <v>79</v>
      </c>
      <c r="F32" s="19" t="s">
        <v>69</v>
      </c>
      <c r="G32" s="20" t="s">
        <v>80</v>
      </c>
    </row>
    <row r="33" spans="2:7" ht="19.5" customHeight="1" x14ac:dyDescent="0.25">
      <c r="B33" s="15" t="s">
        <v>81</v>
      </c>
      <c r="C33" s="15" t="s">
        <v>82</v>
      </c>
      <c r="D33" s="15" t="s">
        <v>83</v>
      </c>
      <c r="E33" s="15" t="s">
        <v>84</v>
      </c>
      <c r="F33" s="17" t="s">
        <v>69</v>
      </c>
      <c r="G33" s="15" t="s">
        <v>85</v>
      </c>
    </row>
    <row r="34" spans="2:7" ht="19.5" customHeight="1" x14ac:dyDescent="0.25"/>
    <row r="35" spans="2:7" ht="7.5" customHeight="1" x14ac:dyDescent="0.25"/>
    <row r="36" spans="2:7" ht="18" customHeight="1" x14ac:dyDescent="0.25">
      <c r="B36" s="7" t="s">
        <v>86</v>
      </c>
      <c r="C36" s="7"/>
      <c r="D36" s="7"/>
      <c r="E36" s="7"/>
      <c r="F36" s="7"/>
      <c r="G36" s="7"/>
    </row>
  </sheetData>
  <mergeCells count="16">
    <mergeCell ref="B36:G36"/>
    <mergeCell ref="C14:G14"/>
    <mergeCell ref="B16:G16"/>
    <mergeCell ref="B17:G17"/>
    <mergeCell ref="B19:G19"/>
    <mergeCell ref="B27:G27"/>
    <mergeCell ref="C9:G9"/>
    <mergeCell ref="C10:G10"/>
    <mergeCell ref="C11:G11"/>
    <mergeCell ref="C12:G12"/>
    <mergeCell ref="C13:G13"/>
    <mergeCell ref="B2:G2"/>
    <mergeCell ref="B3:G3"/>
    <mergeCell ref="B4:G4"/>
    <mergeCell ref="B7:G7"/>
    <mergeCell ref="C8:G8"/>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24"/>
  <sheetViews>
    <sheetView showGridLines="0" zoomScaleNormal="100" workbookViewId="0">
      <pane xSplit="1" ySplit="2" topLeftCell="B3" activePane="bottomRight" state="frozen"/>
      <selection pane="topRight" activeCell="B1" sqref="B1"/>
      <selection pane="bottomLeft" activeCell="A3" sqref="A3"/>
      <selection pane="bottomRight"/>
    </sheetView>
  </sheetViews>
  <sheetFormatPr baseColWidth="10" defaultColWidth="8.7109375" defaultRowHeight="15" x14ac:dyDescent="0.25"/>
  <cols>
    <col min="1" max="1" width="3" customWidth="1"/>
    <col min="2" max="2" width="7" customWidth="1"/>
    <col min="3" max="3" width="30" customWidth="1"/>
    <col min="4" max="4" width="20" customWidth="1"/>
    <col min="5" max="5" width="16" customWidth="1"/>
    <col min="6" max="7" width="14" customWidth="1"/>
    <col min="8" max="9" width="12" customWidth="1"/>
    <col min="10" max="11" width="16" customWidth="1"/>
    <col min="12" max="12" width="3" customWidth="1"/>
  </cols>
  <sheetData>
    <row r="1" spans="2:11" ht="7.5" customHeight="1" x14ac:dyDescent="0.25"/>
    <row r="2" spans="2:11" ht="36" customHeight="1" x14ac:dyDescent="0.25">
      <c r="B2" s="6" t="s">
        <v>87</v>
      </c>
      <c r="C2" s="6"/>
      <c r="D2" s="6"/>
      <c r="E2" s="6"/>
      <c r="F2" s="6"/>
      <c r="G2" s="6"/>
      <c r="H2" s="6"/>
      <c r="I2" s="6"/>
      <c r="J2" s="6"/>
      <c r="K2" s="6"/>
    </row>
    <row r="3" spans="2:11" ht="12" customHeight="1" x14ac:dyDescent="0.25"/>
    <row r="4" spans="2:11" ht="21.75" customHeight="1" x14ac:dyDescent="0.25">
      <c r="B4" s="24" t="s">
        <v>21</v>
      </c>
      <c r="C4" s="24" t="s">
        <v>88</v>
      </c>
      <c r="D4" s="24" t="s">
        <v>89</v>
      </c>
      <c r="E4" s="24" t="s">
        <v>90</v>
      </c>
      <c r="F4" s="24" t="s">
        <v>91</v>
      </c>
      <c r="G4" s="24" t="s">
        <v>92</v>
      </c>
      <c r="H4" s="24" t="s">
        <v>16</v>
      </c>
      <c r="I4" s="24" t="s">
        <v>93</v>
      </c>
      <c r="J4" s="24" t="s">
        <v>94</v>
      </c>
    </row>
    <row r="5" spans="2:11" ht="19.5" customHeight="1" x14ac:dyDescent="0.25">
      <c r="B5" s="5" t="s">
        <v>95</v>
      </c>
      <c r="C5" s="5"/>
      <c r="D5" s="5"/>
      <c r="E5" s="5"/>
      <c r="F5" s="5"/>
      <c r="G5" s="5"/>
      <c r="H5" s="5"/>
      <c r="I5" s="5"/>
      <c r="J5" s="5"/>
      <c r="K5" s="5"/>
    </row>
    <row r="6" spans="2:11" ht="19.5" customHeight="1" x14ac:dyDescent="0.25">
      <c r="B6" s="19" t="s">
        <v>96</v>
      </c>
      <c r="C6" s="20" t="s">
        <v>97</v>
      </c>
      <c r="D6" s="20" t="s">
        <v>66</v>
      </c>
      <c r="E6" s="19" t="s">
        <v>98</v>
      </c>
      <c r="F6" s="19" t="s">
        <v>11</v>
      </c>
      <c r="G6" s="19" t="s">
        <v>99</v>
      </c>
      <c r="H6" s="23" t="s">
        <v>100</v>
      </c>
      <c r="I6" s="25">
        <v>2500</v>
      </c>
      <c r="J6" s="20" t="s">
        <v>101</v>
      </c>
    </row>
    <row r="7" spans="2:11" ht="19.5" customHeight="1" x14ac:dyDescent="0.25">
      <c r="B7" s="17" t="s">
        <v>102</v>
      </c>
      <c r="C7" s="15" t="s">
        <v>103</v>
      </c>
      <c r="D7" s="15" t="s">
        <v>66</v>
      </c>
      <c r="E7" s="17" t="s">
        <v>98</v>
      </c>
      <c r="F7" s="17" t="s">
        <v>104</v>
      </c>
      <c r="G7" s="17" t="s">
        <v>105</v>
      </c>
      <c r="H7" s="23" t="s">
        <v>100</v>
      </c>
      <c r="I7" s="26">
        <v>800</v>
      </c>
      <c r="J7" s="15" t="s">
        <v>106</v>
      </c>
    </row>
    <row r="8" spans="2:11" ht="19.5" customHeight="1" x14ac:dyDescent="0.25">
      <c r="B8" s="19" t="s">
        <v>107</v>
      </c>
      <c r="C8" s="20" t="s">
        <v>108</v>
      </c>
      <c r="D8" s="20" t="s">
        <v>72</v>
      </c>
      <c r="E8" s="19" t="s">
        <v>98</v>
      </c>
      <c r="F8" s="19" t="s">
        <v>109</v>
      </c>
      <c r="G8" s="19" t="s">
        <v>99</v>
      </c>
      <c r="H8" s="23" t="s">
        <v>100</v>
      </c>
      <c r="I8" s="25">
        <v>0</v>
      </c>
      <c r="J8" s="20" t="s">
        <v>110</v>
      </c>
    </row>
    <row r="9" spans="2:11" ht="19.5" customHeight="1" x14ac:dyDescent="0.25">
      <c r="B9" s="5" t="s">
        <v>111</v>
      </c>
      <c r="C9" s="5"/>
      <c r="D9" s="5"/>
      <c r="E9" s="5"/>
      <c r="F9" s="5"/>
      <c r="G9" s="5"/>
      <c r="H9" s="5"/>
      <c r="I9" s="5"/>
      <c r="J9" s="5"/>
      <c r="K9" s="5"/>
    </row>
    <row r="10" spans="2:11" ht="19.5" customHeight="1" x14ac:dyDescent="0.25">
      <c r="B10" s="19" t="s">
        <v>112</v>
      </c>
      <c r="C10" s="20" t="s">
        <v>113</v>
      </c>
      <c r="D10" s="20" t="s">
        <v>66</v>
      </c>
      <c r="E10" s="19" t="s">
        <v>114</v>
      </c>
      <c r="F10" s="19" t="s">
        <v>115</v>
      </c>
      <c r="G10" s="19" t="s">
        <v>116</v>
      </c>
      <c r="H10" s="27" t="s">
        <v>17</v>
      </c>
      <c r="I10" s="25">
        <v>3200</v>
      </c>
      <c r="J10" s="20" t="s">
        <v>117</v>
      </c>
    </row>
    <row r="11" spans="2:11" ht="19.5" customHeight="1" x14ac:dyDescent="0.25">
      <c r="B11" s="17" t="s">
        <v>118</v>
      </c>
      <c r="C11" s="15" t="s">
        <v>119</v>
      </c>
      <c r="D11" s="15" t="s">
        <v>120</v>
      </c>
      <c r="E11" s="17" t="s">
        <v>114</v>
      </c>
      <c r="F11" s="17" t="s">
        <v>121</v>
      </c>
      <c r="G11" s="17" t="s">
        <v>122</v>
      </c>
      <c r="H11" s="27" t="s">
        <v>17</v>
      </c>
      <c r="I11" s="26">
        <v>4800</v>
      </c>
      <c r="J11" s="15" t="s">
        <v>123</v>
      </c>
    </row>
    <row r="12" spans="2:11" ht="19.5" customHeight="1" x14ac:dyDescent="0.25">
      <c r="B12" s="19" t="s">
        <v>124</v>
      </c>
      <c r="C12" s="20" t="s">
        <v>125</v>
      </c>
      <c r="D12" s="20" t="s">
        <v>72</v>
      </c>
      <c r="E12" s="19" t="s">
        <v>114</v>
      </c>
      <c r="F12" s="19" t="s">
        <v>126</v>
      </c>
      <c r="G12" s="19" t="s">
        <v>127</v>
      </c>
      <c r="H12" s="28" t="s">
        <v>128</v>
      </c>
      <c r="I12" s="25">
        <v>6000</v>
      </c>
      <c r="J12" s="20" t="s">
        <v>129</v>
      </c>
    </row>
    <row r="13" spans="2:11" ht="19.5" customHeight="1" x14ac:dyDescent="0.25">
      <c r="B13" s="17" t="s">
        <v>130</v>
      </c>
      <c r="C13" s="15" t="s">
        <v>131</v>
      </c>
      <c r="D13" s="15" t="s">
        <v>66</v>
      </c>
      <c r="E13" s="17" t="s">
        <v>114</v>
      </c>
      <c r="F13" s="17" t="s">
        <v>132</v>
      </c>
      <c r="G13" s="17" t="s">
        <v>127</v>
      </c>
      <c r="H13" s="28" t="s">
        <v>128</v>
      </c>
      <c r="I13" s="26">
        <v>0</v>
      </c>
      <c r="J13" s="15" t="s">
        <v>133</v>
      </c>
    </row>
    <row r="14" spans="2:11" ht="19.5" customHeight="1" x14ac:dyDescent="0.25">
      <c r="B14" s="5" t="s">
        <v>134</v>
      </c>
      <c r="C14" s="5"/>
      <c r="D14" s="5"/>
      <c r="E14" s="5"/>
      <c r="F14" s="5"/>
      <c r="G14" s="5"/>
      <c r="H14" s="5"/>
      <c r="I14" s="5"/>
      <c r="J14" s="5"/>
      <c r="K14" s="5"/>
    </row>
    <row r="15" spans="2:11" ht="19.5" customHeight="1" x14ac:dyDescent="0.25">
      <c r="B15" s="17" t="s">
        <v>135</v>
      </c>
      <c r="C15" s="15" t="s">
        <v>136</v>
      </c>
      <c r="D15" s="15" t="s">
        <v>66</v>
      </c>
      <c r="E15" s="17" t="s">
        <v>137</v>
      </c>
      <c r="F15" s="17" t="s">
        <v>138</v>
      </c>
      <c r="G15" s="17" t="s">
        <v>139</v>
      </c>
      <c r="H15" s="28" t="s">
        <v>128</v>
      </c>
      <c r="I15" s="26">
        <v>1200</v>
      </c>
      <c r="J15" s="15" t="s">
        <v>140</v>
      </c>
    </row>
    <row r="16" spans="2:11" ht="19.5" customHeight="1" x14ac:dyDescent="0.25">
      <c r="B16" s="19" t="s">
        <v>141</v>
      </c>
      <c r="C16" s="20" t="s">
        <v>142</v>
      </c>
      <c r="D16" s="20" t="s">
        <v>120</v>
      </c>
      <c r="E16" s="19" t="s">
        <v>137</v>
      </c>
      <c r="F16" s="19" t="s">
        <v>143</v>
      </c>
      <c r="G16" s="19" t="s">
        <v>139</v>
      </c>
      <c r="H16" s="28" t="s">
        <v>128</v>
      </c>
      <c r="I16" s="25">
        <v>600</v>
      </c>
      <c r="J16" s="20" t="s">
        <v>144</v>
      </c>
    </row>
    <row r="17" spans="2:11" ht="19.5" customHeight="1" x14ac:dyDescent="0.25">
      <c r="B17" s="17" t="s">
        <v>145</v>
      </c>
      <c r="C17" s="15" t="s">
        <v>146</v>
      </c>
      <c r="D17" s="15" t="s">
        <v>66</v>
      </c>
      <c r="E17" s="17" t="s">
        <v>137</v>
      </c>
      <c r="F17" s="17" t="s">
        <v>147</v>
      </c>
      <c r="G17" s="17" t="s">
        <v>148</v>
      </c>
      <c r="H17" s="28" t="s">
        <v>128</v>
      </c>
      <c r="I17" s="26">
        <v>0</v>
      </c>
      <c r="J17" s="15" t="s">
        <v>149</v>
      </c>
    </row>
    <row r="18" spans="2:11" ht="19.5" customHeight="1" x14ac:dyDescent="0.25">
      <c r="B18" s="5" t="s">
        <v>150</v>
      </c>
      <c r="C18" s="5"/>
      <c r="D18" s="5"/>
      <c r="E18" s="5"/>
      <c r="F18" s="5"/>
      <c r="G18" s="5"/>
      <c r="H18" s="5"/>
      <c r="I18" s="5"/>
      <c r="J18" s="5"/>
      <c r="K18" s="5"/>
    </row>
    <row r="19" spans="2:11" ht="19.5" customHeight="1" x14ac:dyDescent="0.25">
      <c r="B19" s="17" t="s">
        <v>151</v>
      </c>
      <c r="C19" s="15" t="s">
        <v>152</v>
      </c>
      <c r="D19" s="15" t="s">
        <v>153</v>
      </c>
      <c r="E19" s="17" t="s">
        <v>154</v>
      </c>
      <c r="F19" s="17" t="s">
        <v>155</v>
      </c>
      <c r="G19" s="17" t="s">
        <v>156</v>
      </c>
      <c r="H19" s="28" t="s">
        <v>128</v>
      </c>
      <c r="I19" s="26">
        <v>2000</v>
      </c>
      <c r="J19" s="15" t="s">
        <v>78</v>
      </c>
    </row>
    <row r="20" spans="2:11" ht="19.5" customHeight="1" x14ac:dyDescent="0.25">
      <c r="B20" s="19" t="s">
        <v>157</v>
      </c>
      <c r="C20" s="20" t="s">
        <v>158</v>
      </c>
      <c r="D20" s="20" t="s">
        <v>120</v>
      </c>
      <c r="E20" s="19" t="s">
        <v>154</v>
      </c>
      <c r="F20" s="19" t="s">
        <v>155</v>
      </c>
      <c r="G20" s="19" t="s">
        <v>159</v>
      </c>
      <c r="H20" s="28" t="s">
        <v>128</v>
      </c>
      <c r="I20" s="25">
        <v>3500</v>
      </c>
      <c r="J20" s="20" t="s">
        <v>160</v>
      </c>
    </row>
    <row r="21" spans="2:11" ht="19.5" customHeight="1" x14ac:dyDescent="0.25">
      <c r="B21" s="17" t="s">
        <v>161</v>
      </c>
      <c r="C21" s="15" t="s">
        <v>162</v>
      </c>
      <c r="D21" s="15" t="s">
        <v>66</v>
      </c>
      <c r="E21" s="17" t="s">
        <v>154</v>
      </c>
      <c r="F21" s="17" t="s">
        <v>163</v>
      </c>
      <c r="G21" s="17" t="s">
        <v>159</v>
      </c>
      <c r="H21" s="28" t="s">
        <v>128</v>
      </c>
      <c r="I21" s="26">
        <v>0</v>
      </c>
      <c r="J21" s="15" t="s">
        <v>164</v>
      </c>
    </row>
    <row r="22" spans="2:11" ht="19.5" customHeight="1" x14ac:dyDescent="0.25">
      <c r="B22" s="19" t="s">
        <v>165</v>
      </c>
      <c r="C22" s="20" t="s">
        <v>166</v>
      </c>
      <c r="D22" s="20" t="s">
        <v>66</v>
      </c>
      <c r="E22" s="19" t="s">
        <v>154</v>
      </c>
      <c r="F22" s="19" t="s">
        <v>167</v>
      </c>
      <c r="G22" s="19" t="s">
        <v>168</v>
      </c>
      <c r="H22" s="28" t="s">
        <v>128</v>
      </c>
      <c r="I22" s="25">
        <v>500</v>
      </c>
      <c r="J22" s="20" t="s">
        <v>169</v>
      </c>
    </row>
    <row r="24" spans="2:11" ht="21.75" customHeight="1" x14ac:dyDescent="0.25">
      <c r="B24" s="4" t="s">
        <v>170</v>
      </c>
      <c r="C24" s="4"/>
      <c r="D24" s="4"/>
      <c r="E24" s="4"/>
      <c r="F24" s="4"/>
      <c r="G24" s="4"/>
      <c r="H24" s="4"/>
      <c r="I24" s="29">
        <f>SUM(I6:I22)</f>
        <v>25100</v>
      </c>
      <c r="J24" s="30"/>
    </row>
  </sheetData>
  <mergeCells count="6">
    <mergeCell ref="B24:H24"/>
    <mergeCell ref="B2:K2"/>
    <mergeCell ref="B5:K5"/>
    <mergeCell ref="B9:K9"/>
    <mergeCell ref="B14:K14"/>
    <mergeCell ref="B18:K18"/>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22"/>
  <sheetViews>
    <sheetView showGridLines="0" zoomScaleNormal="100" workbookViewId="0">
      <pane xSplit="1" ySplit="2" topLeftCell="B3" activePane="bottomRight" state="frozen"/>
      <selection pane="topRight" activeCell="B1" sqref="B1"/>
      <selection pane="bottomLeft" activeCell="A3" sqref="A3"/>
      <selection pane="bottomRight"/>
    </sheetView>
  </sheetViews>
  <sheetFormatPr baseColWidth="10" defaultColWidth="8.7109375" defaultRowHeight="15" x14ac:dyDescent="0.25"/>
  <cols>
    <col min="1" max="1" width="3" customWidth="1"/>
    <col min="2" max="2" width="7" customWidth="1"/>
    <col min="3" max="3" width="32" customWidth="1"/>
    <col min="4" max="4" width="18" customWidth="1"/>
    <col min="5" max="6" width="12" customWidth="1"/>
    <col min="7" max="7" width="14" customWidth="1"/>
    <col min="8" max="8" width="24" customWidth="1"/>
    <col min="9" max="9" width="3" customWidth="1"/>
  </cols>
  <sheetData>
    <row r="1" spans="2:8" ht="7.5" customHeight="1" x14ac:dyDescent="0.25"/>
    <row r="2" spans="2:8" ht="36" customHeight="1" x14ac:dyDescent="0.25">
      <c r="B2" s="6" t="s">
        <v>171</v>
      </c>
      <c r="C2" s="6"/>
      <c r="D2" s="6"/>
      <c r="E2" s="6"/>
      <c r="F2" s="6"/>
      <c r="G2" s="6"/>
      <c r="H2" s="6"/>
    </row>
    <row r="3" spans="2:8" ht="9.75" customHeight="1" x14ac:dyDescent="0.25"/>
    <row r="4" spans="2:8" ht="19.5" customHeight="1" x14ac:dyDescent="0.25">
      <c r="B4" s="11" t="s">
        <v>172</v>
      </c>
      <c r="C4" s="11"/>
      <c r="D4" s="11"/>
      <c r="E4" s="11"/>
      <c r="F4" s="11"/>
      <c r="G4" s="11"/>
      <c r="H4" s="11"/>
    </row>
    <row r="5" spans="2:8" ht="21.75" customHeight="1" x14ac:dyDescent="0.25">
      <c r="B5" s="16" t="s">
        <v>21</v>
      </c>
      <c r="C5" s="16" t="s">
        <v>173</v>
      </c>
      <c r="D5" s="16" t="s">
        <v>174</v>
      </c>
      <c r="E5" s="16" t="s">
        <v>175</v>
      </c>
      <c r="F5" s="16" t="s">
        <v>176</v>
      </c>
      <c r="G5" s="16" t="s">
        <v>177</v>
      </c>
      <c r="H5" s="16" t="s">
        <v>178</v>
      </c>
    </row>
    <row r="6" spans="2:8" ht="21.75" customHeight="1" x14ac:dyDescent="0.25">
      <c r="B6" s="17" t="s">
        <v>179</v>
      </c>
      <c r="C6" s="15" t="s">
        <v>180</v>
      </c>
      <c r="D6" s="15" t="s">
        <v>181</v>
      </c>
      <c r="E6" s="17">
        <v>3</v>
      </c>
      <c r="F6" s="17">
        <v>4</v>
      </c>
      <c r="G6" s="31">
        <f t="shared" ref="G6:G11" si="0">E6*F6</f>
        <v>12</v>
      </c>
      <c r="H6" s="15" t="s">
        <v>182</v>
      </c>
    </row>
    <row r="7" spans="2:8" ht="21.75" customHeight="1" x14ac:dyDescent="0.25">
      <c r="B7" s="19" t="s">
        <v>183</v>
      </c>
      <c r="C7" s="20" t="s">
        <v>184</v>
      </c>
      <c r="D7" s="20" t="s">
        <v>185</v>
      </c>
      <c r="E7" s="19">
        <v>3</v>
      </c>
      <c r="F7" s="19">
        <v>3</v>
      </c>
      <c r="G7" s="27">
        <f t="shared" si="0"/>
        <v>9</v>
      </c>
      <c r="H7" s="20" t="s">
        <v>186</v>
      </c>
    </row>
    <row r="8" spans="2:8" ht="21.75" customHeight="1" x14ac:dyDescent="0.25">
      <c r="B8" s="17" t="s">
        <v>187</v>
      </c>
      <c r="C8" s="15" t="s">
        <v>188</v>
      </c>
      <c r="D8" s="15" t="s">
        <v>189</v>
      </c>
      <c r="E8" s="17">
        <v>2</v>
      </c>
      <c r="F8" s="17">
        <v>4</v>
      </c>
      <c r="G8" s="27">
        <f t="shared" si="0"/>
        <v>8</v>
      </c>
      <c r="H8" s="15" t="s">
        <v>190</v>
      </c>
    </row>
    <row r="9" spans="2:8" ht="21.75" customHeight="1" x14ac:dyDescent="0.25">
      <c r="B9" s="19" t="s">
        <v>191</v>
      </c>
      <c r="C9" s="20" t="s">
        <v>192</v>
      </c>
      <c r="D9" s="20" t="s">
        <v>193</v>
      </c>
      <c r="E9" s="19">
        <v>2</v>
      </c>
      <c r="F9" s="19">
        <v>3</v>
      </c>
      <c r="G9" s="27">
        <f t="shared" si="0"/>
        <v>6</v>
      </c>
      <c r="H9" s="20" t="s">
        <v>194</v>
      </c>
    </row>
    <row r="10" spans="2:8" ht="21.75" customHeight="1" x14ac:dyDescent="0.25">
      <c r="B10" s="17" t="s">
        <v>195</v>
      </c>
      <c r="C10" s="15" t="s">
        <v>196</v>
      </c>
      <c r="D10" s="15" t="s">
        <v>197</v>
      </c>
      <c r="E10" s="17">
        <v>2</v>
      </c>
      <c r="F10" s="17">
        <v>5</v>
      </c>
      <c r="G10" s="27">
        <f t="shared" si="0"/>
        <v>10</v>
      </c>
      <c r="H10" s="15" t="s">
        <v>198</v>
      </c>
    </row>
    <row r="11" spans="2:8" ht="21.75" customHeight="1" x14ac:dyDescent="0.25">
      <c r="B11" s="19" t="s">
        <v>199</v>
      </c>
      <c r="C11" s="20" t="s">
        <v>200</v>
      </c>
      <c r="D11" s="20" t="s">
        <v>201</v>
      </c>
      <c r="E11" s="19">
        <v>1</v>
      </c>
      <c r="F11" s="19">
        <v>5</v>
      </c>
      <c r="G11" s="23">
        <f t="shared" si="0"/>
        <v>5</v>
      </c>
      <c r="H11" s="20" t="s">
        <v>202</v>
      </c>
    </row>
    <row r="13" spans="2:8" ht="9.75" customHeight="1" x14ac:dyDescent="0.25"/>
    <row r="14" spans="2:8" ht="18" customHeight="1" x14ac:dyDescent="0.25">
      <c r="B14" s="3" t="s">
        <v>203</v>
      </c>
      <c r="C14" s="3"/>
      <c r="D14" s="3"/>
      <c r="E14" s="3"/>
      <c r="F14" s="3"/>
      <c r="G14" s="3"/>
      <c r="H14" s="3"/>
    </row>
    <row r="15" spans="2:8" ht="9.75" customHeight="1" x14ac:dyDescent="0.25"/>
    <row r="16" spans="2:8" ht="19.5" customHeight="1" x14ac:dyDescent="0.25">
      <c r="B16" s="11" t="s">
        <v>204</v>
      </c>
      <c r="C16" s="11"/>
      <c r="D16" s="11"/>
      <c r="E16" s="11"/>
      <c r="F16" s="11"/>
      <c r="G16" s="11"/>
      <c r="H16" s="11"/>
    </row>
    <row r="17" spans="2:8" ht="21.75" customHeight="1" x14ac:dyDescent="0.25">
      <c r="B17" s="16" t="s">
        <v>21</v>
      </c>
      <c r="C17" s="16" t="s">
        <v>205</v>
      </c>
      <c r="D17" s="16" t="s">
        <v>206</v>
      </c>
      <c r="E17" s="16" t="s">
        <v>207</v>
      </c>
      <c r="F17" s="16" t="s">
        <v>208</v>
      </c>
      <c r="G17" s="16" t="s">
        <v>209</v>
      </c>
      <c r="H17" s="16" t="s">
        <v>210</v>
      </c>
    </row>
    <row r="18" spans="2:8" ht="21.75" customHeight="1" x14ac:dyDescent="0.25">
      <c r="B18" s="17" t="s">
        <v>211</v>
      </c>
      <c r="C18" s="15" t="s">
        <v>212</v>
      </c>
      <c r="D18" s="15" t="s">
        <v>213</v>
      </c>
      <c r="E18" s="17">
        <v>4</v>
      </c>
      <c r="F18" s="17">
        <v>4</v>
      </c>
      <c r="G18" s="23">
        <f>E18*F18</f>
        <v>16</v>
      </c>
      <c r="H18" s="15" t="s">
        <v>214</v>
      </c>
    </row>
    <row r="19" spans="2:8" ht="21.75" customHeight="1" x14ac:dyDescent="0.25">
      <c r="B19" s="19" t="s">
        <v>215</v>
      </c>
      <c r="C19" s="20" t="s">
        <v>216</v>
      </c>
      <c r="D19" s="20" t="s">
        <v>217</v>
      </c>
      <c r="E19" s="19">
        <v>5</v>
      </c>
      <c r="F19" s="19">
        <v>5</v>
      </c>
      <c r="G19" s="23">
        <f>E19*F19</f>
        <v>25</v>
      </c>
      <c r="H19" s="20" t="s">
        <v>218</v>
      </c>
    </row>
    <row r="20" spans="2:8" ht="21.75" customHeight="1" x14ac:dyDescent="0.25">
      <c r="B20" s="17" t="s">
        <v>219</v>
      </c>
      <c r="C20" s="15" t="s">
        <v>220</v>
      </c>
      <c r="D20" s="15" t="s">
        <v>193</v>
      </c>
      <c r="E20" s="17">
        <v>4</v>
      </c>
      <c r="F20" s="17">
        <v>5</v>
      </c>
      <c r="G20" s="23">
        <f>E20*F20</f>
        <v>20</v>
      </c>
      <c r="H20" s="15" t="s">
        <v>221</v>
      </c>
    </row>
    <row r="21" spans="2:8" ht="21.75" customHeight="1" x14ac:dyDescent="0.25">
      <c r="B21" s="19" t="s">
        <v>222</v>
      </c>
      <c r="C21" s="20" t="s">
        <v>223</v>
      </c>
      <c r="D21" s="20" t="s">
        <v>197</v>
      </c>
      <c r="E21" s="19">
        <v>4</v>
      </c>
      <c r="F21" s="19">
        <v>4</v>
      </c>
      <c r="G21" s="23">
        <f>E21*F21</f>
        <v>16</v>
      </c>
      <c r="H21" s="20" t="s">
        <v>224</v>
      </c>
    </row>
    <row r="22" spans="2:8" ht="21.75" customHeight="1" x14ac:dyDescent="0.25">
      <c r="B22" s="17" t="s">
        <v>225</v>
      </c>
      <c r="C22" s="15" t="s">
        <v>226</v>
      </c>
      <c r="D22" s="15" t="s">
        <v>227</v>
      </c>
      <c r="E22" s="17">
        <v>3</v>
      </c>
      <c r="F22" s="17">
        <v>4</v>
      </c>
      <c r="G22" s="23">
        <f>E22*F22</f>
        <v>12</v>
      </c>
      <c r="H22" s="15" t="s">
        <v>228</v>
      </c>
    </row>
  </sheetData>
  <mergeCells count="4">
    <mergeCell ref="B2:H2"/>
    <mergeCell ref="B4:H4"/>
    <mergeCell ref="B14:H14"/>
    <mergeCell ref="B16:H16"/>
  </mergeCell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31"/>
  <sheetViews>
    <sheetView showGridLines="0" zoomScaleNormal="100" workbookViewId="0">
      <pane xSplit="1" ySplit="2" topLeftCell="B3" activePane="bottomRight" state="frozen"/>
      <selection pane="topRight" activeCell="B1" sqref="B1"/>
      <selection pane="bottomLeft" activeCell="A3" sqref="A3"/>
      <selection pane="bottomRight"/>
    </sheetView>
  </sheetViews>
  <sheetFormatPr baseColWidth="10" defaultColWidth="8.7109375" defaultRowHeight="15" x14ac:dyDescent="0.25"/>
  <cols>
    <col min="1" max="1" width="3" customWidth="1"/>
    <col min="2" max="2" width="30" customWidth="1"/>
    <col min="3" max="7" width="16" customWidth="1"/>
    <col min="8" max="8" width="3" customWidth="1"/>
  </cols>
  <sheetData>
    <row r="1" spans="2:7" ht="7.5" customHeight="1" x14ac:dyDescent="0.25"/>
    <row r="2" spans="2:7" ht="36" customHeight="1" x14ac:dyDescent="0.25">
      <c r="B2" s="6" t="s">
        <v>229</v>
      </c>
      <c r="C2" s="6"/>
      <c r="D2" s="6"/>
      <c r="E2" s="6"/>
      <c r="F2" s="6"/>
      <c r="G2" s="6"/>
    </row>
    <row r="3" spans="2:7" ht="9.75" customHeight="1" x14ac:dyDescent="0.25"/>
    <row r="4" spans="2:7" ht="19.5" customHeight="1" x14ac:dyDescent="0.25">
      <c r="B4" s="11" t="s">
        <v>230</v>
      </c>
      <c r="C4" s="11"/>
      <c r="D4" s="11"/>
      <c r="E4" s="11"/>
      <c r="F4" s="11"/>
      <c r="G4" s="11"/>
    </row>
    <row r="5" spans="2:7" ht="21.75" customHeight="1" x14ac:dyDescent="0.25">
      <c r="B5" s="16" t="s">
        <v>231</v>
      </c>
      <c r="C5" s="16" t="s">
        <v>232</v>
      </c>
      <c r="D5" s="16" t="s">
        <v>233</v>
      </c>
      <c r="E5" s="16" t="s">
        <v>234</v>
      </c>
      <c r="F5" s="16" t="s">
        <v>235</v>
      </c>
      <c r="G5" s="16" t="s">
        <v>236</v>
      </c>
    </row>
    <row r="6" spans="2:7" ht="19.5" customHeight="1" x14ac:dyDescent="0.25">
      <c r="B6" s="2" t="s">
        <v>237</v>
      </c>
      <c r="C6" s="2"/>
      <c r="D6" s="2"/>
      <c r="E6" s="2"/>
      <c r="F6" s="2"/>
      <c r="G6" s="2"/>
    </row>
    <row r="7" spans="2:7" ht="19.5" customHeight="1" x14ac:dyDescent="0.25">
      <c r="B7" s="20" t="s">
        <v>238</v>
      </c>
      <c r="C7" s="32">
        <v>5200</v>
      </c>
      <c r="D7" s="32">
        <v>1000</v>
      </c>
      <c r="E7" s="32">
        <v>1400</v>
      </c>
      <c r="F7" s="32">
        <v>1400</v>
      </c>
      <c r="G7" s="32">
        <v>1400</v>
      </c>
    </row>
    <row r="8" spans="2:7" ht="19.5" customHeight="1" x14ac:dyDescent="0.25">
      <c r="B8" s="15" t="s">
        <v>239</v>
      </c>
      <c r="C8" s="33">
        <v>2800</v>
      </c>
      <c r="D8" s="33">
        <v>0</v>
      </c>
      <c r="E8" s="33">
        <v>800</v>
      </c>
      <c r="F8" s="33">
        <v>1000</v>
      </c>
      <c r="G8" s="33">
        <v>1000</v>
      </c>
    </row>
    <row r="9" spans="2:7" ht="19.5" customHeight="1" x14ac:dyDescent="0.25">
      <c r="B9" s="34" t="s">
        <v>240</v>
      </c>
      <c r="C9" s="35">
        <f>C7+C8</f>
        <v>8000</v>
      </c>
      <c r="D9" s="35">
        <f>D7+D8</f>
        <v>1000</v>
      </c>
      <c r="E9" s="35">
        <f>E7+E8</f>
        <v>2200</v>
      </c>
      <c r="F9" s="35">
        <f>F7+F8</f>
        <v>2400</v>
      </c>
      <c r="G9" s="35">
        <f>G7+G8</f>
        <v>2400</v>
      </c>
    </row>
    <row r="10" spans="2:7" ht="19.5" customHeight="1" x14ac:dyDescent="0.25">
      <c r="B10" s="2" t="s">
        <v>241</v>
      </c>
      <c r="C10" s="2"/>
      <c r="D10" s="2"/>
      <c r="E10" s="2"/>
      <c r="F10" s="2"/>
      <c r="G10" s="2"/>
    </row>
    <row r="11" spans="2:7" ht="19.5" customHeight="1" x14ac:dyDescent="0.25">
      <c r="B11" s="20" t="s">
        <v>242</v>
      </c>
      <c r="C11" s="32">
        <v>8000</v>
      </c>
      <c r="D11" s="32">
        <v>2000</v>
      </c>
      <c r="E11" s="32">
        <v>3000</v>
      </c>
      <c r="F11" s="32">
        <v>2000</v>
      </c>
      <c r="G11" s="32">
        <v>1000</v>
      </c>
    </row>
    <row r="12" spans="2:7" ht="19.5" customHeight="1" x14ac:dyDescent="0.25">
      <c r="B12" s="15" t="s">
        <v>243</v>
      </c>
      <c r="C12" s="33">
        <v>3500</v>
      </c>
      <c r="D12" s="33">
        <v>0</v>
      </c>
      <c r="E12" s="33">
        <v>0</v>
      </c>
      <c r="F12" s="33">
        <v>2000</v>
      </c>
      <c r="G12" s="33">
        <v>1500</v>
      </c>
    </row>
    <row r="13" spans="2:7" ht="19.5" customHeight="1" x14ac:dyDescent="0.25">
      <c r="B13" s="34" t="s">
        <v>244</v>
      </c>
      <c r="C13" s="35">
        <f>C11+C12</f>
        <v>11500</v>
      </c>
      <c r="D13" s="35">
        <f>D11+D12</f>
        <v>2000</v>
      </c>
      <c r="E13" s="35">
        <f>E11+E12</f>
        <v>3000</v>
      </c>
      <c r="F13" s="35">
        <f>F11+F12</f>
        <v>4000</v>
      </c>
      <c r="G13" s="35">
        <f>G11+G12</f>
        <v>2500</v>
      </c>
    </row>
    <row r="14" spans="2:7" ht="19.5" customHeight="1" x14ac:dyDescent="0.25">
      <c r="B14" s="2" t="s">
        <v>245</v>
      </c>
      <c r="C14" s="2"/>
      <c r="D14" s="2"/>
      <c r="E14" s="2"/>
      <c r="F14" s="2"/>
      <c r="G14" s="2"/>
    </row>
    <row r="15" spans="2:7" ht="19.5" customHeight="1" x14ac:dyDescent="0.25">
      <c r="B15" s="20" t="s">
        <v>246</v>
      </c>
      <c r="C15" s="32">
        <v>6000</v>
      </c>
      <c r="D15" s="32">
        <v>0</v>
      </c>
      <c r="E15" s="32">
        <v>3000</v>
      </c>
      <c r="F15" s="32">
        <v>3000</v>
      </c>
      <c r="G15" s="32">
        <v>0</v>
      </c>
    </row>
    <row r="16" spans="2:7" ht="19.5" customHeight="1" x14ac:dyDescent="0.25">
      <c r="B16" s="15" t="s">
        <v>247</v>
      </c>
      <c r="C16" s="33">
        <v>800</v>
      </c>
      <c r="D16" s="33">
        <v>200</v>
      </c>
      <c r="E16" s="33">
        <v>400</v>
      </c>
      <c r="F16" s="33">
        <v>100</v>
      </c>
      <c r="G16" s="33">
        <v>100</v>
      </c>
    </row>
    <row r="17" spans="2:7" ht="19.5" customHeight="1" x14ac:dyDescent="0.25">
      <c r="B17" s="20" t="s">
        <v>248</v>
      </c>
      <c r="C17" s="32">
        <v>600</v>
      </c>
      <c r="D17" s="32">
        <v>0</v>
      </c>
      <c r="E17" s="32">
        <v>200</v>
      </c>
      <c r="F17" s="32">
        <v>200</v>
      </c>
      <c r="G17" s="32">
        <v>200</v>
      </c>
    </row>
    <row r="18" spans="2:7" ht="19.5" customHeight="1" x14ac:dyDescent="0.25">
      <c r="B18" s="34" t="s">
        <v>249</v>
      </c>
      <c r="C18" s="35">
        <f>C15+C16+C17</f>
        <v>7400</v>
      </c>
      <c r="D18" s="35">
        <f>D15+D16+D17</f>
        <v>200</v>
      </c>
      <c r="E18" s="35">
        <f>E15+E16+E17</f>
        <v>3600</v>
      </c>
      <c r="F18" s="35">
        <f>F15+F16+F17</f>
        <v>3300</v>
      </c>
      <c r="G18" s="35">
        <f>G15+G16+G17</f>
        <v>300</v>
      </c>
    </row>
    <row r="19" spans="2:7" ht="19.5" customHeight="1" x14ac:dyDescent="0.25">
      <c r="B19" s="2" t="s">
        <v>250</v>
      </c>
      <c r="C19" s="2"/>
      <c r="D19" s="2"/>
      <c r="E19" s="2"/>
      <c r="F19" s="2"/>
      <c r="G19" s="2"/>
    </row>
    <row r="20" spans="2:7" ht="19.5" customHeight="1" x14ac:dyDescent="0.25">
      <c r="B20" s="15" t="s">
        <v>251</v>
      </c>
      <c r="C20" s="33">
        <v>2690</v>
      </c>
      <c r="D20" s="33">
        <v>320</v>
      </c>
      <c r="E20" s="33">
        <v>870</v>
      </c>
      <c r="F20" s="33">
        <v>970</v>
      </c>
      <c r="G20" s="33">
        <v>530</v>
      </c>
    </row>
    <row r="21" spans="2:7" ht="19.5" customHeight="1" x14ac:dyDescent="0.25">
      <c r="B21" s="34" t="s">
        <v>252</v>
      </c>
      <c r="C21" s="35">
        <f>C20</f>
        <v>2690</v>
      </c>
      <c r="D21" s="35">
        <f>D20</f>
        <v>320</v>
      </c>
      <c r="E21" s="35">
        <f>E20</f>
        <v>870</v>
      </c>
      <c r="F21" s="35">
        <f>F20</f>
        <v>970</v>
      </c>
      <c r="G21" s="35">
        <f>G20</f>
        <v>530</v>
      </c>
    </row>
    <row r="23" spans="2:7" ht="24" customHeight="1" x14ac:dyDescent="0.25">
      <c r="B23" s="36" t="s">
        <v>253</v>
      </c>
      <c r="C23" s="37">
        <f>C9+C13+C18+C21</f>
        <v>29590</v>
      </c>
      <c r="D23" s="37">
        <f>D9+D13+D18+D21</f>
        <v>3520</v>
      </c>
      <c r="E23" s="37">
        <f>E9+E13+E18+E21</f>
        <v>9670</v>
      </c>
      <c r="F23" s="37">
        <f>F9+F13+F18+F21</f>
        <v>10670</v>
      </c>
      <c r="G23" s="37">
        <f>G9+G13+G18+G21</f>
        <v>5730</v>
      </c>
    </row>
    <row r="25" spans="2:7" ht="19.5" customHeight="1" x14ac:dyDescent="0.25">
      <c r="B25" s="11" t="s">
        <v>254</v>
      </c>
      <c r="C25" s="11"/>
      <c r="D25" s="11"/>
      <c r="E25" s="11"/>
      <c r="F25" s="11"/>
      <c r="G25" s="11"/>
    </row>
    <row r="26" spans="2:7" ht="21.75" customHeight="1" x14ac:dyDescent="0.25">
      <c r="B26" s="16" t="s">
        <v>255</v>
      </c>
      <c r="C26" s="16" t="s">
        <v>256</v>
      </c>
      <c r="D26" s="16" t="s">
        <v>257</v>
      </c>
      <c r="E26" s="16" t="s">
        <v>258</v>
      </c>
      <c r="F26" s="16" t="s">
        <v>259</v>
      </c>
      <c r="G26" s="16" t="s">
        <v>260</v>
      </c>
    </row>
    <row r="27" spans="2:7" ht="19.5" customHeight="1" x14ac:dyDescent="0.25">
      <c r="B27" s="20" t="s">
        <v>261</v>
      </c>
      <c r="C27" s="38">
        <v>52</v>
      </c>
      <c r="D27" s="38">
        <v>10</v>
      </c>
      <c r="E27" s="38">
        <v>14</v>
      </c>
      <c r="F27" s="38">
        <v>14</v>
      </c>
      <c r="G27" s="38">
        <v>14</v>
      </c>
    </row>
    <row r="28" spans="2:7" ht="19.5" customHeight="1" x14ac:dyDescent="0.25">
      <c r="B28" s="15" t="s">
        <v>262</v>
      </c>
      <c r="C28" s="39">
        <v>28</v>
      </c>
      <c r="D28" s="39">
        <v>0</v>
      </c>
      <c r="E28" s="39">
        <v>8</v>
      </c>
      <c r="F28" s="39">
        <v>10</v>
      </c>
      <c r="G28" s="39">
        <v>10</v>
      </c>
    </row>
    <row r="29" spans="2:7" ht="19.5" customHeight="1" x14ac:dyDescent="0.25">
      <c r="B29" s="20" t="s">
        <v>263</v>
      </c>
      <c r="C29" s="38">
        <v>35</v>
      </c>
      <c r="D29" s="38">
        <v>5</v>
      </c>
      <c r="E29" s="38">
        <v>10</v>
      </c>
      <c r="F29" s="38">
        <v>10</v>
      </c>
      <c r="G29" s="38">
        <v>10</v>
      </c>
    </row>
    <row r="30" spans="2:7" ht="19.5" customHeight="1" x14ac:dyDescent="0.25">
      <c r="B30" s="15" t="s">
        <v>264</v>
      </c>
      <c r="C30" s="39">
        <v>8</v>
      </c>
      <c r="D30" s="39">
        <v>4</v>
      </c>
      <c r="E30" s="39">
        <v>2</v>
      </c>
      <c r="F30" s="39">
        <v>1</v>
      </c>
      <c r="G30" s="39">
        <v>1</v>
      </c>
    </row>
    <row r="31" spans="2:7" ht="21.75" customHeight="1" x14ac:dyDescent="0.25">
      <c r="B31" s="34" t="s">
        <v>265</v>
      </c>
      <c r="C31" s="40">
        <f>C27+C28+C29+C30</f>
        <v>123</v>
      </c>
      <c r="D31" s="40">
        <f>D27+D28+D29+D30</f>
        <v>19</v>
      </c>
      <c r="E31" s="40">
        <f>E27+E28+E29+E30</f>
        <v>34</v>
      </c>
      <c r="F31" s="40">
        <f>F27+F28+F29+F30</f>
        <v>35</v>
      </c>
      <c r="G31" s="40">
        <f>G27+G28+G29+G30</f>
        <v>35</v>
      </c>
    </row>
  </sheetData>
  <mergeCells count="7">
    <mergeCell ref="B19:G19"/>
    <mergeCell ref="B25:G25"/>
    <mergeCell ref="B2:G2"/>
    <mergeCell ref="B4:G4"/>
    <mergeCell ref="B6:G6"/>
    <mergeCell ref="B10:G10"/>
    <mergeCell ref="B14:G14"/>
  </mergeCells>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19"/>
  <sheetViews>
    <sheetView showGridLines="0" zoomScaleNormal="100" workbookViewId="0">
      <pane xSplit="1" ySplit="2" topLeftCell="B3" activePane="bottomRight" state="frozen"/>
      <selection pane="topRight" activeCell="B1" sqref="B1"/>
      <selection pane="bottomLeft" activeCell="A3" sqref="A3"/>
      <selection pane="bottomRight"/>
    </sheetView>
  </sheetViews>
  <sheetFormatPr baseColWidth="10" defaultColWidth="8.7109375" defaultRowHeight="15" x14ac:dyDescent="0.25"/>
  <cols>
    <col min="1" max="1" width="3" customWidth="1"/>
    <col min="2" max="2" width="8" customWidth="1"/>
    <col min="3" max="3" width="26" customWidth="1"/>
    <col min="4" max="4" width="16" customWidth="1"/>
    <col min="5" max="6" width="14" customWidth="1"/>
    <col min="7" max="7" width="16" customWidth="1"/>
    <col min="8" max="8" width="12" customWidth="1"/>
    <col min="9" max="9" width="20" customWidth="1"/>
    <col min="10" max="10" width="3" customWidth="1"/>
  </cols>
  <sheetData>
    <row r="1" spans="2:10" ht="7.5" customHeight="1" x14ac:dyDescent="0.25"/>
    <row r="2" spans="2:10" ht="36" customHeight="1" x14ac:dyDescent="0.25">
      <c r="B2" s="6" t="s">
        <v>266</v>
      </c>
      <c r="C2" s="6"/>
      <c r="D2" s="6"/>
      <c r="E2" s="6"/>
      <c r="F2" s="6"/>
      <c r="G2" s="6"/>
      <c r="H2" s="6"/>
      <c r="I2" s="6"/>
    </row>
    <row r="3" spans="2:10" ht="9.75" customHeight="1" x14ac:dyDescent="0.25"/>
    <row r="4" spans="2:10" ht="19.5" customHeight="1" x14ac:dyDescent="0.25">
      <c r="B4" s="11" t="s">
        <v>267</v>
      </c>
      <c r="C4" s="11"/>
      <c r="D4" s="11"/>
      <c r="E4" s="11"/>
      <c r="F4" s="11"/>
      <c r="G4" s="11"/>
      <c r="H4" s="11"/>
      <c r="I4" s="11"/>
    </row>
    <row r="5" spans="2:10" ht="30" customHeight="1" x14ac:dyDescent="0.25">
      <c r="B5" s="16" t="s">
        <v>21</v>
      </c>
      <c r="C5" s="16" t="s">
        <v>268</v>
      </c>
      <c r="D5" s="16" t="s">
        <v>89</v>
      </c>
      <c r="E5" s="16" t="s">
        <v>24</v>
      </c>
      <c r="F5" s="16" t="s">
        <v>269</v>
      </c>
      <c r="G5" s="16" t="s">
        <v>270</v>
      </c>
      <c r="H5" s="16" t="s">
        <v>16</v>
      </c>
      <c r="I5" s="16" t="s">
        <v>271</v>
      </c>
      <c r="J5" s="16" t="s">
        <v>272</v>
      </c>
    </row>
    <row r="6" spans="2:10" ht="24" customHeight="1" x14ac:dyDescent="0.25">
      <c r="B6" s="17" t="s">
        <v>273</v>
      </c>
      <c r="C6" s="15" t="s">
        <v>274</v>
      </c>
      <c r="D6" s="15" t="s">
        <v>66</v>
      </c>
      <c r="E6" s="17">
        <v>30</v>
      </c>
      <c r="F6" s="17">
        <v>42</v>
      </c>
      <c r="G6" s="41">
        <f>(1-(F6-E6)/E6)</f>
        <v>0.6</v>
      </c>
      <c r="H6" s="31" t="s">
        <v>275</v>
      </c>
      <c r="I6" s="17" t="s">
        <v>276</v>
      </c>
      <c r="J6" s="15" t="s">
        <v>277</v>
      </c>
    </row>
    <row r="7" spans="2:10" ht="24" customHeight="1" x14ac:dyDescent="0.25">
      <c r="B7" s="19" t="s">
        <v>278</v>
      </c>
      <c r="C7" s="20" t="s">
        <v>279</v>
      </c>
      <c r="D7" s="20" t="s">
        <v>66</v>
      </c>
      <c r="E7" s="19">
        <v>80</v>
      </c>
      <c r="F7" s="19">
        <v>74</v>
      </c>
      <c r="G7" s="42">
        <f>F7/E7</f>
        <v>0.92500000000000004</v>
      </c>
      <c r="H7" s="27" t="s">
        <v>280</v>
      </c>
      <c r="I7" s="19" t="s">
        <v>281</v>
      </c>
      <c r="J7" s="20" t="s">
        <v>282</v>
      </c>
    </row>
    <row r="8" spans="2:10" ht="24" customHeight="1" x14ac:dyDescent="0.25">
      <c r="B8" s="17" t="s">
        <v>283</v>
      </c>
      <c r="C8" s="15" t="s">
        <v>284</v>
      </c>
      <c r="D8" s="15" t="s">
        <v>285</v>
      </c>
      <c r="E8" s="17">
        <v>8</v>
      </c>
      <c r="F8" s="17">
        <v>11</v>
      </c>
      <c r="G8" s="41">
        <f>(1-(F8-E8)/E8)</f>
        <v>0.625</v>
      </c>
      <c r="H8" s="31" t="s">
        <v>275</v>
      </c>
      <c r="I8" s="17" t="s">
        <v>286</v>
      </c>
      <c r="J8" s="15" t="s">
        <v>287</v>
      </c>
    </row>
    <row r="9" spans="2:10" ht="24" customHeight="1" x14ac:dyDescent="0.25">
      <c r="B9" s="19" t="s">
        <v>288</v>
      </c>
      <c r="C9" s="20" t="s">
        <v>289</v>
      </c>
      <c r="D9" s="20" t="s">
        <v>72</v>
      </c>
      <c r="E9" s="19">
        <v>100</v>
      </c>
      <c r="F9" s="19">
        <v>60</v>
      </c>
      <c r="G9" s="42">
        <f>F9/E9</f>
        <v>0.6</v>
      </c>
      <c r="H9" s="28" t="s">
        <v>290</v>
      </c>
      <c r="I9" s="19" t="s">
        <v>291</v>
      </c>
      <c r="J9" s="20" t="s">
        <v>292</v>
      </c>
    </row>
    <row r="10" spans="2:10" ht="24" customHeight="1" x14ac:dyDescent="0.25">
      <c r="B10" s="17" t="s">
        <v>293</v>
      </c>
      <c r="C10" s="15" t="s">
        <v>294</v>
      </c>
      <c r="D10" s="15" t="s">
        <v>120</v>
      </c>
      <c r="E10" s="17">
        <v>5</v>
      </c>
      <c r="F10" s="17">
        <v>2</v>
      </c>
      <c r="G10" s="41">
        <f>F10/E10</f>
        <v>0.4</v>
      </c>
      <c r="H10" s="28" t="s">
        <v>290</v>
      </c>
      <c r="I10" s="17" t="s">
        <v>291</v>
      </c>
      <c r="J10" s="15" t="s">
        <v>295</v>
      </c>
    </row>
    <row r="11" spans="2:10" ht="24" customHeight="1" x14ac:dyDescent="0.25">
      <c r="B11" s="19" t="s">
        <v>296</v>
      </c>
      <c r="C11" s="20" t="s">
        <v>297</v>
      </c>
      <c r="D11" s="20" t="s">
        <v>66</v>
      </c>
      <c r="E11" s="19">
        <v>100</v>
      </c>
      <c r="F11" s="19">
        <v>85</v>
      </c>
      <c r="G11" s="42">
        <f>F11/E11</f>
        <v>0.85</v>
      </c>
      <c r="H11" s="27" t="s">
        <v>298</v>
      </c>
      <c r="I11" s="19" t="s">
        <v>299</v>
      </c>
      <c r="J11" s="20" t="s">
        <v>300</v>
      </c>
    </row>
    <row r="12" spans="2:10" ht="24" customHeight="1" x14ac:dyDescent="0.25">
      <c r="B12" s="17" t="s">
        <v>301</v>
      </c>
      <c r="C12" s="15" t="s">
        <v>302</v>
      </c>
      <c r="D12" s="15" t="s">
        <v>303</v>
      </c>
      <c r="E12" s="17">
        <v>100</v>
      </c>
      <c r="F12" s="17">
        <v>97</v>
      </c>
      <c r="G12" s="41">
        <f>F12/E12</f>
        <v>0.97</v>
      </c>
      <c r="H12" s="23" t="s">
        <v>304</v>
      </c>
      <c r="I12" s="17" t="s">
        <v>276</v>
      </c>
      <c r="J12" s="15" t="s">
        <v>305</v>
      </c>
    </row>
    <row r="15" spans="2:10" ht="19.5" customHeight="1" x14ac:dyDescent="0.25">
      <c r="B15" s="11" t="s">
        <v>306</v>
      </c>
      <c r="C15" s="11"/>
      <c r="D15" s="11"/>
      <c r="E15" s="11"/>
      <c r="F15" s="11"/>
      <c r="G15" s="11"/>
      <c r="H15" s="11"/>
      <c r="I15" s="11"/>
    </row>
    <row r="16" spans="2:10" ht="21.75" customHeight="1" x14ac:dyDescent="0.25">
      <c r="B16" s="16" t="s">
        <v>307</v>
      </c>
      <c r="C16" s="16" t="s">
        <v>308</v>
      </c>
      <c r="D16" s="16" t="s">
        <v>309</v>
      </c>
      <c r="E16" s="16" t="s">
        <v>310</v>
      </c>
      <c r="F16" s="1"/>
      <c r="G16" s="1"/>
      <c r="H16" s="1"/>
      <c r="I16" s="1"/>
    </row>
    <row r="17" spans="2:9" ht="19.5" customHeight="1" x14ac:dyDescent="0.25">
      <c r="B17" s="19" t="s">
        <v>311</v>
      </c>
      <c r="C17" s="20" t="s">
        <v>312</v>
      </c>
      <c r="D17" s="20" t="s">
        <v>66</v>
      </c>
      <c r="E17" s="43" t="s">
        <v>313</v>
      </c>
      <c r="F17" s="43"/>
      <c r="G17" s="43"/>
      <c r="H17" s="43"/>
      <c r="I17" s="43"/>
    </row>
    <row r="18" spans="2:9" ht="19.5" customHeight="1" x14ac:dyDescent="0.25">
      <c r="B18" s="17" t="s">
        <v>314</v>
      </c>
      <c r="C18" s="15" t="s">
        <v>99</v>
      </c>
      <c r="D18" s="15" t="s">
        <v>66</v>
      </c>
      <c r="E18" s="10" t="s">
        <v>315</v>
      </c>
      <c r="F18" s="10"/>
      <c r="G18" s="10"/>
      <c r="H18" s="10"/>
      <c r="I18" s="10"/>
    </row>
    <row r="19" spans="2:9" ht="19.5" customHeight="1" x14ac:dyDescent="0.25">
      <c r="B19" s="19" t="s">
        <v>15</v>
      </c>
      <c r="C19" s="20" t="s">
        <v>121</v>
      </c>
      <c r="D19" s="20" t="s">
        <v>316</v>
      </c>
      <c r="E19" s="43" t="s">
        <v>317</v>
      </c>
      <c r="F19" s="43"/>
      <c r="G19" s="43"/>
      <c r="H19" s="43"/>
      <c r="I19" s="43"/>
    </row>
  </sheetData>
  <mergeCells count="7">
    <mergeCell ref="E18:I18"/>
    <mergeCell ref="E19:I19"/>
    <mergeCell ref="B2:I2"/>
    <mergeCell ref="B4:I4"/>
    <mergeCell ref="B15:I15"/>
    <mergeCell ref="F16:I16"/>
    <mergeCell ref="E17:I17"/>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Konzeptübersicht</vt:lpstr>
      <vt:lpstr>Maßnahmen &amp; Zeitplan</vt:lpstr>
      <vt:lpstr>Risiken &amp; Chancen</vt:lpstr>
      <vt:lpstr>Budget &amp; Ressourcen</vt:lpstr>
      <vt:lpstr>Erfolgskontrolle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Sergio Jiménez Canales</cp:lastModifiedBy>
  <cp:revision>0</cp:revision>
  <dcterms:created xsi:type="dcterms:W3CDTF">2026-06-16T05:00:13Z</dcterms:created>
  <dcterms:modified xsi:type="dcterms:W3CDTF">2026-06-17T06:20:00Z</dcterms:modified>
  <dc:language>en-US</dc:language>
</cp:coreProperties>
</file>