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1CAD839-2D8D-4EF1-8421-125411A87239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Dashboard" sheetId="1" r:id="rId1"/>
    <sheet name="Ressourcen" sheetId="2" r:id="rId2"/>
    <sheet name="Planung" sheetId="3" r:id="rId3"/>
    <sheet name="Auswertu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" l="1"/>
  <c r="E59" i="4" s="1"/>
  <c r="B58" i="4"/>
  <c r="B57" i="4"/>
  <c r="E57" i="4" s="1"/>
  <c r="E56" i="4"/>
  <c r="B56" i="4"/>
  <c r="B55" i="4"/>
  <c r="D55" i="4" s="1"/>
  <c r="B54" i="4"/>
  <c r="E54" i="4" s="1"/>
  <c r="B53" i="4"/>
  <c r="B52" i="4"/>
  <c r="E52" i="4" s="1"/>
  <c r="E51" i="4"/>
  <c r="B51" i="4"/>
  <c r="B50" i="4"/>
  <c r="E50" i="4" s="1"/>
  <c r="B49" i="4"/>
  <c r="E49" i="4" s="1"/>
  <c r="B48" i="4"/>
  <c r="B47" i="4"/>
  <c r="E47" i="4" s="1"/>
  <c r="E46" i="4"/>
  <c r="B46" i="4"/>
  <c r="E45" i="4"/>
  <c r="B45" i="4"/>
  <c r="B44" i="4"/>
  <c r="E44" i="4" s="1"/>
  <c r="B43" i="4"/>
  <c r="B42" i="4"/>
  <c r="E42" i="4" s="1"/>
  <c r="E41" i="4"/>
  <c r="B41" i="4"/>
  <c r="B40" i="4"/>
  <c r="E40" i="4" s="1"/>
  <c r="B39" i="4"/>
  <c r="E39" i="4" s="1"/>
  <c r="B38" i="4"/>
  <c r="B37" i="4"/>
  <c r="E37" i="4" s="1"/>
  <c r="E36" i="4"/>
  <c r="B36" i="4"/>
  <c r="B35" i="4"/>
  <c r="E35" i="4" s="1"/>
  <c r="B34" i="4"/>
  <c r="E34" i="4" s="1"/>
  <c r="B33" i="4"/>
  <c r="B32" i="4"/>
  <c r="E32" i="4" s="1"/>
  <c r="E31" i="4"/>
  <c r="B31" i="4"/>
  <c r="E30" i="4"/>
  <c r="B30" i="4"/>
  <c r="B29" i="4"/>
  <c r="E29" i="4" s="1"/>
  <c r="B28" i="4"/>
  <c r="B27" i="4"/>
  <c r="E27" i="4" s="1"/>
  <c r="E26" i="4"/>
  <c r="B26" i="4"/>
  <c r="B25" i="4"/>
  <c r="E25" i="4" s="1"/>
  <c r="B24" i="4"/>
  <c r="E24" i="4" s="1"/>
  <c r="B23" i="4"/>
  <c r="B22" i="4"/>
  <c r="E22" i="4" s="1"/>
  <c r="E21" i="4"/>
  <c r="B21" i="4"/>
  <c r="B20" i="4"/>
  <c r="E20" i="4" s="1"/>
  <c r="B19" i="4"/>
  <c r="E19" i="4" s="1"/>
  <c r="K18" i="4"/>
  <c r="B18" i="4"/>
  <c r="E18" i="4" s="1"/>
  <c r="K17" i="4"/>
  <c r="E17" i="4"/>
  <c r="B17" i="4"/>
  <c r="K16" i="4"/>
  <c r="L16" i="4" s="1"/>
  <c r="B16" i="4"/>
  <c r="E16" i="4" s="1"/>
  <c r="K15" i="4"/>
  <c r="B15" i="4"/>
  <c r="K14" i="4"/>
  <c r="B14" i="4"/>
  <c r="K13" i="4"/>
  <c r="B13" i="4"/>
  <c r="E13" i="4" s="1"/>
  <c r="K12" i="4"/>
  <c r="E12" i="4"/>
  <c r="B12" i="4"/>
  <c r="K11" i="4"/>
  <c r="B11" i="4"/>
  <c r="E11" i="4" s="1"/>
  <c r="K10" i="4"/>
  <c r="B10" i="4"/>
  <c r="E10" i="4" s="1"/>
  <c r="K9" i="4"/>
  <c r="B9" i="4"/>
  <c r="E9" i="4" s="1"/>
  <c r="K8" i="4"/>
  <c r="E8" i="4"/>
  <c r="B8" i="4"/>
  <c r="K7" i="4"/>
  <c r="M7" i="4" s="1"/>
  <c r="E7" i="4"/>
  <c r="B7" i="4"/>
  <c r="BL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BK80" i="3" s="1"/>
  <c r="K80" i="3"/>
  <c r="J80" i="3"/>
  <c r="BL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BL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BK78" i="3" s="1"/>
  <c r="L78" i="3"/>
  <c r="K78" i="3"/>
  <c r="J78" i="3"/>
  <c r="BL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BK77" i="3" s="1"/>
  <c r="S77" i="3"/>
  <c r="R77" i="3"/>
  <c r="Q77" i="3"/>
  <c r="P77" i="3"/>
  <c r="O77" i="3"/>
  <c r="N77" i="3"/>
  <c r="M77" i="3"/>
  <c r="L77" i="3"/>
  <c r="K77" i="3"/>
  <c r="J77" i="3"/>
  <c r="BL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BK76" i="3" s="1"/>
  <c r="J76" i="3"/>
  <c r="BL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BL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BK74" i="3" s="1"/>
  <c r="M74" i="3"/>
  <c r="L74" i="3"/>
  <c r="K74" i="3"/>
  <c r="J74" i="3"/>
  <c r="BL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BK73" i="3" s="1"/>
  <c r="R73" i="3"/>
  <c r="Q73" i="3"/>
  <c r="P73" i="3"/>
  <c r="O73" i="3"/>
  <c r="N73" i="3"/>
  <c r="M73" i="3"/>
  <c r="L73" i="3"/>
  <c r="K73" i="3"/>
  <c r="J73" i="3"/>
  <c r="BL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BK72" i="3" s="1"/>
  <c r="J72" i="3"/>
  <c r="BL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BL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BK70" i="3" s="1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BL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BK69" i="3" s="1"/>
  <c r="Q69" i="3"/>
  <c r="P69" i="3"/>
  <c r="O69" i="3"/>
  <c r="N69" i="3"/>
  <c r="M69" i="3"/>
  <c r="L69" i="3"/>
  <c r="K69" i="3"/>
  <c r="J69" i="3"/>
  <c r="BL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BK68" i="3" s="1"/>
  <c r="L68" i="3"/>
  <c r="K68" i="3"/>
  <c r="J68" i="3"/>
  <c r="BL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BL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BK66" i="3" s="1"/>
  <c r="U66" i="3"/>
  <c r="T66" i="3"/>
  <c r="S66" i="3"/>
  <c r="R66" i="3"/>
  <c r="Q66" i="3"/>
  <c r="P66" i="3"/>
  <c r="O66" i="3"/>
  <c r="N66" i="3"/>
  <c r="M66" i="3"/>
  <c r="L66" i="3"/>
  <c r="K66" i="3"/>
  <c r="J66" i="3"/>
  <c r="BL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BK65" i="3" s="1"/>
  <c r="P65" i="3"/>
  <c r="O65" i="3"/>
  <c r="N65" i="3"/>
  <c r="M65" i="3"/>
  <c r="L65" i="3"/>
  <c r="K65" i="3"/>
  <c r="J65" i="3"/>
  <c r="BL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BK64" i="3" s="1"/>
  <c r="K64" i="3"/>
  <c r="J64" i="3"/>
  <c r="BL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BL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BK62" i="3" s="1"/>
  <c r="T62" i="3"/>
  <c r="S62" i="3"/>
  <c r="R62" i="3"/>
  <c r="Q62" i="3"/>
  <c r="P62" i="3"/>
  <c r="O62" i="3"/>
  <c r="N62" i="3"/>
  <c r="M62" i="3"/>
  <c r="L62" i="3"/>
  <c r="K62" i="3"/>
  <c r="J62" i="3"/>
  <c r="BL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BK61" i="3" s="1"/>
  <c r="O61" i="3"/>
  <c r="N61" i="3"/>
  <c r="M61" i="3"/>
  <c r="L61" i="3"/>
  <c r="K61" i="3"/>
  <c r="J61" i="3"/>
  <c r="BL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BK60" i="3" s="1"/>
  <c r="J60" i="3"/>
  <c r="BL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BL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BK58" i="3" s="1"/>
  <c r="T58" i="3"/>
  <c r="S58" i="3"/>
  <c r="R58" i="3"/>
  <c r="Q58" i="3"/>
  <c r="P58" i="3"/>
  <c r="O58" i="3"/>
  <c r="N58" i="3"/>
  <c r="M58" i="3"/>
  <c r="L58" i="3"/>
  <c r="K58" i="3"/>
  <c r="J58" i="3"/>
  <c r="BL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BK57" i="3" s="1"/>
  <c r="O57" i="3"/>
  <c r="N57" i="3"/>
  <c r="M57" i="3"/>
  <c r="L57" i="3"/>
  <c r="K57" i="3"/>
  <c r="J57" i="3"/>
  <c r="BL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BK56" i="3" s="1"/>
  <c r="J56" i="3"/>
  <c r="BL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BL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BK54" i="3" s="1"/>
  <c r="T54" i="3"/>
  <c r="S54" i="3"/>
  <c r="R54" i="3"/>
  <c r="Q54" i="3"/>
  <c r="P54" i="3"/>
  <c r="O54" i="3"/>
  <c r="N54" i="3"/>
  <c r="M54" i="3"/>
  <c r="L54" i="3"/>
  <c r="K54" i="3"/>
  <c r="J54" i="3"/>
  <c r="BL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BK53" i="3" s="1"/>
  <c r="O53" i="3"/>
  <c r="N53" i="3"/>
  <c r="M53" i="3"/>
  <c r="L53" i="3"/>
  <c r="K53" i="3"/>
  <c r="J53" i="3"/>
  <c r="BL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BK52" i="3" s="1"/>
  <c r="J52" i="3"/>
  <c r="BL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BL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BK50" i="3" s="1"/>
  <c r="T50" i="3"/>
  <c r="S50" i="3"/>
  <c r="R50" i="3"/>
  <c r="Q50" i="3"/>
  <c r="P50" i="3"/>
  <c r="O50" i="3"/>
  <c r="N50" i="3"/>
  <c r="M50" i="3"/>
  <c r="L50" i="3"/>
  <c r="K50" i="3"/>
  <c r="J50" i="3"/>
  <c r="BL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BK49" i="3" s="1"/>
  <c r="O49" i="3"/>
  <c r="N49" i="3"/>
  <c r="M49" i="3"/>
  <c r="L49" i="3"/>
  <c r="K49" i="3"/>
  <c r="J49" i="3"/>
  <c r="BL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BK48" i="3" s="1"/>
  <c r="J48" i="3"/>
  <c r="BL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BL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BK46" i="3" s="1"/>
  <c r="T46" i="3"/>
  <c r="S46" i="3"/>
  <c r="R46" i="3"/>
  <c r="Q46" i="3"/>
  <c r="P46" i="3"/>
  <c r="O46" i="3"/>
  <c r="N46" i="3"/>
  <c r="M46" i="3"/>
  <c r="L46" i="3"/>
  <c r="K46" i="3"/>
  <c r="J46" i="3"/>
  <c r="BL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BK45" i="3" s="1"/>
  <c r="O45" i="3"/>
  <c r="N45" i="3"/>
  <c r="M45" i="3"/>
  <c r="L45" i="3"/>
  <c r="K45" i="3"/>
  <c r="J45" i="3"/>
  <c r="BL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BK44" i="3" s="1"/>
  <c r="J44" i="3"/>
  <c r="BL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BL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BK42" i="3" s="1"/>
  <c r="T42" i="3"/>
  <c r="S42" i="3"/>
  <c r="R42" i="3"/>
  <c r="Q42" i="3"/>
  <c r="P42" i="3"/>
  <c r="O42" i="3"/>
  <c r="N42" i="3"/>
  <c r="M42" i="3"/>
  <c r="L42" i="3"/>
  <c r="K42" i="3"/>
  <c r="J42" i="3"/>
  <c r="BL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BK41" i="3" s="1"/>
  <c r="O41" i="3"/>
  <c r="N41" i="3"/>
  <c r="M41" i="3"/>
  <c r="L41" i="3"/>
  <c r="K41" i="3"/>
  <c r="J41" i="3"/>
  <c r="BL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BK40" i="3" s="1"/>
  <c r="J40" i="3"/>
  <c r="BL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BK39" i="3" s="1"/>
  <c r="BL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BK38" i="3" s="1"/>
  <c r="T38" i="3"/>
  <c r="S38" i="3"/>
  <c r="R38" i="3"/>
  <c r="Q38" i="3"/>
  <c r="P38" i="3"/>
  <c r="O38" i="3"/>
  <c r="N38" i="3"/>
  <c r="M38" i="3"/>
  <c r="L38" i="3"/>
  <c r="K38" i="3"/>
  <c r="J38" i="3"/>
  <c r="BL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BK37" i="3" s="1"/>
  <c r="O37" i="3"/>
  <c r="N37" i="3"/>
  <c r="M37" i="3"/>
  <c r="L37" i="3"/>
  <c r="K37" i="3"/>
  <c r="J37" i="3"/>
  <c r="BL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BK36" i="3" s="1"/>
  <c r="J36" i="3"/>
  <c r="BL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BL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BK34" i="3" s="1"/>
  <c r="L34" i="3"/>
  <c r="K34" i="3"/>
  <c r="J34" i="3"/>
  <c r="BL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BK33" i="3" s="1"/>
  <c r="O33" i="3"/>
  <c r="N33" i="3"/>
  <c r="M33" i="3"/>
  <c r="L33" i="3"/>
  <c r="K33" i="3"/>
  <c r="J33" i="3"/>
  <c r="BL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BK32" i="3" s="1"/>
  <c r="J32" i="3"/>
  <c r="BL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BK30" i="3" s="1"/>
  <c r="BL30" i="3" s="1"/>
  <c r="L30" i="3"/>
  <c r="K30" i="3"/>
  <c r="J30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BK29" i="3" s="1"/>
  <c r="BL29" i="3" s="1"/>
  <c r="P29" i="3"/>
  <c r="O29" i="3"/>
  <c r="N29" i="3"/>
  <c r="M29" i="3"/>
  <c r="L29" i="3"/>
  <c r="K29" i="3"/>
  <c r="J29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BK28" i="3" s="1"/>
  <c r="BL28" i="3" s="1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BK26" i="3" s="1"/>
  <c r="BL26" i="3" s="1"/>
  <c r="L26" i="3"/>
  <c r="K26" i="3"/>
  <c r="J26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BK25" i="3" s="1"/>
  <c r="BL25" i="3" s="1"/>
  <c r="O25" i="3"/>
  <c r="N25" i="3"/>
  <c r="M25" i="3"/>
  <c r="L25" i="3"/>
  <c r="K25" i="3"/>
  <c r="J25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BK24" i="3" s="1"/>
  <c r="BL24" i="3" s="1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BK22" i="3" s="1"/>
  <c r="BL22" i="3" s="1"/>
  <c r="L22" i="3"/>
  <c r="K22" i="3"/>
  <c r="J22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BK21" i="3" s="1"/>
  <c r="BL21" i="3" s="1"/>
  <c r="T21" i="3"/>
  <c r="S21" i="3"/>
  <c r="R21" i="3"/>
  <c r="Q21" i="3"/>
  <c r="P21" i="3"/>
  <c r="O21" i="3"/>
  <c r="N21" i="3"/>
  <c r="M21" i="3"/>
  <c r="L21" i="3"/>
  <c r="K21" i="3"/>
  <c r="J21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BK20" i="3" s="1"/>
  <c r="BL20" i="3" s="1"/>
  <c r="K20" i="3"/>
  <c r="J20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BK18" i="3" s="1"/>
  <c r="BL18" i="3" s="1"/>
  <c r="M18" i="3"/>
  <c r="L18" i="3"/>
  <c r="K18" i="3"/>
  <c r="J18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C15" i="4" s="1"/>
  <c r="B21" i="1" s="1"/>
  <c r="Q17" i="3"/>
  <c r="P17" i="3"/>
  <c r="O17" i="3"/>
  <c r="N17" i="3"/>
  <c r="M17" i="3"/>
  <c r="L17" i="3"/>
  <c r="K17" i="3"/>
  <c r="J17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BK16" i="3" s="1"/>
  <c r="BL16" i="3" s="1"/>
  <c r="L16" i="3"/>
  <c r="K16" i="3"/>
  <c r="J16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C25" i="4" s="1"/>
  <c r="B31" i="1" s="1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BK15" i="3" s="1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BK14" i="3" s="1"/>
  <c r="U14" i="3"/>
  <c r="T14" i="3"/>
  <c r="S14" i="3"/>
  <c r="R14" i="3"/>
  <c r="Q14" i="3"/>
  <c r="P14" i="3"/>
  <c r="O14" i="3"/>
  <c r="N14" i="3"/>
  <c r="M14" i="3"/>
  <c r="L14" i="3"/>
  <c r="K14" i="3"/>
  <c r="J14" i="3"/>
  <c r="BJ13" i="3"/>
  <c r="BI13" i="3"/>
  <c r="BH13" i="3"/>
  <c r="BG13" i="3"/>
  <c r="BF13" i="3"/>
  <c r="BE13" i="3"/>
  <c r="BD13" i="3"/>
  <c r="C53" i="4" s="1"/>
  <c r="B59" i="1" s="1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BK13" i="3" s="1"/>
  <c r="O13" i="3"/>
  <c r="N13" i="3"/>
  <c r="M13" i="3"/>
  <c r="L13" i="3"/>
  <c r="K13" i="3"/>
  <c r="J13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BK12" i="3" s="1"/>
  <c r="BL12" i="3" s="1"/>
  <c r="J12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BK11" i="3" s="1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BK10" i="3" s="1"/>
  <c r="T10" i="3"/>
  <c r="S10" i="3"/>
  <c r="R10" i="3"/>
  <c r="Q10" i="3"/>
  <c r="P10" i="3"/>
  <c r="O10" i="3"/>
  <c r="N10" i="3"/>
  <c r="M10" i="3"/>
  <c r="L10" i="3"/>
  <c r="K10" i="3"/>
  <c r="J10" i="3"/>
  <c r="BJ9" i="3"/>
  <c r="BI9" i="3"/>
  <c r="C58" i="4" s="1"/>
  <c r="B64" i="1" s="1"/>
  <c r="BH9" i="3"/>
  <c r="BG9" i="3"/>
  <c r="BF9" i="3"/>
  <c r="C55" i="4" s="1"/>
  <c r="B61" i="1" s="1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C38" i="4" s="1"/>
  <c r="B44" i="1" s="1"/>
  <c r="AN9" i="3"/>
  <c r="AM9" i="3"/>
  <c r="AL9" i="3"/>
  <c r="C35" i="4" s="1"/>
  <c r="B41" i="1" s="1"/>
  <c r="AK9" i="3"/>
  <c r="AJ9" i="3"/>
  <c r="C33" i="4" s="1"/>
  <c r="B39" i="1" s="1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C18" i="4" s="1"/>
  <c r="B24" i="1" s="1"/>
  <c r="T9" i="3"/>
  <c r="S9" i="3"/>
  <c r="R9" i="3"/>
  <c r="Q9" i="3"/>
  <c r="P9" i="3"/>
  <c r="O9" i="3"/>
  <c r="N9" i="3"/>
  <c r="M9" i="3"/>
  <c r="BK9" i="3" s="1"/>
  <c r="L9" i="3"/>
  <c r="K9" i="3"/>
  <c r="J9" i="3"/>
  <c r="BJ8" i="3"/>
  <c r="BI8" i="3"/>
  <c r="BH8" i="3"/>
  <c r="BG8" i="3"/>
  <c r="BF8" i="3"/>
  <c r="BE8" i="3"/>
  <c r="BD8" i="3"/>
  <c r="BC8" i="3"/>
  <c r="BB8" i="3"/>
  <c r="BA8" i="3"/>
  <c r="AZ8" i="3"/>
  <c r="AY8" i="3"/>
  <c r="C48" i="4" s="1"/>
  <c r="B54" i="1" s="1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C11" i="4" s="1"/>
  <c r="B17" i="1" s="1"/>
  <c r="M8" i="3"/>
  <c r="L8" i="3"/>
  <c r="K8" i="3"/>
  <c r="BK8" i="3" s="1"/>
  <c r="J8" i="3"/>
  <c r="BK7" i="3"/>
  <c r="BL7" i="3" s="1"/>
  <c r="BJ7" i="3"/>
  <c r="BI7" i="3"/>
  <c r="BH7" i="3"/>
  <c r="BG7" i="3"/>
  <c r="BF7" i="3"/>
  <c r="BE7" i="3"/>
  <c r="BD7" i="3"/>
  <c r="BC7" i="3"/>
  <c r="BB7" i="3"/>
  <c r="BA7" i="3"/>
  <c r="C50" i="4" s="1"/>
  <c r="B56" i="1" s="1"/>
  <c r="AZ7" i="3"/>
  <c r="AY7" i="3"/>
  <c r="AX7" i="3"/>
  <c r="AW7" i="3"/>
  <c r="AV7" i="3"/>
  <c r="C45" i="4" s="1"/>
  <c r="B51" i="1" s="1"/>
  <c r="AU7" i="3"/>
  <c r="AT7" i="3"/>
  <c r="C43" i="4" s="1"/>
  <c r="B49" i="1" s="1"/>
  <c r="AS7" i="3"/>
  <c r="AR7" i="3"/>
  <c r="AQ7" i="3"/>
  <c r="C40" i="4" s="1"/>
  <c r="B46" i="1" s="1"/>
  <c r="AP7" i="3"/>
  <c r="AO7" i="3"/>
  <c r="AN7" i="3"/>
  <c r="AM7" i="3"/>
  <c r="AL7" i="3"/>
  <c r="AK7" i="3"/>
  <c r="AJ7" i="3"/>
  <c r="AI7" i="3"/>
  <c r="AH7" i="3"/>
  <c r="AG7" i="3"/>
  <c r="C30" i="4" s="1"/>
  <c r="B36" i="1" s="1"/>
  <c r="AF7" i="3"/>
  <c r="AE7" i="3"/>
  <c r="C28" i="4" s="1"/>
  <c r="B34" i="1" s="1"/>
  <c r="AD7" i="3"/>
  <c r="AC7" i="3"/>
  <c r="AB7" i="3"/>
  <c r="AA7" i="3"/>
  <c r="Z7" i="3"/>
  <c r="C23" i="4" s="1"/>
  <c r="B29" i="1" s="1"/>
  <c r="Y7" i="3"/>
  <c r="X7" i="3"/>
  <c r="W7" i="3"/>
  <c r="C20" i="4" s="1"/>
  <c r="B26" i="1" s="1"/>
  <c r="V7" i="3"/>
  <c r="U7" i="3"/>
  <c r="T7" i="3"/>
  <c r="S7" i="3"/>
  <c r="R7" i="3"/>
  <c r="Q7" i="3"/>
  <c r="P7" i="3"/>
  <c r="O7" i="3"/>
  <c r="N7" i="3"/>
  <c r="M7" i="3"/>
  <c r="L7" i="3"/>
  <c r="K7" i="3"/>
  <c r="J7" i="3"/>
  <c r="M18" i="2"/>
  <c r="M17" i="2"/>
  <c r="M16" i="2"/>
  <c r="M15" i="2"/>
  <c r="M14" i="2"/>
  <c r="M13" i="2"/>
  <c r="M12" i="2"/>
  <c r="D8" i="4" s="1"/>
  <c r="F8" i="4" s="1"/>
  <c r="M11" i="2"/>
  <c r="M10" i="2"/>
  <c r="M9" i="2"/>
  <c r="M8" i="2"/>
  <c r="D12" i="4" s="1"/>
  <c r="F12" i="4" s="1"/>
  <c r="M7" i="2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BL8" i="3" l="1"/>
  <c r="Q13" i="4"/>
  <c r="BL14" i="3"/>
  <c r="N16" i="4"/>
  <c r="BL11" i="3"/>
  <c r="Q10" i="4"/>
  <c r="M11" i="4"/>
  <c r="F55" i="4"/>
  <c r="C18" i="1"/>
  <c r="BL9" i="3"/>
  <c r="H8" i="4"/>
  <c r="D14" i="1" s="1"/>
  <c r="G8" i="4"/>
  <c r="C14" i="1"/>
  <c r="BL13" i="3"/>
  <c r="M16" i="4"/>
  <c r="BL15" i="3"/>
  <c r="Q11" i="4"/>
  <c r="BL10" i="3"/>
  <c r="M14" i="4"/>
  <c r="D25" i="4"/>
  <c r="F25" i="4" s="1"/>
  <c r="L17" i="4"/>
  <c r="N17" i="4" s="1"/>
  <c r="D20" i="4"/>
  <c r="F20" i="4" s="1"/>
  <c r="E55" i="4"/>
  <c r="C7" i="4"/>
  <c r="B13" i="1" s="1"/>
  <c r="C27" i="4"/>
  <c r="B33" i="1" s="1"/>
  <c r="C47" i="4"/>
  <c r="B53" i="1" s="1"/>
  <c r="BK51" i="3"/>
  <c r="Q8" i="4"/>
  <c r="D26" i="4"/>
  <c r="F26" i="4" s="1"/>
  <c r="C10" i="4"/>
  <c r="B16" i="1" s="1"/>
  <c r="C22" i="4"/>
  <c r="B28" i="1" s="1"/>
  <c r="D10" i="4"/>
  <c r="F10" i="4" s="1"/>
  <c r="L12" i="4"/>
  <c r="N12" i="4" s="1"/>
  <c r="M12" i="4"/>
  <c r="L15" i="4"/>
  <c r="E48" i="4"/>
  <c r="D48" i="4"/>
  <c r="C44" i="4"/>
  <c r="B50" i="1" s="1"/>
  <c r="L8" i="4"/>
  <c r="L10" i="4"/>
  <c r="D31" i="4"/>
  <c r="F31" i="4" s="1"/>
  <c r="BK17" i="3"/>
  <c r="BK59" i="3"/>
  <c r="M8" i="4"/>
  <c r="E43" i="4"/>
  <c r="D43" i="4"/>
  <c r="F43" i="4" s="1"/>
  <c r="C26" i="4"/>
  <c r="B32" i="1" s="1"/>
  <c r="C46" i="4"/>
  <c r="B52" i="1" s="1"/>
  <c r="BK55" i="3"/>
  <c r="C14" i="4"/>
  <c r="B20" i="1" s="1"/>
  <c r="C34" i="4"/>
  <c r="B40" i="1" s="1"/>
  <c r="C54" i="4"/>
  <c r="B60" i="1" s="1"/>
  <c r="BK47" i="3"/>
  <c r="D11" i="4"/>
  <c r="F11" i="4" s="1"/>
  <c r="E38" i="4"/>
  <c r="D38" i="4"/>
  <c r="F38" i="4" s="1"/>
  <c r="D50" i="4"/>
  <c r="F50" i="4" s="1"/>
  <c r="C9" i="4"/>
  <c r="B15" i="1" s="1"/>
  <c r="C29" i="4"/>
  <c r="B35" i="1" s="1"/>
  <c r="C49" i="4"/>
  <c r="B55" i="1" s="1"/>
  <c r="BK43" i="3"/>
  <c r="D7" i="4"/>
  <c r="F7" i="4" s="1"/>
  <c r="D56" i="4"/>
  <c r="F56" i="4" s="1"/>
  <c r="BK75" i="3"/>
  <c r="L13" i="4"/>
  <c r="C51" i="4"/>
  <c r="B57" i="1" s="1"/>
  <c r="C32" i="4"/>
  <c r="B38" i="1" s="1"/>
  <c r="C13" i="4"/>
  <c r="B19" i="1" s="1"/>
  <c r="L7" i="4"/>
  <c r="E14" i="4"/>
  <c r="D14" i="4"/>
  <c r="M17" i="4"/>
  <c r="E28" i="4"/>
  <c r="D28" i="4"/>
  <c r="F28" i="4" s="1"/>
  <c r="D40" i="4"/>
  <c r="F40" i="4" s="1"/>
  <c r="D30" i="4"/>
  <c r="F30" i="4" s="1"/>
  <c r="D36" i="4"/>
  <c r="F36" i="4" s="1"/>
  <c r="BK35" i="3"/>
  <c r="D45" i="4"/>
  <c r="F45" i="4" s="1"/>
  <c r="BK31" i="3"/>
  <c r="D51" i="4"/>
  <c r="F51" i="4" s="1"/>
  <c r="D13" i="4"/>
  <c r="F13" i="4" s="1"/>
  <c r="BK27" i="3"/>
  <c r="BL27" i="3" s="1"/>
  <c r="D46" i="4"/>
  <c r="F46" i="4" s="1"/>
  <c r="E58" i="4"/>
  <c r="D58" i="4"/>
  <c r="F58" i="4" s="1"/>
  <c r="BK19" i="3"/>
  <c r="BL19" i="3" s="1"/>
  <c r="M18" i="4"/>
  <c r="C37" i="4"/>
  <c r="B43" i="1" s="1"/>
  <c r="D18" i="4"/>
  <c r="F18" i="4" s="1"/>
  <c r="D23" i="4"/>
  <c r="E23" i="4"/>
  <c r="D35" i="4"/>
  <c r="F35" i="4" s="1"/>
  <c r="BK79" i="3"/>
  <c r="C8" i="4"/>
  <c r="B14" i="1" s="1"/>
  <c r="C21" i="4"/>
  <c r="B27" i="1" s="1"/>
  <c r="BK71" i="3"/>
  <c r="C24" i="4"/>
  <c r="B30" i="1" s="1"/>
  <c r="BK63" i="3"/>
  <c r="D33" i="4"/>
  <c r="E33" i="4"/>
  <c r="C52" i="4"/>
  <c r="B58" i="1" s="1"/>
  <c r="C16" i="4"/>
  <c r="B22" i="1" s="1"/>
  <c r="C56" i="4"/>
  <c r="B62" i="1" s="1"/>
  <c r="L9" i="4"/>
  <c r="C17" i="4"/>
  <c r="B23" i="1" s="1"/>
  <c r="C57" i="4"/>
  <c r="B63" i="1" s="1"/>
  <c r="BK23" i="3"/>
  <c r="BL23" i="3" s="1"/>
  <c r="D41" i="4"/>
  <c r="F41" i="4" s="1"/>
  <c r="C41" i="4"/>
  <c r="B47" i="1" s="1"/>
  <c r="C42" i="4"/>
  <c r="B48" i="1" s="1"/>
  <c r="BK67" i="3"/>
  <c r="D21" i="4"/>
  <c r="F21" i="4" s="1"/>
  <c r="C31" i="4"/>
  <c r="B37" i="1" s="1"/>
  <c r="D17" i="4"/>
  <c r="F17" i="4" s="1"/>
  <c r="C12" i="4"/>
  <c r="B18" i="1" s="1"/>
  <c r="C36" i="4"/>
  <c r="B42" i="1" s="1"/>
  <c r="L14" i="4"/>
  <c r="N14" i="4" s="1"/>
  <c r="L11" i="4"/>
  <c r="N11" i="4" s="1"/>
  <c r="C19" i="4"/>
  <c r="B25" i="1" s="1"/>
  <c r="C39" i="4"/>
  <c r="B45" i="1" s="1"/>
  <c r="C59" i="4"/>
  <c r="B65" i="1" s="1"/>
  <c r="E15" i="4"/>
  <c r="D15" i="4"/>
  <c r="F15" i="4" s="1"/>
  <c r="E53" i="4"/>
  <c r="D53" i="4"/>
  <c r="F53" i="4" s="1"/>
  <c r="D9" i="4"/>
  <c r="F9" i="4" s="1"/>
  <c r="L18" i="4"/>
  <c r="N18" i="4" s="1"/>
  <c r="D19" i="4"/>
  <c r="F19" i="4" s="1"/>
  <c r="D24" i="4"/>
  <c r="F24" i="4" s="1"/>
  <c r="D29" i="4"/>
  <c r="F29" i="4" s="1"/>
  <c r="D34" i="4"/>
  <c r="F34" i="4" s="1"/>
  <c r="D39" i="4"/>
  <c r="F39" i="4" s="1"/>
  <c r="D44" i="4"/>
  <c r="F44" i="4" s="1"/>
  <c r="D49" i="4"/>
  <c r="F49" i="4" s="1"/>
  <c r="D54" i="4"/>
  <c r="F54" i="4" s="1"/>
  <c r="D59" i="4"/>
  <c r="F59" i="4" s="1"/>
  <c r="D16" i="4"/>
  <c r="F16" i="4" s="1"/>
  <c r="D22" i="4"/>
  <c r="F22" i="4" s="1"/>
  <c r="D27" i="4"/>
  <c r="F27" i="4" s="1"/>
  <c r="D32" i="4"/>
  <c r="F32" i="4" s="1"/>
  <c r="D37" i="4"/>
  <c r="F37" i="4" s="1"/>
  <c r="D42" i="4"/>
  <c r="F42" i="4" s="1"/>
  <c r="D47" i="4"/>
  <c r="F47" i="4" s="1"/>
  <c r="D52" i="4"/>
  <c r="F52" i="4" s="1"/>
  <c r="D57" i="4"/>
  <c r="F57" i="4" s="1"/>
  <c r="H10" i="4" l="1"/>
  <c r="D16" i="1" s="1"/>
  <c r="G10" i="4"/>
  <c r="C16" i="1"/>
  <c r="I10" i="4"/>
  <c r="E16" i="1" s="1"/>
  <c r="H58" i="4"/>
  <c r="D64" i="1" s="1"/>
  <c r="G58" i="4"/>
  <c r="C64" i="1"/>
  <c r="C58" i="1"/>
  <c r="I52" i="4"/>
  <c r="E58" i="1" s="1"/>
  <c r="H52" i="4"/>
  <c r="D58" i="1" s="1"/>
  <c r="G52" i="4"/>
  <c r="H15" i="4"/>
  <c r="D21" i="1" s="1"/>
  <c r="G15" i="4"/>
  <c r="C21" i="1"/>
  <c r="I15" i="4"/>
  <c r="E21" i="1" s="1"/>
  <c r="H56" i="4"/>
  <c r="D62" i="1" s="1"/>
  <c r="G56" i="4"/>
  <c r="C62" i="1"/>
  <c r="Q9" i="4"/>
  <c r="C43" i="1"/>
  <c r="G37" i="4"/>
  <c r="H37" i="4"/>
  <c r="D43" i="1" s="1"/>
  <c r="C19" i="1"/>
  <c r="H13" i="4"/>
  <c r="D19" i="1" s="1"/>
  <c r="G13" i="4"/>
  <c r="G7" i="4"/>
  <c r="C13" i="1"/>
  <c r="H7" i="4"/>
  <c r="D13" i="1" s="1"/>
  <c r="B5" i="1"/>
  <c r="B6" i="1" s="1"/>
  <c r="M9" i="4"/>
  <c r="N9" i="4" s="1"/>
  <c r="BL17" i="3"/>
  <c r="H12" i="4"/>
  <c r="C38" i="1"/>
  <c r="I32" i="4"/>
  <c r="E38" i="1" s="1"/>
  <c r="H32" i="4"/>
  <c r="D38" i="1" s="1"/>
  <c r="G32" i="4"/>
  <c r="H51" i="4"/>
  <c r="D57" i="1" s="1"/>
  <c r="G51" i="4"/>
  <c r="C57" i="1"/>
  <c r="B4" i="1"/>
  <c r="C33" i="1"/>
  <c r="H27" i="4"/>
  <c r="D33" i="1" s="1"/>
  <c r="G27" i="4"/>
  <c r="F33" i="4"/>
  <c r="H31" i="4"/>
  <c r="D37" i="1" s="1"/>
  <c r="G31" i="4"/>
  <c r="C37" i="1"/>
  <c r="G12" i="4"/>
  <c r="C59" i="1"/>
  <c r="H53" i="4"/>
  <c r="D59" i="1" s="1"/>
  <c r="G53" i="4"/>
  <c r="C26" i="1"/>
  <c r="H20" i="4"/>
  <c r="D26" i="1" s="1"/>
  <c r="G20" i="4"/>
  <c r="I59" i="4"/>
  <c r="E65" i="1" s="1"/>
  <c r="H59" i="4"/>
  <c r="D65" i="1" s="1"/>
  <c r="G59" i="4"/>
  <c r="C65" i="1"/>
  <c r="H30" i="4"/>
  <c r="D36" i="1" s="1"/>
  <c r="G30" i="4"/>
  <c r="C36" i="1"/>
  <c r="R10" i="4"/>
  <c r="R11" i="4"/>
  <c r="R13" i="4"/>
  <c r="R9" i="4"/>
  <c r="R7" i="4"/>
  <c r="N7" i="4"/>
  <c r="R12" i="4"/>
  <c r="R8" i="4"/>
  <c r="I26" i="4"/>
  <c r="E32" i="1" s="1"/>
  <c r="H26" i="4"/>
  <c r="D32" i="1" s="1"/>
  <c r="G26" i="4"/>
  <c r="C32" i="1"/>
  <c r="N10" i="4"/>
  <c r="M10" i="4"/>
  <c r="C31" i="1"/>
  <c r="H25" i="4"/>
  <c r="D31" i="1" s="1"/>
  <c r="G25" i="4"/>
  <c r="H54" i="4"/>
  <c r="D60" i="1" s="1"/>
  <c r="G54" i="4"/>
  <c r="C60" i="1"/>
  <c r="H38" i="4"/>
  <c r="D44" i="1" s="1"/>
  <c r="G38" i="4"/>
  <c r="I38" i="4"/>
  <c r="E44" i="1" s="1"/>
  <c r="C44" i="1"/>
  <c r="I49" i="4"/>
  <c r="E55" i="1" s="1"/>
  <c r="H49" i="4"/>
  <c r="D55" i="1" s="1"/>
  <c r="C55" i="1"/>
  <c r="G49" i="4"/>
  <c r="C23" i="1"/>
  <c r="H17" i="4"/>
  <c r="D23" i="1" s="1"/>
  <c r="G17" i="4"/>
  <c r="C46" i="1"/>
  <c r="I40" i="4"/>
  <c r="E46" i="1" s="1"/>
  <c r="H40" i="4"/>
  <c r="D46" i="1" s="1"/>
  <c r="G40" i="4"/>
  <c r="F48" i="4"/>
  <c r="I8" i="4"/>
  <c r="E14" i="1" s="1"/>
  <c r="H42" i="4"/>
  <c r="D48" i="1" s="1"/>
  <c r="G42" i="4"/>
  <c r="I42" i="4"/>
  <c r="E48" i="1" s="1"/>
  <c r="C48" i="1"/>
  <c r="N8" i="4"/>
  <c r="I39" i="4"/>
  <c r="E45" i="1" s="1"/>
  <c r="H39" i="4"/>
  <c r="D45" i="1" s="1"/>
  <c r="G39" i="4"/>
  <c r="C45" i="1"/>
  <c r="M13" i="4"/>
  <c r="C47" i="1"/>
  <c r="H41" i="4"/>
  <c r="D47" i="1" s="1"/>
  <c r="G41" i="4"/>
  <c r="H43" i="4"/>
  <c r="D49" i="1" s="1"/>
  <c r="C49" i="1"/>
  <c r="G43" i="4"/>
  <c r="I43" i="4"/>
  <c r="E49" i="1" s="1"/>
  <c r="H44" i="4"/>
  <c r="D50" i="1" s="1"/>
  <c r="G44" i="4"/>
  <c r="C50" i="1"/>
  <c r="C41" i="1"/>
  <c r="H35" i="4"/>
  <c r="D41" i="1" s="1"/>
  <c r="G35" i="4"/>
  <c r="H34" i="4"/>
  <c r="D40" i="1" s="1"/>
  <c r="G34" i="4"/>
  <c r="C40" i="1"/>
  <c r="M15" i="4"/>
  <c r="N15" i="4" s="1"/>
  <c r="Q12" i="4"/>
  <c r="C15" i="1"/>
  <c r="H9" i="4"/>
  <c r="D15" i="1" s="1"/>
  <c r="G9" i="4"/>
  <c r="H50" i="4"/>
  <c r="D56" i="1" s="1"/>
  <c r="G50" i="4"/>
  <c r="C56" i="1"/>
  <c r="C17" i="1"/>
  <c r="H11" i="4"/>
  <c r="D17" i="1" s="1"/>
  <c r="I11" i="4"/>
  <c r="E17" i="1" s="1"/>
  <c r="G11" i="4"/>
  <c r="C27" i="1"/>
  <c r="I21" i="4"/>
  <c r="E27" i="1" s="1"/>
  <c r="H21" i="4"/>
  <c r="D27" i="1" s="1"/>
  <c r="G21" i="4"/>
  <c r="H29" i="4"/>
  <c r="D35" i="1" s="1"/>
  <c r="C35" i="1"/>
  <c r="G29" i="4"/>
  <c r="F23" i="4"/>
  <c r="F14" i="4"/>
  <c r="H19" i="4"/>
  <c r="D25" i="1" s="1"/>
  <c r="G19" i="4"/>
  <c r="C25" i="1"/>
  <c r="C63" i="1"/>
  <c r="H57" i="4"/>
  <c r="D63" i="1" s="1"/>
  <c r="G57" i="4"/>
  <c r="N13" i="4"/>
  <c r="C53" i="1"/>
  <c r="G47" i="4"/>
  <c r="I47" i="4"/>
  <c r="E53" i="1" s="1"/>
  <c r="H47" i="4"/>
  <c r="D53" i="1" s="1"/>
  <c r="H46" i="4"/>
  <c r="D52" i="1" s="1"/>
  <c r="G46" i="4"/>
  <c r="C52" i="1"/>
  <c r="C28" i="1"/>
  <c r="H22" i="4"/>
  <c r="D28" i="1" s="1"/>
  <c r="G22" i="4"/>
  <c r="C51" i="1"/>
  <c r="H45" i="4"/>
  <c r="D51" i="1" s="1"/>
  <c r="I45" i="4"/>
  <c r="E51" i="1" s="1"/>
  <c r="G45" i="4"/>
  <c r="C22" i="1"/>
  <c r="G16" i="4"/>
  <c r="H16" i="4"/>
  <c r="D22" i="1" s="1"/>
  <c r="C61" i="1"/>
  <c r="H55" i="4"/>
  <c r="D61" i="1" s="1"/>
  <c r="G55" i="4"/>
  <c r="H36" i="4"/>
  <c r="D42" i="1" s="1"/>
  <c r="G36" i="4"/>
  <c r="C42" i="1"/>
  <c r="C34" i="1"/>
  <c r="H28" i="4"/>
  <c r="D34" i="1" s="1"/>
  <c r="G28" i="4"/>
  <c r="I28" i="4"/>
  <c r="E34" i="1" s="1"/>
  <c r="I24" i="4"/>
  <c r="E30" i="1" s="1"/>
  <c r="H24" i="4"/>
  <c r="D30" i="1" s="1"/>
  <c r="G24" i="4"/>
  <c r="C30" i="1"/>
  <c r="I18" i="4"/>
  <c r="E24" i="1" s="1"/>
  <c r="H18" i="4"/>
  <c r="D24" i="1" s="1"/>
  <c r="G18" i="4"/>
  <c r="C24" i="1"/>
  <c r="Q7" i="4"/>
  <c r="T12" i="4" l="1"/>
  <c r="U12" i="4" s="1"/>
  <c r="S12" i="4"/>
  <c r="I55" i="4"/>
  <c r="E61" i="1" s="1"/>
  <c r="T8" i="4"/>
  <c r="U8" i="4"/>
  <c r="S8" i="4"/>
  <c r="I53" i="4"/>
  <c r="E59" i="1" s="1"/>
  <c r="T13" i="4"/>
  <c r="S13" i="4"/>
  <c r="U13" i="4"/>
  <c r="T10" i="4"/>
  <c r="S10" i="4"/>
  <c r="U10" i="4"/>
  <c r="T9" i="4"/>
  <c r="U9" i="4" s="1"/>
  <c r="S9" i="4"/>
  <c r="T11" i="4"/>
  <c r="U11" i="4" s="1"/>
  <c r="S11" i="4"/>
  <c r="I31" i="4"/>
  <c r="E37" i="1" s="1"/>
  <c r="I7" i="4"/>
  <c r="I50" i="4"/>
  <c r="E56" i="1" s="1"/>
  <c r="C54" i="1"/>
  <c r="H48" i="4"/>
  <c r="D54" i="1" s="1"/>
  <c r="G48" i="4"/>
  <c r="I48" i="4"/>
  <c r="E54" i="1" s="1"/>
  <c r="I54" i="4"/>
  <c r="E60" i="1" s="1"/>
  <c r="C39" i="1"/>
  <c r="H33" i="4"/>
  <c r="D39" i="1" s="1"/>
  <c r="G33" i="4"/>
  <c r="I33" i="4"/>
  <c r="E39" i="1" s="1"/>
  <c r="S7" i="4"/>
  <c r="U7" i="4"/>
  <c r="T7" i="4"/>
  <c r="D18" i="1"/>
  <c r="I12" i="4"/>
  <c r="E18" i="1" s="1"/>
  <c r="I56" i="4"/>
  <c r="E62" i="1" s="1"/>
  <c r="I16" i="4"/>
  <c r="E22" i="1" s="1"/>
  <c r="I44" i="4"/>
  <c r="E50" i="1" s="1"/>
  <c r="H14" i="4"/>
  <c r="D20" i="1" s="1"/>
  <c r="G14" i="4"/>
  <c r="C20" i="1"/>
  <c r="I9" i="4"/>
  <c r="E15" i="1" s="1"/>
  <c r="I25" i="4"/>
  <c r="E31" i="1" s="1"/>
  <c r="I22" i="4"/>
  <c r="E28" i="1" s="1"/>
  <c r="I13" i="4"/>
  <c r="E19" i="1" s="1"/>
  <c r="I58" i="4"/>
  <c r="E64" i="1" s="1"/>
  <c r="I19" i="4"/>
  <c r="E25" i="1" s="1"/>
  <c r="I41" i="4"/>
  <c r="E47" i="1" s="1"/>
  <c r="I35" i="4"/>
  <c r="E41" i="1" s="1"/>
  <c r="I57" i="4"/>
  <c r="E63" i="1" s="1"/>
  <c r="H23" i="4"/>
  <c r="D29" i="1" s="1"/>
  <c r="G23" i="4"/>
  <c r="B8" i="1" s="1"/>
  <c r="C29" i="1"/>
  <c r="I23" i="4"/>
  <c r="E29" i="1" s="1"/>
  <c r="I27" i="4"/>
  <c r="E33" i="1" s="1"/>
  <c r="I29" i="4"/>
  <c r="E35" i="1" s="1"/>
  <c r="I30" i="4"/>
  <c r="E36" i="1" s="1"/>
  <c r="I36" i="4"/>
  <c r="E42" i="1" s="1"/>
  <c r="I46" i="4"/>
  <c r="E52" i="1" s="1"/>
  <c r="I20" i="4"/>
  <c r="E26" i="1" s="1"/>
  <c r="I51" i="4"/>
  <c r="E57" i="1" s="1"/>
  <c r="I17" i="4"/>
  <c r="E23" i="1" s="1"/>
  <c r="I37" i="4"/>
  <c r="E43" i="1" s="1"/>
  <c r="I34" i="4"/>
  <c r="E40" i="1" s="1"/>
  <c r="B9" i="1" l="1"/>
  <c r="E13" i="1"/>
  <c r="B7" i="1"/>
  <c r="I14" i="4"/>
  <c r="E20" i="1" s="1"/>
</calcChain>
</file>

<file path=xl/sharedStrings.xml><?xml version="1.0" encoding="utf-8"?>
<sst xmlns="http://schemas.openxmlformats.org/spreadsheetml/2006/main" count="379" uniqueCount="206">
  <si>
    <t>Dashboard für Nachfrage, verfügbare Kapazität, Auslastung und Engpässe nach Kalenderwoche.</t>
  </si>
  <si>
    <t>Geplante Stunden</t>
  </si>
  <si>
    <t>Statuslogik</t>
  </si>
  <si>
    <t>Bedeutung</t>
  </si>
  <si>
    <t>Verfügbare Kapazität</t>
  </si>
  <si>
    <t>Überlast</t>
  </si>
  <si>
    <t>&gt; 100 % Auslastung</t>
  </si>
  <si>
    <t>Ø Auslastung</t>
  </si>
  <si>
    <t>Hoch</t>
  </si>
  <si>
    <t>85 % bis 100 %</t>
  </si>
  <si>
    <t>Engpass-Wochen</t>
  </si>
  <si>
    <t>Unterlast</t>
  </si>
  <si>
    <t>&lt; 60 %</t>
  </si>
  <si>
    <t>Freie Kapazität</t>
  </si>
  <si>
    <t>Kritischster Skill</t>
  </si>
  <si>
    <t>So nutzen Sie die Vorlage</t>
  </si>
  <si>
    <t>1. Ressourcen pflegen
2. Abwesenheiten ergänzen
3. Arbeitspakete in Planung eintragen
4. Dashboard prüfen und Engpässe ausgleichen</t>
  </si>
  <si>
    <t>KW</t>
  </si>
  <si>
    <t>Nachfrage h</t>
  </si>
  <si>
    <t>Kapazität h</t>
  </si>
  <si>
    <t>Auslastung</t>
  </si>
  <si>
    <t>Status</t>
  </si>
  <si>
    <t>Ressourcen und verfügbare Kapazität 2026</t>
  </si>
  <si>
    <t>Gelbe Zellen sind Eingaben. Die produktiven Stunden pro Woche werden automatisch aus Wochenstunden, Beschäftigung, Produktivität und Grundlast berechnet.</t>
  </si>
  <si>
    <t>ID</t>
  </si>
  <si>
    <t>Ressource</t>
  </si>
  <si>
    <t>Team</t>
  </si>
  <si>
    <t>Rolle</t>
  </si>
  <si>
    <t>Skill</t>
  </si>
  <si>
    <t>Beschäftigung %</t>
  </si>
  <si>
    <t>Wochenstunden</t>
  </si>
  <si>
    <t>Produktivität %</t>
  </si>
  <si>
    <t>Grundlast %</t>
  </si>
  <si>
    <t>Verfügbar ab</t>
  </si>
  <si>
    <t>Verfügbar bis</t>
  </si>
  <si>
    <t>Produktive Std./Woche</t>
  </si>
  <si>
    <t>Hinweise</t>
  </si>
  <si>
    <t>R-001</t>
  </si>
  <si>
    <t>Anna Weber</t>
  </si>
  <si>
    <t>Team A</t>
  </si>
  <si>
    <t>Projektleitung</t>
  </si>
  <si>
    <t>Projektmanagement</t>
  </si>
  <si>
    <t>Aktiv</t>
  </si>
  <si>
    <t>Beispielressource</t>
  </si>
  <si>
    <t>R-002</t>
  </si>
  <si>
    <t>Lukas Klein</t>
  </si>
  <si>
    <t>Business Analyst</t>
  </si>
  <si>
    <t>Analyse</t>
  </si>
  <si>
    <t>R-003</t>
  </si>
  <si>
    <t>Mira Hoffmann</t>
  </si>
  <si>
    <t>Team B</t>
  </si>
  <si>
    <t>Entwicklerin</t>
  </si>
  <si>
    <t>Entwicklung</t>
  </si>
  <si>
    <t>Teilzeit</t>
  </si>
  <si>
    <t>R-004</t>
  </si>
  <si>
    <t>Jonas Bauer</t>
  </si>
  <si>
    <t>Entwickler</t>
  </si>
  <si>
    <t>R-005</t>
  </si>
  <si>
    <t>Sofia Richter</t>
  </si>
  <si>
    <t>Team C</t>
  </si>
  <si>
    <t>UX/UI</t>
  </si>
  <si>
    <t>Design</t>
  </si>
  <si>
    <t>R-006</t>
  </si>
  <si>
    <t>Tim Fischer</t>
  </si>
  <si>
    <t>QA</t>
  </si>
  <si>
    <t>Qualität</t>
  </si>
  <si>
    <t>R-007</t>
  </si>
  <si>
    <t>Laura Becker</t>
  </si>
  <si>
    <t>Team D</t>
  </si>
  <si>
    <t>Support Lead</t>
  </si>
  <si>
    <t>Support</t>
  </si>
  <si>
    <t>Hohe Grundlast</t>
  </si>
  <si>
    <t>R-008</t>
  </si>
  <si>
    <t>Nico Schulz</t>
  </si>
  <si>
    <t>Operations</t>
  </si>
  <si>
    <t>R-009</t>
  </si>
  <si>
    <t>Eva Wagner</t>
  </si>
  <si>
    <t>Projektassistenz</t>
  </si>
  <si>
    <t>Start ab Februar</t>
  </si>
  <si>
    <t>R-010</t>
  </si>
  <si>
    <t>Ben Neumann</t>
  </si>
  <si>
    <t>Data Specialist</t>
  </si>
  <si>
    <t>Bis Oktober geplant</t>
  </si>
  <si>
    <t>R-011</t>
  </si>
  <si>
    <t>Klara Wolf</t>
  </si>
  <si>
    <t>Frontend</t>
  </si>
  <si>
    <t>Start ab März</t>
  </si>
  <si>
    <t>R-012</t>
  </si>
  <si>
    <t>Felix Hartmann</t>
  </si>
  <si>
    <t>Koordination</t>
  </si>
  <si>
    <t>Abwesenheiten und Sonderreduzierungen</t>
  </si>
  <si>
    <t>Grund</t>
  </si>
  <si>
    <t>Start</t>
  </si>
  <si>
    <t>Ende</t>
  </si>
  <si>
    <t>Reduktion Std./Woche</t>
  </si>
  <si>
    <t>Kommentar</t>
  </si>
  <si>
    <t>Urlaub</t>
  </si>
  <si>
    <t>Fortbildung</t>
  </si>
  <si>
    <t>Workshop</t>
  </si>
  <si>
    <t>Interne Aufgabe</t>
  </si>
  <si>
    <t>Temporäre Reduktion</t>
  </si>
  <si>
    <t>Bedarfs- und Zuweisungsplanung 2026</t>
  </si>
  <si>
    <t>Tragen Sie pro Zeile eine Initiative, ein Arbeitspaket, Ressource, Zeitraum und Stunden pro Woche ein. Die Kalenderwochen berechnen den Bedarf automatisch.</t>
  </si>
  <si>
    <t>Projekt/Initiative</t>
  </si>
  <si>
    <t>Arbeitspaket</t>
  </si>
  <si>
    <t>Priorität</t>
  </si>
  <si>
    <t>Std./Woche</t>
  </si>
  <si>
    <t>KW 01</t>
  </si>
  <si>
    <t>KW 02</t>
  </si>
  <si>
    <t>KW 03</t>
  </si>
  <si>
    <t>KW 04</t>
  </si>
  <si>
    <t>KW 05</t>
  </si>
  <si>
    <t>KW 06</t>
  </si>
  <si>
    <t>KW 07</t>
  </si>
  <si>
    <t>KW 08</t>
  </si>
  <si>
    <t>KW 09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</si>
  <si>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</si>
  <si>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</si>
  <si>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</si>
  <si>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</si>
  <si>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</si>
  <si>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</si>
  <si>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</si>
  <si>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</si>
  <si>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</si>
  <si>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</si>
  <si>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</si>
  <si>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</si>
  <si>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</si>
  <si>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</si>
  <si>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</si>
  <si>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</si>
  <si>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</si>
  <si>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KW 27</t>
  </si>
  <si>
    <t>KW 28</t>
  </si>
  <si>
    <t>KW 29</t>
  </si>
  <si>
    <t>KW 30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</si>
  <si>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</si>
  <si>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</si>
  <si>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</si>
  <si>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</si>
  <si>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</si>
  <si>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</si>
  <si>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</si>
  <si>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</si>
  <si>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</si>
  <si>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</si>
  <si>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</si>
  <si>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</si>
  <si>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</si>
  <si>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</si>
  <si>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</si>
  <si>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</si>
  <si>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</si>
  <si>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</si>
  <si>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</si>
  <si>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</si>
  <si>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</si>
  <si>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52</t>
  </si>
  <si>
    <t>KW 53</t>
  </si>
  <si>
    <t>Gesamt h</t>
  </si>
  <si>
    <t>Warnung</t>
  </si>
  <si>
    <t>Initiative 01</t>
  </si>
  <si>
    <t>Anforderungsaufnahme</t>
  </si>
  <si>
    <t>Geplant</t>
  </si>
  <si>
    <t>Projektsteuerung</t>
  </si>
  <si>
    <t>Umsetzung</t>
  </si>
  <si>
    <t>Tests</t>
  </si>
  <si>
    <t>Mittel</t>
  </si>
  <si>
    <t>Initiative 02</t>
  </si>
  <si>
    <t>Konzept</t>
  </si>
  <si>
    <t>Initiative 03</t>
  </si>
  <si>
    <t>Betriebskoordination</t>
  </si>
  <si>
    <t>Supportsteuerung</t>
  </si>
  <si>
    <t>Initiative 04</t>
  </si>
  <si>
    <t>Datenaufbereitung</t>
  </si>
  <si>
    <t>Niedrig</t>
  </si>
  <si>
    <t>Qualitätssicherung</t>
  </si>
  <si>
    <t>Initiative 05</t>
  </si>
  <si>
    <t>Planung &amp; Reporting</t>
  </si>
  <si>
    <t>Umsetzungskoordination</t>
  </si>
  <si>
    <t>Initiative 06</t>
  </si>
  <si>
    <t>Prozessanalyse</t>
  </si>
  <si>
    <t>Umsetzung Backend</t>
  </si>
  <si>
    <t>Initiative 07</t>
  </si>
  <si>
    <t>Design Review</t>
  </si>
  <si>
    <t>Frontend Anpassungen</t>
  </si>
  <si>
    <t>Initiative 08</t>
  </si>
  <si>
    <t>Stabilisierung</t>
  </si>
  <si>
    <t>Support Enablement</t>
  </si>
  <si>
    <t>Initiative 09</t>
  </si>
  <si>
    <t>Abschlussdokumentation</t>
  </si>
  <si>
    <t>Initiative 10</t>
  </si>
  <si>
    <t>Sonderanalyse</t>
  </si>
  <si>
    <t>Anfrage</t>
  </si>
  <si>
    <t>Sonderumsetzung</t>
  </si>
  <si>
    <t>Auswertung 2026</t>
  </si>
  <si>
    <t>Automatische Auswertung aus Ressourcen, Abwesenheiten und Bedarfsplanung.</t>
  </si>
  <si>
    <t>Wochenstart</t>
  </si>
  <si>
    <t>Bruttokapazität h</t>
  </si>
  <si>
    <t>Abwesenheit h</t>
  </si>
  <si>
    <t>Verfügbare Kapazität h</t>
  </si>
  <si>
    <t>Differenz h</t>
  </si>
  <si>
    <t>Kapazität 2026 h</t>
  </si>
  <si>
    <t>Geplant 2026 h</t>
  </si>
  <si>
    <t>Kapazitätsplanung Excel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</si>
</sst>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dd\.mm\."/>
  </numFmts>
  <fonts count="10" x14ac:knownFonts="1">
    <font>
      <sz val="11"/>
      <name val="Carlito"/>
    </font>
    <font>
      <b/>
      <sz val="20"/>
      <color rgb="FFFFFFFF"/>
      <name val="Carlito"/>
    </font>
    <font>
      <i/>
      <sz val="11"/>
      <color rgb="FF374151"/>
      <name val="Carlito"/>
    </font>
    <font>
      <b/>
      <sz val="11"/>
      <color rgb="FF1F2937"/>
      <name val="Carlito"/>
    </font>
    <font>
      <b/>
      <sz val="12"/>
      <color rgb="FF111827"/>
      <name val="Carlito"/>
    </font>
    <font>
      <b/>
      <sz val="11"/>
      <color rgb="FFFFFFFF"/>
      <name val="Carlito"/>
    </font>
    <font>
      <b/>
      <sz val="11"/>
      <name val="Carlito"/>
    </font>
    <font>
      <b/>
      <sz val="18"/>
      <color rgb="FFFFFFFF"/>
      <name val="Carlito"/>
    </font>
    <font>
      <b/>
      <sz val="13"/>
      <color rgb="FFFFFFFF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1F4E79"/>
      </patternFill>
    </fill>
    <fill>
      <patternFill patternType="solid">
        <fgColor rgb="FFF3F4F6"/>
      </patternFill>
    </fill>
    <fill>
      <patternFill patternType="solid">
        <fgColor rgb="FFFFF8D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3" fillId="4" borderId="0" xfId="1" applyFont="1" applyFill="1" applyAlignment="1">
      <alignment wrapText="1"/>
    </xf>
    <xf numFmtId="0" fontId="0" fillId="5" borderId="0" xfId="1" applyFont="1" applyFill="1"/>
    <xf numFmtId="1" fontId="4" fillId="5" borderId="0" xfId="1" applyNumberFormat="1" applyFont="1" applyFill="1" applyAlignment="1">
      <alignment horizontal="right"/>
    </xf>
    <xf numFmtId="9" fontId="4" fillId="5" borderId="0" xfId="1" applyNumberFormat="1" applyFont="1" applyFill="1" applyAlignment="1">
      <alignment horizontal="right"/>
    </xf>
    <xf numFmtId="49" fontId="4" fillId="5" borderId="0" xfId="1" applyNumberFormat="1" applyFont="1" applyFill="1" applyAlignment="1">
      <alignment horizontal="right"/>
    </xf>
    <xf numFmtId="0" fontId="5" fillId="6" borderId="0" xfId="1" applyFont="1" applyFill="1" applyAlignment="1">
      <alignment horizontal="center" vertical="center" wrapText="1"/>
    </xf>
    <xf numFmtId="0" fontId="0" fillId="5" borderId="0" xfId="1" applyFont="1" applyFill="1" applyAlignment="1">
      <alignment wrapText="1"/>
    </xf>
    <xf numFmtId="0" fontId="6" fillId="7" borderId="0" xfId="1" applyFont="1" applyFill="1" applyAlignment="1">
      <alignment wrapText="1"/>
    </xf>
    <xf numFmtId="1" fontId="0" fillId="0" borderId="0" xfId="1" applyNumberFormat="1" applyFont="1"/>
    <xf numFmtId="9" fontId="0" fillId="0" borderId="0" xfId="1" applyNumberFormat="1" applyFont="1"/>
    <xf numFmtId="9" fontId="0" fillId="5" borderId="0" xfId="1" applyNumberFormat="1" applyFont="1" applyFill="1"/>
    <xf numFmtId="1" fontId="0" fillId="5" borderId="0" xfId="1" applyNumberFormat="1" applyFont="1" applyFill="1" applyAlignment="1">
      <alignment vertical="center"/>
    </xf>
    <xf numFmtId="9" fontId="0" fillId="5" borderId="0" xfId="1" applyNumberFormat="1" applyFont="1" applyFill="1" applyAlignment="1">
      <alignment vertical="center"/>
    </xf>
    <xf numFmtId="0" fontId="0" fillId="5" borderId="0" xfId="1" applyFont="1" applyFill="1" applyAlignment="1">
      <alignment vertical="center"/>
    </xf>
    <xf numFmtId="0" fontId="0" fillId="8" borderId="0" xfId="1" applyFont="1" applyFill="1" applyAlignment="1">
      <alignment wrapText="1"/>
    </xf>
    <xf numFmtId="9" fontId="0" fillId="8" borderId="0" xfId="1" applyNumberFormat="1" applyFont="1" applyFill="1" applyAlignment="1">
      <alignment wrapText="1"/>
    </xf>
    <xf numFmtId="1" fontId="0" fillId="8" borderId="0" xfId="1" applyNumberFormat="1" applyFont="1" applyFill="1" applyAlignment="1">
      <alignment wrapText="1"/>
    </xf>
    <xf numFmtId="164" fontId="0" fillId="8" borderId="0" xfId="1" applyNumberFormat="1" applyFont="1" applyFill="1" applyAlignment="1">
      <alignment wrapText="1"/>
    </xf>
    <xf numFmtId="165" fontId="6" fillId="7" borderId="0" xfId="1" applyNumberFormat="1" applyFont="1" applyFill="1" applyAlignment="1">
      <alignment horizontal="right"/>
    </xf>
    <xf numFmtId="165" fontId="0" fillId="8" borderId="0" xfId="1" applyNumberFormat="1" applyFont="1" applyFill="1" applyAlignment="1">
      <alignment wrapText="1"/>
    </xf>
    <xf numFmtId="166" fontId="3" fillId="4" borderId="0" xfId="1" applyNumberFormat="1" applyFont="1" applyFill="1" applyAlignment="1">
      <alignment horizontal="center" vertical="center" wrapText="1"/>
    </xf>
    <xf numFmtId="1" fontId="0" fillId="7" borderId="0" xfId="1" applyNumberFormat="1" applyFont="1" applyFill="1" applyAlignment="1">
      <alignment horizontal="right" wrapText="1"/>
    </xf>
    <xf numFmtId="0" fontId="0" fillId="7" borderId="0" xfId="1" applyFont="1" applyFill="1" applyAlignment="1">
      <alignment horizontal="right" wrapText="1"/>
    </xf>
    <xf numFmtId="164" fontId="0" fillId="5" borderId="0" xfId="1" applyNumberFormat="1" applyFont="1" applyFill="1"/>
    <xf numFmtId="165" fontId="0" fillId="5" borderId="0" xfId="1" applyNumberFormat="1" applyFont="1" applyFill="1"/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5" fillId="6" borderId="0" xfId="1" applyFont="1" applyFill="1" applyAlignment="1">
      <alignment horizontal="center"/>
    </xf>
    <xf numFmtId="0" fontId="0" fillId="5" borderId="0" xfId="1" applyFont="1" applyFill="1" applyAlignment="1">
      <alignment vertical="top" wrapText="1"/>
    </xf>
    <xf numFmtId="0" fontId="7" fillId="2" borderId="0" xfId="1" applyFont="1" applyFill="1" applyAlignment="1">
      <alignment horizontal="center" vertical="center"/>
    </xf>
    <xf numFmtId="0" fontId="2" fillId="3" borderId="0" xfId="1" applyFont="1" applyFill="1"/>
    <xf numFmtId="0" fontId="8" fillId="6" borderId="0" xfId="1" applyFont="1" applyFill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4">
    <dxf>
      <font>
        <b/>
        <color rgb="FF991B1B"/>
      </font>
      <fill>
        <patternFill patternType="solid">
          <bgColor rgb="FFFECACA"/>
        </patternFill>
      </fill>
    </dxf>
    <dxf>
      <fill>
        <patternFill patternType="solid">
          <bgColor rgb="FFDBEAFE"/>
        </patternFill>
      </fill>
    </dxf>
    <dxf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CACA"/>
        </patternFill>
      </fill>
    </dxf>
  </dxfs>
  <tableStyles count="0" defaultTableStyle="TableStyleMedium2" defaultPivotStyle="PivotStyleLight16"/>
  <colors>
    <mruColors>
      <color rgb="FFE5FFFF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Nachfrage und Kapazität nach Kalenderwoche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Nachfrage h</c:v>
          </c:tx>
          <c:cat>
            <c:numRef>
              <c:f>Dashboard!$A$13:$A$65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Dashboard!$B$13:$B$65</c:f>
              <c:numCache>
                <c:formatCode>0</c:formatCode>
                <c:ptCount val="53"/>
                <c:pt idx="0">
                  <c:v>0</c:v>
                </c:pt>
                <c:pt idx="1">
                  <c:v>58</c:v>
                </c:pt>
                <c:pt idx="2">
                  <c:v>58</c:v>
                </c:pt>
                <c:pt idx="3">
                  <c:v>72</c:v>
                </c:pt>
                <c:pt idx="4">
                  <c:v>72</c:v>
                </c:pt>
                <c:pt idx="5">
                  <c:v>114</c:v>
                </c:pt>
                <c:pt idx="6">
                  <c:v>114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158</c:v>
                </c:pt>
                <c:pt idx="15">
                  <c:v>158</c:v>
                </c:pt>
                <c:pt idx="16">
                  <c:v>158</c:v>
                </c:pt>
                <c:pt idx="17">
                  <c:v>158</c:v>
                </c:pt>
                <c:pt idx="18">
                  <c:v>148</c:v>
                </c:pt>
                <c:pt idx="19">
                  <c:v>136</c:v>
                </c:pt>
                <c:pt idx="20">
                  <c:v>136</c:v>
                </c:pt>
                <c:pt idx="21">
                  <c:v>136</c:v>
                </c:pt>
                <c:pt idx="22">
                  <c:v>142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180</c:v>
                </c:pt>
                <c:pt idx="28">
                  <c:v>180</c:v>
                </c:pt>
                <c:pt idx="29">
                  <c:v>180</c:v>
                </c:pt>
                <c:pt idx="30">
                  <c:v>180</c:v>
                </c:pt>
                <c:pt idx="31">
                  <c:v>186</c:v>
                </c:pt>
                <c:pt idx="32">
                  <c:v>186</c:v>
                </c:pt>
                <c:pt idx="33">
                  <c:v>186</c:v>
                </c:pt>
                <c:pt idx="34">
                  <c:v>186</c:v>
                </c:pt>
                <c:pt idx="35">
                  <c:v>158</c:v>
                </c:pt>
                <c:pt idx="36">
                  <c:v>170</c:v>
                </c:pt>
                <c:pt idx="37">
                  <c:v>170</c:v>
                </c:pt>
                <c:pt idx="38">
                  <c:v>154</c:v>
                </c:pt>
                <c:pt idx="39">
                  <c:v>112</c:v>
                </c:pt>
                <c:pt idx="40">
                  <c:v>144</c:v>
                </c:pt>
                <c:pt idx="41">
                  <c:v>144</c:v>
                </c:pt>
                <c:pt idx="42">
                  <c:v>144</c:v>
                </c:pt>
                <c:pt idx="43">
                  <c:v>144</c:v>
                </c:pt>
                <c:pt idx="44">
                  <c:v>142</c:v>
                </c:pt>
                <c:pt idx="45">
                  <c:v>142</c:v>
                </c:pt>
                <c:pt idx="46">
                  <c:v>130</c:v>
                </c:pt>
                <c:pt idx="47">
                  <c:v>130</c:v>
                </c:pt>
                <c:pt idx="48">
                  <c:v>122</c:v>
                </c:pt>
                <c:pt idx="49">
                  <c:v>122</c:v>
                </c:pt>
                <c:pt idx="50">
                  <c:v>122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1-4E67-940F-83BC3E0F072D}"/>
            </c:ext>
          </c:extLst>
        </c:ser>
        <c:ser>
          <c:idx val="1"/>
          <c:order val="1"/>
          <c:tx>
            <c:v>Kapazität h</c:v>
          </c:tx>
          <c:cat>
            <c:numRef>
              <c:f>Dashboard!$A$13:$A$65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Dashboard!$C$13:$C$65</c:f>
              <c:numCache>
                <c:formatCode>0</c:formatCode>
                <c:ptCount val="53"/>
                <c:pt idx="0">
                  <c:v>246.92</c:v>
                </c:pt>
                <c:pt idx="1">
                  <c:v>246.92</c:v>
                </c:pt>
                <c:pt idx="2">
                  <c:v>246.92</c:v>
                </c:pt>
                <c:pt idx="3">
                  <c:v>246.92</c:v>
                </c:pt>
                <c:pt idx="4">
                  <c:v>264.2</c:v>
                </c:pt>
                <c:pt idx="5">
                  <c:v>264.2</c:v>
                </c:pt>
                <c:pt idx="6">
                  <c:v>264.2</c:v>
                </c:pt>
                <c:pt idx="7">
                  <c:v>264.2</c:v>
                </c:pt>
                <c:pt idx="8">
                  <c:v>287.14999999999998</c:v>
                </c:pt>
                <c:pt idx="9">
                  <c:v>287.14999999999998</c:v>
                </c:pt>
                <c:pt idx="10">
                  <c:v>287.14999999999998</c:v>
                </c:pt>
                <c:pt idx="11">
                  <c:v>272.14999999999998</c:v>
                </c:pt>
                <c:pt idx="12">
                  <c:v>287.14999999999998</c:v>
                </c:pt>
                <c:pt idx="13">
                  <c:v>287.14999999999998</c:v>
                </c:pt>
                <c:pt idx="14">
                  <c:v>259.14999999999998</c:v>
                </c:pt>
                <c:pt idx="15">
                  <c:v>259.14999999999998</c:v>
                </c:pt>
                <c:pt idx="16">
                  <c:v>287.14999999999998</c:v>
                </c:pt>
                <c:pt idx="17">
                  <c:v>287.14999999999998</c:v>
                </c:pt>
                <c:pt idx="18">
                  <c:v>287.14999999999998</c:v>
                </c:pt>
                <c:pt idx="19">
                  <c:v>267.14999999999998</c:v>
                </c:pt>
                <c:pt idx="20">
                  <c:v>287.14999999999998</c:v>
                </c:pt>
                <c:pt idx="21">
                  <c:v>287.14999999999998</c:v>
                </c:pt>
                <c:pt idx="22">
                  <c:v>277.14999999999998</c:v>
                </c:pt>
                <c:pt idx="23">
                  <c:v>277.14999999999998</c:v>
                </c:pt>
                <c:pt idx="24">
                  <c:v>277.14999999999998</c:v>
                </c:pt>
                <c:pt idx="25">
                  <c:v>277.14999999999998</c:v>
                </c:pt>
                <c:pt idx="26">
                  <c:v>287.14999999999998</c:v>
                </c:pt>
                <c:pt idx="27">
                  <c:v>287.14999999999998</c:v>
                </c:pt>
                <c:pt idx="28">
                  <c:v>263.14999999999998</c:v>
                </c:pt>
                <c:pt idx="29">
                  <c:v>263.14999999999998</c:v>
                </c:pt>
                <c:pt idx="30">
                  <c:v>287.14999999999998</c:v>
                </c:pt>
                <c:pt idx="31">
                  <c:v>257.14999999999998</c:v>
                </c:pt>
                <c:pt idx="32">
                  <c:v>257.14999999999998</c:v>
                </c:pt>
                <c:pt idx="33">
                  <c:v>257.14999999999998</c:v>
                </c:pt>
                <c:pt idx="34">
                  <c:v>287.14999999999998</c:v>
                </c:pt>
                <c:pt idx="35">
                  <c:v>287.14999999999998</c:v>
                </c:pt>
                <c:pt idx="36">
                  <c:v>287.14999999999998</c:v>
                </c:pt>
                <c:pt idx="37">
                  <c:v>287.14999999999998</c:v>
                </c:pt>
                <c:pt idx="38">
                  <c:v>287.14999999999998</c:v>
                </c:pt>
                <c:pt idx="39">
                  <c:v>287.14999999999998</c:v>
                </c:pt>
                <c:pt idx="40">
                  <c:v>287.14999999999998</c:v>
                </c:pt>
                <c:pt idx="41">
                  <c:v>267.14999999999998</c:v>
                </c:pt>
                <c:pt idx="42">
                  <c:v>267.14999999999998</c:v>
                </c:pt>
                <c:pt idx="43">
                  <c:v>287.14999999999998</c:v>
                </c:pt>
                <c:pt idx="44">
                  <c:v>259.95</c:v>
                </c:pt>
                <c:pt idx="45">
                  <c:v>259.95</c:v>
                </c:pt>
                <c:pt idx="46">
                  <c:v>259.95</c:v>
                </c:pt>
                <c:pt idx="47">
                  <c:v>259.95</c:v>
                </c:pt>
                <c:pt idx="48">
                  <c:v>259.95</c:v>
                </c:pt>
                <c:pt idx="49">
                  <c:v>259.95</c:v>
                </c:pt>
                <c:pt idx="50">
                  <c:v>259.95</c:v>
                </c:pt>
                <c:pt idx="51">
                  <c:v>234.95</c:v>
                </c:pt>
                <c:pt idx="52">
                  <c:v>234.95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1-4E67-940F-83BC3E0F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E5FFFF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Nachfrage und Kapazität nach Skill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Nachfrage h</c:v>
          </c:tx>
          <c:invertIfNegative val="1"/>
          <c:cat>
            <c:strRef>
              <c:f>Auswertung!$P$7:$P$13</c:f>
              <c:strCache>
                <c:ptCount val="7"/>
                <c:pt idx="0">
                  <c:v>Projektmanagement</c:v>
                </c:pt>
                <c:pt idx="1">
                  <c:v>Analyse</c:v>
                </c:pt>
                <c:pt idx="2">
                  <c:v>Entwicklung</c:v>
                </c:pt>
                <c:pt idx="3">
                  <c:v>Design</c:v>
                </c:pt>
                <c:pt idx="4">
                  <c:v>Qualität</c:v>
                </c:pt>
                <c:pt idx="5">
                  <c:v>Support</c:v>
                </c:pt>
                <c:pt idx="6">
                  <c:v>Operations</c:v>
                </c:pt>
              </c:strCache>
            </c:strRef>
          </c:cat>
          <c:val>
            <c:numRef>
              <c:f>Auswertung!$Q$7:$Q$13</c:f>
              <c:numCache>
                <c:formatCode>0</c:formatCode>
                <c:ptCount val="7"/>
                <c:pt idx="0">
                  <c:v>932</c:v>
                </c:pt>
                <c:pt idx="1">
                  <c:v>898</c:v>
                </c:pt>
                <c:pt idx="2">
                  <c:v>2168</c:v>
                </c:pt>
                <c:pt idx="3">
                  <c:v>232</c:v>
                </c:pt>
                <c:pt idx="4">
                  <c:v>326</c:v>
                </c:pt>
                <c:pt idx="5">
                  <c:v>954</c:v>
                </c:pt>
                <c:pt idx="6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5-467D-A9B4-05BED83CC675}"/>
            </c:ext>
          </c:extLst>
        </c:ser>
        <c:ser>
          <c:idx val="1"/>
          <c:order val="1"/>
          <c:tx>
            <c:v>Kapazität h</c:v>
          </c:tx>
          <c:invertIfNegative val="1"/>
          <c:cat>
            <c:strRef>
              <c:f>Auswertung!$P$7:$P$13</c:f>
              <c:strCache>
                <c:ptCount val="7"/>
                <c:pt idx="0">
                  <c:v>Projektmanagement</c:v>
                </c:pt>
                <c:pt idx="1">
                  <c:v>Analyse</c:v>
                </c:pt>
                <c:pt idx="2">
                  <c:v>Entwicklung</c:v>
                </c:pt>
                <c:pt idx="3">
                  <c:v>Design</c:v>
                </c:pt>
                <c:pt idx="4">
                  <c:v>Qualität</c:v>
                </c:pt>
                <c:pt idx="5">
                  <c:v>Support</c:v>
                </c:pt>
                <c:pt idx="6">
                  <c:v>Operations</c:v>
                </c:pt>
              </c:strCache>
            </c:strRef>
          </c:cat>
          <c:val>
            <c:numRef>
              <c:f>Auswertung!$R$7:$R$13</c:f>
              <c:numCache>
                <c:formatCode>0</c:formatCode>
                <c:ptCount val="7"/>
                <c:pt idx="0">
                  <c:v>2306.420000000001</c:v>
                </c:pt>
                <c:pt idx="1">
                  <c:v>2507.8857142857141</c:v>
                </c:pt>
                <c:pt idx="2">
                  <c:v>3581.7900000000027</c:v>
                </c:pt>
                <c:pt idx="3">
                  <c:v>1159.4057142857134</c:v>
                </c:pt>
                <c:pt idx="4">
                  <c:v>1598.2285714285701</c:v>
                </c:pt>
                <c:pt idx="5">
                  <c:v>972.78571428571422</c:v>
                </c:pt>
                <c:pt idx="6">
                  <c:v>2141.1999999999998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5-467D-A9B4-05BED83C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E5FFFF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16</xdr:col>
      <xdr:colOff>0</xdr:colOff>
      <xdr:row>23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16</xdr:col>
      <xdr:colOff>0</xdr:colOff>
      <xdr:row>43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Ressourcen" displayName="tblRessourcen" ref="A6:N18">
  <tableColumns count="14">
    <tableColumn id="1" xr3:uid="{00000000-0010-0000-0000-000001000000}" name="ID"/>
    <tableColumn id="2" xr3:uid="{00000000-0010-0000-0000-000002000000}" name="Ressource"/>
    <tableColumn id="3" xr3:uid="{00000000-0010-0000-0000-000003000000}" name="Team"/>
    <tableColumn id="4" xr3:uid="{00000000-0010-0000-0000-000004000000}" name="Rolle"/>
    <tableColumn id="5" xr3:uid="{00000000-0010-0000-0000-000005000000}" name="Skill"/>
    <tableColumn id="6" xr3:uid="{00000000-0010-0000-0000-000006000000}" name="Beschäftigung %"/>
    <tableColumn id="7" xr3:uid="{00000000-0010-0000-0000-000007000000}" name="Wochenstunden"/>
    <tableColumn id="8" xr3:uid="{00000000-0010-0000-0000-000008000000}" name="Produktivität %"/>
    <tableColumn id="9" xr3:uid="{00000000-0010-0000-0000-000009000000}" name="Grundlast %"/>
    <tableColumn id="10" xr3:uid="{00000000-0010-0000-0000-00000A000000}" name="Verfügbar ab"/>
    <tableColumn id="11" xr3:uid="{00000000-0010-0000-0000-00000B000000}" name="Verfügbar bis"/>
    <tableColumn id="12" xr3:uid="{00000000-0010-0000-0000-00000C000000}" name="Status"/>
    <tableColumn id="13" xr3:uid="{00000000-0010-0000-0000-00000D000000}" name="Produktive Std./Woche"/>
    <tableColumn id="14" xr3:uid="{00000000-0010-0000-0000-00000E000000}" name="Hinwei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Abwesenheiten" displayName="tblAbwesenheiten" ref="A25:F33">
  <tableColumns count="6">
    <tableColumn id="1" xr3:uid="{00000000-0010-0000-0100-000001000000}" name="Ressource"/>
    <tableColumn id="2" xr3:uid="{00000000-0010-0000-0100-000002000000}" name="Grund"/>
    <tableColumn id="3" xr3:uid="{00000000-0010-0000-0100-000003000000}" name="Start"/>
    <tableColumn id="4" xr3:uid="{00000000-0010-0000-0100-000004000000}" name="Ende"/>
    <tableColumn id="5" xr3:uid="{00000000-0010-0000-0100-000005000000}" name="Reduktion Std./Woche"/>
    <tableColumn id="6" xr3:uid="{00000000-0010-0000-0100-000006000000}" name="Kommenta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Planung" displayName="tblPlanung" ref="A6:BL80">
  <tableColumns count="64">
    <tableColumn id="1" xr3:uid="{00000000-0010-0000-0200-000001000000}" name="Projekt/Initiative"/>
    <tableColumn id="2" xr3:uid="{00000000-0010-0000-0200-000002000000}" name="Arbeitspaket"/>
    <tableColumn id="3" xr3:uid="{00000000-0010-0000-0200-000003000000}" name="Ressource"/>
    <tableColumn id="4" xr3:uid="{00000000-0010-0000-0200-000004000000}" name="Skill"/>
    <tableColumn id="5" xr3:uid="{00000000-0010-0000-0200-000005000000}" name="Priorität"/>
    <tableColumn id="6" xr3:uid="{00000000-0010-0000-0200-000006000000}" name="Status"/>
    <tableColumn id="7" xr3:uid="{00000000-0010-0000-0200-000007000000}" name="Start"/>
    <tableColumn id="8" xr3:uid="{00000000-0010-0000-0200-000008000000}" name="Ende"/>
    <tableColumn id="9" xr3:uid="{00000000-0010-0000-0200-000009000000}" name="Std./Woche"/>
    <tableColumn id="10" xr3:uid="{00000000-0010-0000-0200-00000A000000}" name="KW 01"/>
    <tableColumn id="11" xr3:uid="{00000000-0010-0000-0200-00000B000000}" name="KW 02"/>
    <tableColumn id="12" xr3:uid="{00000000-0010-0000-0200-00000C000000}" name="KW 03"/>
    <tableColumn id="13" xr3:uid="{00000000-0010-0000-0200-00000D000000}" name="KW 04"/>
    <tableColumn id="14" xr3:uid="{00000000-0010-0000-0200-00000E000000}" name="KW 05"/>
    <tableColumn id="15" xr3:uid="{00000000-0010-0000-0200-00000F000000}" name="KW 06"/>
    <tableColumn id="16" xr3:uid="{00000000-0010-0000-0200-000010000000}" name="KW 07"/>
    <tableColumn id="17" xr3:uid="{00000000-0010-0000-0200-000011000000}" name="KW 08"/>
    <tableColumn id="18" xr3:uid="{00000000-0010-0000-0200-000012000000}" name="KW 09"/>
    <tableColumn id="19" xr3:uid="{00000000-0010-0000-0200-000013000000}" name="KW 10"/>
    <tableColumn id="20" xr3:uid="{00000000-0010-0000-0200-000014000000}" name="KW 11"/>
    <tableColumn id="21" xr3:uid="{00000000-0010-0000-0200-000015000000}" name="KW 12"/>
    <tableColumn id="22" xr3:uid="{00000000-0010-0000-0200-000016000000}" name="KW 13"/>
    <tableColumn id="23" xr3:uid="{00000000-0010-0000-0200-000017000000}" name="KW 14"/>
    <tableColumn id="24" xr3:uid="{00000000-0010-0000-0200-000018000000}" name="KW 15"/>
    <tableColumn id="25" xr3:uid="{00000000-0010-0000-0200-000019000000}" name="KW 16"/>
    <tableColumn id="26" xr3:uid="{00000000-0010-0000-0200-00001A000000}" name="KW 17"/>
    <tableColumn id="27" xr3:uid="{00000000-0010-0000-0200-00001B000000}" name="KW 18"/>
    <tableColumn id="28" xr3:uid="{00000000-0010-0000-0200-00001C000000}" name="KW 19"/>
    <tableColumn id="29" xr3:uid="{00000000-0010-0000-0200-00001D000000}" name="KW 20"/>
    <tableColumn id="30" xr3:uid="{00000000-0010-0000-0200-00001E000000}" name="KW 21"/>
    <tableColumn id="31" xr3:uid="{00000000-0010-0000-0200-00001F000000}" name="KW 22"/>
    <tableColumn id="32" xr3:uid="{00000000-0010-0000-0200-000020000000}" name="KW 23"/>
    <tableColumn id="33" xr3:uid="{00000000-0010-0000-0200-000021000000}" name="KW 24"/>
    <tableColumn id="34" xr3:uid="{00000000-0010-0000-0200-000022000000}" name="KW 25"/>
    <tableColumn id="35" xr3:uid="{00000000-0010-0000-0200-000023000000}" name="KW 26"/>
    <tableColumn id="36" xr3:uid="{00000000-0010-0000-0200-000024000000}" name="KW 27"/>
    <tableColumn id="37" xr3:uid="{00000000-0010-0000-0200-000025000000}" name="KW 28"/>
    <tableColumn id="38" xr3:uid="{00000000-0010-0000-0200-000026000000}" name="KW 29"/>
    <tableColumn id="39" xr3:uid="{00000000-0010-0000-0200-000027000000}" name="KW 30"/>
    <tableColumn id="40" xr3:uid="{00000000-0010-0000-0200-000028000000}" name="KW 31"/>
    <tableColumn id="41" xr3:uid="{00000000-0010-0000-0200-000029000000}" name="KW 32"/>
    <tableColumn id="42" xr3:uid="{00000000-0010-0000-0200-00002A000000}" name="KW 33"/>
    <tableColumn id="43" xr3:uid="{00000000-0010-0000-0200-00002B000000}" name="KW 34"/>
    <tableColumn id="44" xr3:uid="{00000000-0010-0000-0200-00002C000000}" name="KW 35"/>
    <tableColumn id="45" xr3:uid="{00000000-0010-0000-0200-00002D000000}" name="KW 36"/>
    <tableColumn id="46" xr3:uid="{00000000-0010-0000-0200-00002E000000}" name="KW 37"/>
    <tableColumn id="47" xr3:uid="{00000000-0010-0000-0200-00002F000000}" name="KW 38"/>
    <tableColumn id="48" xr3:uid="{00000000-0010-0000-0200-000030000000}" name="KW 39"/>
    <tableColumn id="49" xr3:uid="{00000000-0010-0000-0200-000031000000}" name="KW 40"/>
    <tableColumn id="50" xr3:uid="{00000000-0010-0000-0200-000032000000}" name="KW 41"/>
    <tableColumn id="51" xr3:uid="{00000000-0010-0000-0200-000033000000}" name="KW 42"/>
    <tableColumn id="52" xr3:uid="{00000000-0010-0000-0200-000034000000}" name="KW 43"/>
    <tableColumn id="53" xr3:uid="{00000000-0010-0000-0200-000035000000}" name="KW 44"/>
    <tableColumn id="54" xr3:uid="{00000000-0010-0000-0200-000036000000}" name="KW 45"/>
    <tableColumn id="55" xr3:uid="{00000000-0010-0000-0200-000037000000}" name="KW 46"/>
    <tableColumn id="56" xr3:uid="{00000000-0010-0000-0200-000038000000}" name="KW 47"/>
    <tableColumn id="57" xr3:uid="{00000000-0010-0000-0200-000039000000}" name="KW 48"/>
    <tableColumn id="58" xr3:uid="{00000000-0010-0000-0200-00003A000000}" name="KW 49"/>
    <tableColumn id="59" xr3:uid="{00000000-0010-0000-0200-00003B000000}" name="KW 50"/>
    <tableColumn id="60" xr3:uid="{00000000-0010-0000-0200-00003C000000}" name="KW 51"/>
    <tableColumn id="61" xr3:uid="{00000000-0010-0000-0200-00003D000000}" name="KW 52"/>
    <tableColumn id="62" xr3:uid="{00000000-0010-0000-0200-00003E000000}" name="KW 53"/>
    <tableColumn id="63" xr3:uid="{00000000-0010-0000-0200-00003F000000}" name="Gesamt h"/>
    <tableColumn id="64" xr3:uid="{00000000-0010-0000-0200-000040000000}" name="Warnu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Wochen" displayName="tblWochen" ref="A6:I59">
  <tableColumns count="9">
    <tableColumn id="1" xr3:uid="{00000000-0010-0000-0300-000001000000}" name="KW"/>
    <tableColumn id="2" xr3:uid="{00000000-0010-0000-0300-000002000000}" name="Wochenstart"/>
    <tableColumn id="3" xr3:uid="{00000000-0010-0000-0300-000003000000}" name="Nachfrage h"/>
    <tableColumn id="4" xr3:uid="{00000000-0010-0000-0300-000004000000}" name="Bruttokapazität h"/>
    <tableColumn id="5" xr3:uid="{00000000-0010-0000-0300-000005000000}" name="Abwesenheit h"/>
    <tableColumn id="6" xr3:uid="{00000000-0010-0000-0300-000006000000}" name="Verfügbare Kapazität h"/>
    <tableColumn id="7" xr3:uid="{00000000-0010-0000-0300-000007000000}" name="Differenz h"/>
    <tableColumn id="8" xr3:uid="{00000000-0010-0000-0300-000008000000}" name="Auslastung"/>
    <tableColumn id="9" xr3:uid="{00000000-0010-0000-0300-000009000000}" name="Statu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RessourcenAuswertung" displayName="tblRessourcenAuswertung" ref="K6:N18">
  <tableColumns count="4">
    <tableColumn id="1" xr3:uid="{00000000-0010-0000-0400-000001000000}" name="Ressource"/>
    <tableColumn id="2" xr3:uid="{00000000-0010-0000-0400-000002000000}" name="Kapazität 2026 h"/>
    <tableColumn id="3" xr3:uid="{00000000-0010-0000-0400-000003000000}" name="Geplant 2026 h"/>
    <tableColumn id="4" xr3:uid="{00000000-0010-0000-0400-000004000000}" name="Auslastun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Skills" displayName="tblSkills" ref="P6:U13">
  <tableColumns count="6">
    <tableColumn id="1" xr3:uid="{00000000-0010-0000-0500-000001000000}" name="Skill"/>
    <tableColumn id="2" xr3:uid="{00000000-0010-0000-0500-000002000000}" name="Nachfrage h"/>
    <tableColumn id="3" xr3:uid="{00000000-0010-0000-0500-000003000000}" name="Kapazität h"/>
    <tableColumn id="4" xr3:uid="{00000000-0010-0000-0500-000004000000}" name="Differenz h"/>
    <tableColumn id="5" xr3:uid="{00000000-0010-0000-0500-000005000000}" name="Auslastung"/>
    <tableColumn id="6" xr3:uid="{00000000-0010-0000-0500-000006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L1" sqref="L1"/>
    </sheetView>
  </sheetViews>
  <sheetFormatPr baseColWidth="10" defaultColWidth="9" defaultRowHeight="15" x14ac:dyDescent="0.25"/>
  <cols>
    <col min="1" max="1" width="16" customWidth="1"/>
    <col min="2" max="3" width="18" customWidth="1"/>
    <col min="4" max="4" width="16" customWidth="1"/>
    <col min="5" max="5" width="18" customWidth="1"/>
    <col min="7" max="8" width="12" customWidth="1"/>
  </cols>
  <sheetData>
    <row r="1" spans="1:8" ht="38.1" customHeight="1" x14ac:dyDescent="0.25">
      <c r="A1" s="26" t="s">
        <v>205</v>
      </c>
      <c r="B1" s="26"/>
      <c r="C1" s="26"/>
      <c r="D1" s="26"/>
      <c r="E1" s="26"/>
      <c r="F1" s="26"/>
      <c r="G1" s="26"/>
      <c r="H1" s="26"/>
    </row>
    <row r="2" spans="1:8" x14ac:dyDescent="0.25">
      <c r="A2" s="27" t="s">
        <v>0</v>
      </c>
      <c r="B2" s="27"/>
      <c r="C2" s="27"/>
      <c r="D2" s="27"/>
      <c r="E2" s="27"/>
      <c r="F2" s="27"/>
      <c r="G2" s="27"/>
      <c r="H2" s="27"/>
    </row>
    <row r="4" spans="1:8" ht="15.75" x14ac:dyDescent="0.25">
      <c r="A4" s="1" t="s">
        <v>1</v>
      </c>
      <c r="B4" s="3">
        <f>SUM(Planung!$BK$7:$BK$80)</f>
        <v>6876</v>
      </c>
      <c r="D4" s="6" t="s">
        <v>2</v>
      </c>
      <c r="E4" s="6" t="s">
        <v>3</v>
      </c>
    </row>
    <row r="5" spans="1:8" ht="30" x14ac:dyDescent="0.25">
      <c r="A5" s="1" t="s">
        <v>4</v>
      </c>
      <c r="B5" s="3">
        <f>SUM(Auswertung!$F$7:$F$59)</f>
        <v>14362.429999999997</v>
      </c>
      <c r="D5" s="8" t="s">
        <v>5</v>
      </c>
      <c r="E5" s="7" t="s">
        <v>6</v>
      </c>
    </row>
    <row r="6" spans="1:8" ht="15.75" x14ac:dyDescent="0.25">
      <c r="A6" s="1" t="s">
        <v>7</v>
      </c>
      <c r="B6" s="4">
        <f>IF(B5=0,0,B4/B5)</f>
        <v>0.47874906962122715</v>
      </c>
      <c r="D6" s="8" t="s">
        <v>8</v>
      </c>
      <c r="E6" s="7" t="s">
        <v>9</v>
      </c>
    </row>
    <row r="7" spans="1:8" ht="15.75" x14ac:dyDescent="0.25">
      <c r="A7" s="1" t="s">
        <v>10</v>
      </c>
      <c r="B7" s="3">
        <f>COUNTIF(Auswertung!$I$7:$I$59,"Überlast")</f>
        <v>0</v>
      </c>
      <c r="D7" s="8" t="s">
        <v>11</v>
      </c>
      <c r="E7" s="7" t="s">
        <v>12</v>
      </c>
    </row>
    <row r="8" spans="1:8" ht="15.75" x14ac:dyDescent="0.25">
      <c r="A8" s="1" t="s">
        <v>13</v>
      </c>
      <c r="B8" s="3">
        <f>SUMIF(Auswertung!$G$7:$G$59,"&gt;0",Auswertung!$G$7:$G$59)</f>
        <v>7486.4299999999939</v>
      </c>
    </row>
    <row r="9" spans="1:8" ht="15.75" x14ac:dyDescent="0.25">
      <c r="A9" s="1" t="s">
        <v>14</v>
      </c>
      <c r="B9" s="5" t="str">
        <f>INDEX(Auswertung!$P$7:$P$16,MATCH(MAX(Auswertung!$T$7:$T$16),Auswertung!$T$7:$T$16,0))</f>
        <v>Support</v>
      </c>
      <c r="D9" s="28" t="s">
        <v>15</v>
      </c>
      <c r="E9" s="28"/>
    </row>
    <row r="10" spans="1:8" x14ac:dyDescent="0.25">
      <c r="D10" s="29" t="s">
        <v>16</v>
      </c>
      <c r="E10" s="29"/>
    </row>
    <row r="11" spans="1:8" x14ac:dyDescent="0.25">
      <c r="D11" s="29"/>
      <c r="E11" s="29"/>
    </row>
    <row r="12" spans="1:8" x14ac:dyDescent="0.25">
      <c r="A12" s="6" t="s">
        <v>17</v>
      </c>
      <c r="B12" s="6" t="s">
        <v>18</v>
      </c>
      <c r="C12" s="6" t="s">
        <v>19</v>
      </c>
      <c r="D12" s="6" t="s">
        <v>20</v>
      </c>
      <c r="E12" s="6" t="s">
        <v>21</v>
      </c>
    </row>
    <row r="13" spans="1:8" x14ac:dyDescent="0.25">
      <c r="A13" s="12">
        <f>Auswertung!A7</f>
        <v>1</v>
      </c>
      <c r="B13" s="12">
        <f>Auswertung!C7</f>
        <v>0</v>
      </c>
      <c r="C13" s="12">
        <f>Auswertung!F7</f>
        <v>246.92</v>
      </c>
      <c r="D13" s="13">
        <f>Auswertung!H7</f>
        <v>0</v>
      </c>
      <c r="E13" s="14" t="str">
        <f>Auswertung!I7</f>
        <v>Unterlast</v>
      </c>
    </row>
    <row r="14" spans="1:8" x14ac:dyDescent="0.25">
      <c r="A14" s="12">
        <f>Auswertung!A8</f>
        <v>2</v>
      </c>
      <c r="B14" s="12">
        <f>Auswertung!C8</f>
        <v>58</v>
      </c>
      <c r="C14" s="12">
        <f>Auswertung!F8</f>
        <v>246.92</v>
      </c>
      <c r="D14" s="13">
        <f>Auswertung!H8</f>
        <v>0.23489389275878828</v>
      </c>
      <c r="E14" s="14" t="str">
        <f>Auswertung!I8</f>
        <v>Unterlast</v>
      </c>
    </row>
    <row r="15" spans="1:8" x14ac:dyDescent="0.25">
      <c r="A15" s="12">
        <f>Auswertung!A9</f>
        <v>3</v>
      </c>
      <c r="B15" s="12">
        <f>Auswertung!C9</f>
        <v>58</v>
      </c>
      <c r="C15" s="12">
        <f>Auswertung!F9</f>
        <v>246.92</v>
      </c>
      <c r="D15" s="13">
        <f>Auswertung!H9</f>
        <v>0.23489389275878828</v>
      </c>
      <c r="E15" s="14" t="str">
        <f>Auswertung!I9</f>
        <v>Unterlast</v>
      </c>
    </row>
    <row r="16" spans="1:8" x14ac:dyDescent="0.25">
      <c r="A16" s="12">
        <f>Auswertung!A10</f>
        <v>4</v>
      </c>
      <c r="B16" s="12">
        <f>Auswertung!C10</f>
        <v>72</v>
      </c>
      <c r="C16" s="12">
        <f>Auswertung!F10</f>
        <v>246.92</v>
      </c>
      <c r="D16" s="13">
        <f>Auswertung!H10</f>
        <v>0.29159241859711649</v>
      </c>
      <c r="E16" s="14" t="str">
        <f>Auswertung!I10</f>
        <v>Unterlast</v>
      </c>
    </row>
    <row r="17" spans="1:5" x14ac:dyDescent="0.25">
      <c r="A17" s="12">
        <f>Auswertung!A11</f>
        <v>5</v>
      </c>
      <c r="B17" s="12">
        <f>Auswertung!C11</f>
        <v>72</v>
      </c>
      <c r="C17" s="12">
        <f>Auswertung!F11</f>
        <v>264.2</v>
      </c>
      <c r="D17" s="13">
        <f>Auswertung!H11</f>
        <v>0.27252081756245272</v>
      </c>
      <c r="E17" s="14" t="str">
        <f>Auswertung!I11</f>
        <v>Unterlast</v>
      </c>
    </row>
    <row r="18" spans="1:5" x14ac:dyDescent="0.25">
      <c r="A18" s="12">
        <f>Auswertung!A12</f>
        <v>6</v>
      </c>
      <c r="B18" s="12">
        <f>Auswertung!C12</f>
        <v>114</v>
      </c>
      <c r="C18" s="12">
        <f>Auswertung!F12</f>
        <v>264.2</v>
      </c>
      <c r="D18" s="13">
        <f>Auswertung!H12</f>
        <v>0.43149129447388346</v>
      </c>
      <c r="E18" s="14" t="str">
        <f>Auswertung!I12</f>
        <v>Unterlast</v>
      </c>
    </row>
    <row r="19" spans="1:5" x14ac:dyDescent="0.25">
      <c r="A19" s="12">
        <f>Auswertung!A13</f>
        <v>7</v>
      </c>
      <c r="B19" s="12">
        <f>Auswertung!C13</f>
        <v>114</v>
      </c>
      <c r="C19" s="12">
        <f>Auswertung!F13</f>
        <v>264.2</v>
      </c>
      <c r="D19" s="13">
        <f>Auswertung!H13</f>
        <v>0.43149129447388346</v>
      </c>
      <c r="E19" s="14" t="str">
        <f>Auswertung!I13</f>
        <v>Unterlast</v>
      </c>
    </row>
    <row r="20" spans="1:5" x14ac:dyDescent="0.25">
      <c r="A20" s="12">
        <f>Auswertung!A14</f>
        <v>8</v>
      </c>
      <c r="B20" s="12">
        <f>Auswertung!C14</f>
        <v>126</v>
      </c>
      <c r="C20" s="12">
        <f>Auswertung!F14</f>
        <v>264.2</v>
      </c>
      <c r="D20" s="13">
        <f>Auswertung!H14</f>
        <v>0.47691143073429221</v>
      </c>
      <c r="E20" s="14" t="str">
        <f>Auswertung!I14</f>
        <v>Unterlast</v>
      </c>
    </row>
    <row r="21" spans="1:5" x14ac:dyDescent="0.25">
      <c r="A21" s="12">
        <f>Auswertung!A15</f>
        <v>9</v>
      </c>
      <c r="B21" s="12">
        <f>Auswertung!C15</f>
        <v>126</v>
      </c>
      <c r="C21" s="12">
        <f>Auswertung!F15</f>
        <v>287.14999999999998</v>
      </c>
      <c r="D21" s="13">
        <f>Auswertung!H15</f>
        <v>0.43879505484938192</v>
      </c>
      <c r="E21" s="14" t="str">
        <f>Auswertung!I15</f>
        <v>Unterlast</v>
      </c>
    </row>
    <row r="22" spans="1:5" x14ac:dyDescent="0.25">
      <c r="A22" s="12">
        <f>Auswertung!A16</f>
        <v>10</v>
      </c>
      <c r="B22" s="12">
        <f>Auswertung!C16</f>
        <v>126</v>
      </c>
      <c r="C22" s="12">
        <f>Auswertung!F16</f>
        <v>287.14999999999998</v>
      </c>
      <c r="D22" s="13">
        <f>Auswertung!H16</f>
        <v>0.43879505484938192</v>
      </c>
      <c r="E22" s="14" t="str">
        <f>Auswertung!I16</f>
        <v>Unterlast</v>
      </c>
    </row>
    <row r="23" spans="1:5" x14ac:dyDescent="0.25">
      <c r="A23" s="12">
        <f>Auswertung!A17</f>
        <v>11</v>
      </c>
      <c r="B23" s="12">
        <f>Auswertung!C17</f>
        <v>126</v>
      </c>
      <c r="C23" s="12">
        <f>Auswertung!F17</f>
        <v>287.14999999999998</v>
      </c>
      <c r="D23" s="13">
        <f>Auswertung!H17</f>
        <v>0.43879505484938192</v>
      </c>
      <c r="E23" s="14" t="str">
        <f>Auswertung!I17</f>
        <v>Unterlast</v>
      </c>
    </row>
    <row r="24" spans="1:5" x14ac:dyDescent="0.25">
      <c r="A24" s="12">
        <f>Auswertung!A18</f>
        <v>12</v>
      </c>
      <c r="B24" s="12">
        <f>Auswertung!C18</f>
        <v>112</v>
      </c>
      <c r="C24" s="12">
        <f>Auswertung!F18</f>
        <v>272.14999999999998</v>
      </c>
      <c r="D24" s="13">
        <f>Auswertung!H18</f>
        <v>0.41153775491456923</v>
      </c>
      <c r="E24" s="14" t="str">
        <f>Auswertung!I18</f>
        <v>Unterlast</v>
      </c>
    </row>
    <row r="25" spans="1:5" x14ac:dyDescent="0.25">
      <c r="A25" s="12">
        <f>Auswertung!A19</f>
        <v>13</v>
      </c>
      <c r="B25" s="12">
        <f>Auswertung!C19</f>
        <v>112</v>
      </c>
      <c r="C25" s="12">
        <f>Auswertung!F19</f>
        <v>287.14999999999998</v>
      </c>
      <c r="D25" s="13">
        <f>Auswertung!H19</f>
        <v>0.39004004875500614</v>
      </c>
      <c r="E25" s="14" t="str">
        <f>Auswertung!I19</f>
        <v>Unterlast</v>
      </c>
    </row>
    <row r="26" spans="1:5" x14ac:dyDescent="0.25">
      <c r="A26" s="12">
        <f>Auswertung!A20</f>
        <v>14</v>
      </c>
      <c r="B26" s="12">
        <f>Auswertung!C20</f>
        <v>112</v>
      </c>
      <c r="C26" s="12">
        <f>Auswertung!F20</f>
        <v>287.14999999999998</v>
      </c>
      <c r="D26" s="13">
        <f>Auswertung!H20</f>
        <v>0.39004004875500614</v>
      </c>
      <c r="E26" s="14" t="str">
        <f>Auswertung!I20</f>
        <v>Unterlast</v>
      </c>
    </row>
    <row r="27" spans="1:5" x14ac:dyDescent="0.25">
      <c r="A27" s="12">
        <f>Auswertung!A21</f>
        <v>15</v>
      </c>
      <c r="B27" s="12">
        <f>Auswertung!C21</f>
        <v>158</v>
      </c>
      <c r="C27" s="12">
        <f>Auswertung!F21</f>
        <v>259.14999999999998</v>
      </c>
      <c r="D27" s="13">
        <f>Auswertung!H21</f>
        <v>0.6096855103222073</v>
      </c>
      <c r="E27" s="14" t="str">
        <f>Auswertung!I21</f>
        <v>Ausgewogen</v>
      </c>
    </row>
    <row r="28" spans="1:5" x14ac:dyDescent="0.25">
      <c r="A28" s="12">
        <f>Auswertung!A22</f>
        <v>16</v>
      </c>
      <c r="B28" s="12">
        <f>Auswertung!C22</f>
        <v>158</v>
      </c>
      <c r="C28" s="12">
        <f>Auswertung!F22</f>
        <v>259.14999999999998</v>
      </c>
      <c r="D28" s="13">
        <f>Auswertung!H22</f>
        <v>0.6096855103222073</v>
      </c>
      <c r="E28" s="14" t="str">
        <f>Auswertung!I22</f>
        <v>Ausgewogen</v>
      </c>
    </row>
    <row r="29" spans="1:5" x14ac:dyDescent="0.25">
      <c r="A29" s="12">
        <f>Auswertung!A23</f>
        <v>17</v>
      </c>
      <c r="B29" s="12">
        <f>Auswertung!C23</f>
        <v>158</v>
      </c>
      <c r="C29" s="12">
        <f>Auswertung!F23</f>
        <v>287.14999999999998</v>
      </c>
      <c r="D29" s="13">
        <f>Auswertung!H23</f>
        <v>0.55023506877938366</v>
      </c>
      <c r="E29" s="14" t="str">
        <f>Auswertung!I23</f>
        <v>Unterlast</v>
      </c>
    </row>
    <row r="30" spans="1:5" x14ac:dyDescent="0.25">
      <c r="A30" s="12">
        <f>Auswertung!A24</f>
        <v>18</v>
      </c>
      <c r="B30" s="12">
        <f>Auswertung!C24</f>
        <v>158</v>
      </c>
      <c r="C30" s="12">
        <f>Auswertung!F24</f>
        <v>287.14999999999998</v>
      </c>
      <c r="D30" s="13">
        <f>Auswertung!H24</f>
        <v>0.55023506877938366</v>
      </c>
      <c r="E30" s="14" t="str">
        <f>Auswertung!I24</f>
        <v>Unterlast</v>
      </c>
    </row>
    <row r="31" spans="1:5" x14ac:dyDescent="0.25">
      <c r="A31" s="12">
        <f>Auswertung!A25</f>
        <v>19</v>
      </c>
      <c r="B31" s="12">
        <f>Auswertung!C25</f>
        <v>148</v>
      </c>
      <c r="C31" s="12">
        <f>Auswertung!F25</f>
        <v>287.14999999999998</v>
      </c>
      <c r="D31" s="13">
        <f>Auswertung!H25</f>
        <v>0.51541006442625814</v>
      </c>
      <c r="E31" s="14" t="str">
        <f>Auswertung!I25</f>
        <v>Unterlast</v>
      </c>
    </row>
    <row r="32" spans="1:5" x14ac:dyDescent="0.25">
      <c r="A32" s="12">
        <f>Auswertung!A26</f>
        <v>20</v>
      </c>
      <c r="B32" s="12">
        <f>Auswertung!C26</f>
        <v>136</v>
      </c>
      <c r="C32" s="12">
        <f>Auswertung!F26</f>
        <v>267.14999999999998</v>
      </c>
      <c r="D32" s="13">
        <f>Auswertung!H26</f>
        <v>0.5090772973984653</v>
      </c>
      <c r="E32" s="14" t="str">
        <f>Auswertung!I26</f>
        <v>Unterlast</v>
      </c>
    </row>
    <row r="33" spans="1:5" x14ac:dyDescent="0.25">
      <c r="A33" s="12">
        <f>Auswertung!A27</f>
        <v>21</v>
      </c>
      <c r="B33" s="12">
        <f>Auswertung!C27</f>
        <v>136</v>
      </c>
      <c r="C33" s="12">
        <f>Auswertung!F27</f>
        <v>287.14999999999998</v>
      </c>
      <c r="D33" s="13">
        <f>Auswertung!H27</f>
        <v>0.47362005920250744</v>
      </c>
      <c r="E33" s="14" t="str">
        <f>Auswertung!I27</f>
        <v>Unterlast</v>
      </c>
    </row>
    <row r="34" spans="1:5" x14ac:dyDescent="0.25">
      <c r="A34" s="12">
        <f>Auswertung!A28</f>
        <v>22</v>
      </c>
      <c r="B34" s="12">
        <f>Auswertung!C28</f>
        <v>136</v>
      </c>
      <c r="C34" s="12">
        <f>Auswertung!F28</f>
        <v>287.14999999999998</v>
      </c>
      <c r="D34" s="13">
        <f>Auswertung!H28</f>
        <v>0.47362005920250744</v>
      </c>
      <c r="E34" s="14" t="str">
        <f>Auswertung!I28</f>
        <v>Unterlast</v>
      </c>
    </row>
    <row r="35" spans="1:5" x14ac:dyDescent="0.25">
      <c r="A35" s="12">
        <f>Auswertung!A29</f>
        <v>23</v>
      </c>
      <c r="B35" s="12">
        <f>Auswertung!C29</f>
        <v>142</v>
      </c>
      <c r="C35" s="12">
        <f>Auswertung!F29</f>
        <v>277.14999999999998</v>
      </c>
      <c r="D35" s="13">
        <f>Auswertung!H29</f>
        <v>0.51235792891935783</v>
      </c>
      <c r="E35" s="14" t="str">
        <f>Auswertung!I29</f>
        <v>Unterlast</v>
      </c>
    </row>
    <row r="36" spans="1:5" x14ac:dyDescent="0.25">
      <c r="A36" s="12">
        <f>Auswertung!A30</f>
        <v>24</v>
      </c>
      <c r="B36" s="12">
        <f>Auswertung!C30</f>
        <v>126</v>
      </c>
      <c r="C36" s="12">
        <f>Auswertung!F30</f>
        <v>277.14999999999998</v>
      </c>
      <c r="D36" s="13">
        <f>Auswertung!H30</f>
        <v>0.45462745805520483</v>
      </c>
      <c r="E36" s="14" t="str">
        <f>Auswertung!I30</f>
        <v>Unterlast</v>
      </c>
    </row>
    <row r="37" spans="1:5" x14ac:dyDescent="0.25">
      <c r="A37" s="12">
        <f>Auswertung!A31</f>
        <v>25</v>
      </c>
      <c r="B37" s="12">
        <f>Auswertung!C31</f>
        <v>126</v>
      </c>
      <c r="C37" s="12">
        <f>Auswertung!F31</f>
        <v>277.14999999999998</v>
      </c>
      <c r="D37" s="13">
        <f>Auswertung!H31</f>
        <v>0.45462745805520483</v>
      </c>
      <c r="E37" s="14" t="str">
        <f>Auswertung!I31</f>
        <v>Unterlast</v>
      </c>
    </row>
    <row r="38" spans="1:5" x14ac:dyDescent="0.25">
      <c r="A38" s="12">
        <f>Auswertung!A32</f>
        <v>26</v>
      </c>
      <c r="B38" s="12">
        <f>Auswertung!C32</f>
        <v>126</v>
      </c>
      <c r="C38" s="12">
        <f>Auswertung!F32</f>
        <v>277.14999999999998</v>
      </c>
      <c r="D38" s="13">
        <f>Auswertung!H32</f>
        <v>0.45462745805520483</v>
      </c>
      <c r="E38" s="14" t="str">
        <f>Auswertung!I32</f>
        <v>Unterlast</v>
      </c>
    </row>
    <row r="39" spans="1:5" x14ac:dyDescent="0.25">
      <c r="A39" s="12">
        <f>Auswertung!A33</f>
        <v>27</v>
      </c>
      <c r="B39" s="12">
        <f>Auswertung!C33</f>
        <v>126</v>
      </c>
      <c r="C39" s="12">
        <f>Auswertung!F33</f>
        <v>287.14999999999998</v>
      </c>
      <c r="D39" s="13">
        <f>Auswertung!H33</f>
        <v>0.43879505484938192</v>
      </c>
      <c r="E39" s="14" t="str">
        <f>Auswertung!I33</f>
        <v>Unterlast</v>
      </c>
    </row>
    <row r="40" spans="1:5" x14ac:dyDescent="0.25">
      <c r="A40" s="12">
        <f>Auswertung!A34</f>
        <v>28</v>
      </c>
      <c r="B40" s="12">
        <f>Auswertung!C34</f>
        <v>180</v>
      </c>
      <c r="C40" s="12">
        <f>Auswertung!F34</f>
        <v>287.14999999999998</v>
      </c>
      <c r="D40" s="13">
        <f>Auswertung!H34</f>
        <v>0.62685007835625983</v>
      </c>
      <c r="E40" s="14" t="str">
        <f>Auswertung!I34</f>
        <v>Ausgewogen</v>
      </c>
    </row>
    <row r="41" spans="1:5" x14ac:dyDescent="0.25">
      <c r="A41" s="12">
        <f>Auswertung!A35</f>
        <v>29</v>
      </c>
      <c r="B41" s="12">
        <f>Auswertung!C35</f>
        <v>180</v>
      </c>
      <c r="C41" s="12">
        <f>Auswertung!F35</f>
        <v>263.14999999999998</v>
      </c>
      <c r="D41" s="13">
        <f>Auswertung!H35</f>
        <v>0.68402052061561858</v>
      </c>
      <c r="E41" s="14" t="str">
        <f>Auswertung!I35</f>
        <v>Ausgewogen</v>
      </c>
    </row>
    <row r="42" spans="1:5" x14ac:dyDescent="0.25">
      <c r="A42" s="12">
        <f>Auswertung!A36</f>
        <v>30</v>
      </c>
      <c r="B42" s="12">
        <f>Auswertung!C36</f>
        <v>180</v>
      </c>
      <c r="C42" s="12">
        <f>Auswertung!F36</f>
        <v>263.14999999999998</v>
      </c>
      <c r="D42" s="13">
        <f>Auswertung!H36</f>
        <v>0.68402052061561858</v>
      </c>
      <c r="E42" s="14" t="str">
        <f>Auswertung!I36</f>
        <v>Ausgewogen</v>
      </c>
    </row>
    <row r="43" spans="1:5" x14ac:dyDescent="0.25">
      <c r="A43" s="12">
        <f>Auswertung!A37</f>
        <v>31</v>
      </c>
      <c r="B43" s="12">
        <f>Auswertung!C37</f>
        <v>180</v>
      </c>
      <c r="C43" s="12">
        <f>Auswertung!F37</f>
        <v>287.14999999999998</v>
      </c>
      <c r="D43" s="13">
        <f>Auswertung!H37</f>
        <v>0.62685007835625983</v>
      </c>
      <c r="E43" s="14" t="str">
        <f>Auswertung!I37</f>
        <v>Ausgewogen</v>
      </c>
    </row>
    <row r="44" spans="1:5" x14ac:dyDescent="0.25">
      <c r="A44" s="12">
        <f>Auswertung!A38</f>
        <v>32</v>
      </c>
      <c r="B44" s="12">
        <f>Auswertung!C38</f>
        <v>186</v>
      </c>
      <c r="C44" s="12">
        <f>Auswertung!F38</f>
        <v>257.14999999999998</v>
      </c>
      <c r="D44" s="13">
        <f>Auswertung!H38</f>
        <v>0.72331324129885288</v>
      </c>
      <c r="E44" s="14" t="str">
        <f>Auswertung!I38</f>
        <v>Ausgewogen</v>
      </c>
    </row>
    <row r="45" spans="1:5" x14ac:dyDescent="0.25">
      <c r="A45" s="12">
        <f>Auswertung!A39</f>
        <v>33</v>
      </c>
      <c r="B45" s="12">
        <f>Auswertung!C39</f>
        <v>186</v>
      </c>
      <c r="C45" s="12">
        <f>Auswertung!F39</f>
        <v>257.14999999999998</v>
      </c>
      <c r="D45" s="13">
        <f>Auswertung!H39</f>
        <v>0.72331324129885288</v>
      </c>
      <c r="E45" s="14" t="str">
        <f>Auswertung!I39</f>
        <v>Ausgewogen</v>
      </c>
    </row>
    <row r="46" spans="1:5" x14ac:dyDescent="0.25">
      <c r="A46" s="12">
        <f>Auswertung!A40</f>
        <v>34</v>
      </c>
      <c r="B46" s="12">
        <f>Auswertung!C40</f>
        <v>186</v>
      </c>
      <c r="C46" s="12">
        <f>Auswertung!F40</f>
        <v>257.14999999999998</v>
      </c>
      <c r="D46" s="13">
        <f>Auswertung!H40</f>
        <v>0.72331324129885288</v>
      </c>
      <c r="E46" s="14" t="str">
        <f>Auswertung!I40</f>
        <v>Ausgewogen</v>
      </c>
    </row>
    <row r="47" spans="1:5" x14ac:dyDescent="0.25">
      <c r="A47" s="12">
        <f>Auswertung!A41</f>
        <v>35</v>
      </c>
      <c r="B47" s="12">
        <f>Auswertung!C41</f>
        <v>186</v>
      </c>
      <c r="C47" s="12">
        <f>Auswertung!F41</f>
        <v>287.14999999999998</v>
      </c>
      <c r="D47" s="13">
        <f>Auswertung!H41</f>
        <v>0.64774508096813521</v>
      </c>
      <c r="E47" s="14" t="str">
        <f>Auswertung!I41</f>
        <v>Ausgewogen</v>
      </c>
    </row>
    <row r="48" spans="1:5" x14ac:dyDescent="0.25">
      <c r="A48" s="12">
        <f>Auswertung!A42</f>
        <v>36</v>
      </c>
      <c r="B48" s="12">
        <f>Auswertung!C42</f>
        <v>158</v>
      </c>
      <c r="C48" s="12">
        <f>Auswertung!F42</f>
        <v>287.14999999999998</v>
      </c>
      <c r="D48" s="13">
        <f>Auswertung!H42</f>
        <v>0.55023506877938366</v>
      </c>
      <c r="E48" s="14" t="str">
        <f>Auswertung!I42</f>
        <v>Unterlast</v>
      </c>
    </row>
    <row r="49" spans="1:5" x14ac:dyDescent="0.25">
      <c r="A49" s="12">
        <f>Auswertung!A43</f>
        <v>37</v>
      </c>
      <c r="B49" s="12">
        <f>Auswertung!C43</f>
        <v>170</v>
      </c>
      <c r="C49" s="12">
        <f>Auswertung!F43</f>
        <v>287.14999999999998</v>
      </c>
      <c r="D49" s="13">
        <f>Auswertung!H43</f>
        <v>0.59202507400313431</v>
      </c>
      <c r="E49" s="14" t="str">
        <f>Auswertung!I43</f>
        <v>Unterlast</v>
      </c>
    </row>
    <row r="50" spans="1:5" x14ac:dyDescent="0.25">
      <c r="A50" s="12">
        <f>Auswertung!A44</f>
        <v>38</v>
      </c>
      <c r="B50" s="12">
        <f>Auswertung!C44</f>
        <v>170</v>
      </c>
      <c r="C50" s="12">
        <f>Auswertung!F44</f>
        <v>287.14999999999998</v>
      </c>
      <c r="D50" s="13">
        <f>Auswertung!H44</f>
        <v>0.59202507400313431</v>
      </c>
      <c r="E50" s="14" t="str">
        <f>Auswertung!I44</f>
        <v>Unterlast</v>
      </c>
    </row>
    <row r="51" spans="1:5" x14ac:dyDescent="0.25">
      <c r="A51" s="12">
        <f>Auswertung!A45</f>
        <v>39</v>
      </c>
      <c r="B51" s="12">
        <f>Auswertung!C45</f>
        <v>154</v>
      </c>
      <c r="C51" s="12">
        <f>Auswertung!F45</f>
        <v>287.14999999999998</v>
      </c>
      <c r="D51" s="13">
        <f>Auswertung!H45</f>
        <v>0.53630506703813341</v>
      </c>
      <c r="E51" s="14" t="str">
        <f>Auswertung!I45</f>
        <v>Unterlast</v>
      </c>
    </row>
    <row r="52" spans="1:5" x14ac:dyDescent="0.25">
      <c r="A52" s="12">
        <f>Auswertung!A46</f>
        <v>40</v>
      </c>
      <c r="B52" s="12">
        <f>Auswertung!C46</f>
        <v>112</v>
      </c>
      <c r="C52" s="12">
        <f>Auswertung!F46</f>
        <v>287.14999999999998</v>
      </c>
      <c r="D52" s="13">
        <f>Auswertung!H46</f>
        <v>0.39004004875500614</v>
      </c>
      <c r="E52" s="14" t="str">
        <f>Auswertung!I46</f>
        <v>Unterlast</v>
      </c>
    </row>
    <row r="53" spans="1:5" x14ac:dyDescent="0.25">
      <c r="A53" s="12">
        <f>Auswertung!A47</f>
        <v>41</v>
      </c>
      <c r="B53" s="12">
        <f>Auswertung!C47</f>
        <v>144</v>
      </c>
      <c r="C53" s="12">
        <f>Auswertung!F47</f>
        <v>287.14999999999998</v>
      </c>
      <c r="D53" s="13">
        <f>Auswertung!H47</f>
        <v>0.50148006268500789</v>
      </c>
      <c r="E53" s="14" t="str">
        <f>Auswertung!I47</f>
        <v>Unterlast</v>
      </c>
    </row>
    <row r="54" spans="1:5" x14ac:dyDescent="0.25">
      <c r="A54" s="12">
        <f>Auswertung!A48</f>
        <v>42</v>
      </c>
      <c r="B54" s="12">
        <f>Auswertung!C48</f>
        <v>144</v>
      </c>
      <c r="C54" s="12">
        <f>Auswertung!F48</f>
        <v>267.14999999999998</v>
      </c>
      <c r="D54" s="13">
        <f>Auswertung!H48</f>
        <v>0.53902302077484565</v>
      </c>
      <c r="E54" s="14" t="str">
        <f>Auswertung!I48</f>
        <v>Unterlast</v>
      </c>
    </row>
    <row r="55" spans="1:5" x14ac:dyDescent="0.25">
      <c r="A55" s="12">
        <f>Auswertung!A49</f>
        <v>43</v>
      </c>
      <c r="B55" s="12">
        <f>Auswertung!C49</f>
        <v>144</v>
      </c>
      <c r="C55" s="12">
        <f>Auswertung!F49</f>
        <v>267.14999999999998</v>
      </c>
      <c r="D55" s="13">
        <f>Auswertung!H49</f>
        <v>0.53902302077484565</v>
      </c>
      <c r="E55" s="14" t="str">
        <f>Auswertung!I49</f>
        <v>Unterlast</v>
      </c>
    </row>
    <row r="56" spans="1:5" x14ac:dyDescent="0.25">
      <c r="A56" s="12">
        <f>Auswertung!A50</f>
        <v>44</v>
      </c>
      <c r="B56" s="12">
        <f>Auswertung!C50</f>
        <v>144</v>
      </c>
      <c r="C56" s="12">
        <f>Auswertung!F50</f>
        <v>287.14999999999998</v>
      </c>
      <c r="D56" s="13">
        <f>Auswertung!H50</f>
        <v>0.50148006268500789</v>
      </c>
      <c r="E56" s="14" t="str">
        <f>Auswertung!I50</f>
        <v>Unterlast</v>
      </c>
    </row>
    <row r="57" spans="1:5" x14ac:dyDescent="0.25">
      <c r="A57" s="12">
        <f>Auswertung!A51</f>
        <v>45</v>
      </c>
      <c r="B57" s="12">
        <f>Auswertung!C51</f>
        <v>142</v>
      </c>
      <c r="C57" s="12">
        <f>Auswertung!F51</f>
        <v>259.95</v>
      </c>
      <c r="D57" s="13">
        <f>Auswertung!H51</f>
        <v>0.54625889594152721</v>
      </c>
      <c r="E57" s="14" t="str">
        <f>Auswertung!I51</f>
        <v>Unterlast</v>
      </c>
    </row>
    <row r="58" spans="1:5" x14ac:dyDescent="0.25">
      <c r="A58" s="12">
        <f>Auswertung!A52</f>
        <v>46</v>
      </c>
      <c r="B58" s="12">
        <f>Auswertung!C52</f>
        <v>142</v>
      </c>
      <c r="C58" s="12">
        <f>Auswertung!F52</f>
        <v>259.95</v>
      </c>
      <c r="D58" s="13">
        <f>Auswertung!H52</f>
        <v>0.54625889594152721</v>
      </c>
      <c r="E58" s="14" t="str">
        <f>Auswertung!I52</f>
        <v>Unterlast</v>
      </c>
    </row>
    <row r="59" spans="1:5" x14ac:dyDescent="0.25">
      <c r="A59" s="12">
        <f>Auswertung!A53</f>
        <v>47</v>
      </c>
      <c r="B59" s="12">
        <f>Auswertung!C53</f>
        <v>130</v>
      </c>
      <c r="C59" s="12">
        <f>Auswertung!F53</f>
        <v>259.95</v>
      </c>
      <c r="D59" s="13">
        <f>Auswertung!H53</f>
        <v>0.50009617234083481</v>
      </c>
      <c r="E59" s="14" t="str">
        <f>Auswertung!I53</f>
        <v>Unterlast</v>
      </c>
    </row>
    <row r="60" spans="1:5" x14ac:dyDescent="0.25">
      <c r="A60" s="12">
        <f>Auswertung!A54</f>
        <v>48</v>
      </c>
      <c r="B60" s="12">
        <f>Auswertung!C54</f>
        <v>130</v>
      </c>
      <c r="C60" s="12">
        <f>Auswertung!F54</f>
        <v>259.95</v>
      </c>
      <c r="D60" s="13">
        <f>Auswertung!H54</f>
        <v>0.50009617234083481</v>
      </c>
      <c r="E60" s="14" t="str">
        <f>Auswertung!I54</f>
        <v>Unterlast</v>
      </c>
    </row>
    <row r="61" spans="1:5" x14ac:dyDescent="0.25">
      <c r="A61" s="12">
        <f>Auswertung!A55</f>
        <v>49</v>
      </c>
      <c r="B61" s="12">
        <f>Auswertung!C55</f>
        <v>122</v>
      </c>
      <c r="C61" s="12">
        <f>Auswertung!F55</f>
        <v>259.95</v>
      </c>
      <c r="D61" s="13">
        <f>Auswertung!H55</f>
        <v>0.46932102327370651</v>
      </c>
      <c r="E61" s="14" t="str">
        <f>Auswertung!I55</f>
        <v>Unterlast</v>
      </c>
    </row>
    <row r="62" spans="1:5" x14ac:dyDescent="0.25">
      <c r="A62" s="12">
        <f>Auswertung!A56</f>
        <v>50</v>
      </c>
      <c r="B62" s="12">
        <f>Auswertung!C56</f>
        <v>122</v>
      </c>
      <c r="C62" s="12">
        <f>Auswertung!F56</f>
        <v>259.95</v>
      </c>
      <c r="D62" s="13">
        <f>Auswertung!H56</f>
        <v>0.46932102327370651</v>
      </c>
      <c r="E62" s="14" t="str">
        <f>Auswertung!I56</f>
        <v>Unterlast</v>
      </c>
    </row>
    <row r="63" spans="1:5" x14ac:dyDescent="0.25">
      <c r="A63" s="12">
        <f>Auswertung!A57</f>
        <v>51</v>
      </c>
      <c r="B63" s="12">
        <f>Auswertung!C57</f>
        <v>122</v>
      </c>
      <c r="C63" s="12">
        <f>Auswertung!F57</f>
        <v>259.95</v>
      </c>
      <c r="D63" s="13">
        <f>Auswertung!H57</f>
        <v>0.46932102327370651</v>
      </c>
      <c r="E63" s="14" t="str">
        <f>Auswertung!I57</f>
        <v>Unterlast</v>
      </c>
    </row>
    <row r="64" spans="1:5" x14ac:dyDescent="0.25">
      <c r="A64" s="12">
        <f>Auswertung!A58</f>
        <v>52</v>
      </c>
      <c r="B64" s="12">
        <f>Auswertung!C58</f>
        <v>0</v>
      </c>
      <c r="C64" s="12">
        <f>Auswertung!F58</f>
        <v>234.95</v>
      </c>
      <c r="D64" s="13">
        <f>Auswertung!H58</f>
        <v>0</v>
      </c>
      <c r="E64" s="14" t="str">
        <f>Auswertung!I58</f>
        <v>Unterlast</v>
      </c>
    </row>
    <row r="65" spans="1:5" x14ac:dyDescent="0.25">
      <c r="A65" s="12">
        <f>Auswertung!A59</f>
        <v>53</v>
      </c>
      <c r="B65" s="12">
        <f>Auswertung!C59</f>
        <v>0</v>
      </c>
      <c r="C65" s="12">
        <f>Auswertung!F59</f>
        <v>234.95</v>
      </c>
      <c r="D65" s="13">
        <f>Auswertung!H59</f>
        <v>0</v>
      </c>
      <c r="E65" s="14" t="str">
        <f>Auswertung!I59</f>
        <v>Unterlast</v>
      </c>
    </row>
  </sheetData>
  <mergeCells count="4">
    <mergeCell ref="A1:H1"/>
    <mergeCell ref="A2:H2"/>
    <mergeCell ref="D9:E9"/>
    <mergeCell ref="D10:E11"/>
  </mergeCells>
  <conditionalFormatting sqref="D13:D65">
    <cfRule type="colorScale" priority="1">
      <colorScale>
        <cfvo type="min"/>
        <cfvo type="percentile" val="50"/>
        <cfvo type="max"/>
        <color rgb="FFDCFCE7"/>
        <color rgb="FFFEF3C7"/>
        <color rgb="FFFECACA"/>
      </colorScale>
    </cfRule>
  </conditionalFormatting>
  <conditionalFormatting sqref="E13:E65">
    <cfRule type="expression" dxfId="3" priority="2">
      <formula>$E13="Überlast"</formula>
    </cfRule>
    <cfRule type="expression" dxfId="2" priority="3">
      <formula>$E13="Hoch"</formula>
    </cfRule>
    <cfRule type="expression" dxfId="1" priority="4">
      <formula>$E13="Unterlast"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/>
  </sheetViews>
  <sheetFormatPr baseColWidth="10" defaultColWidth="9" defaultRowHeight="15" x14ac:dyDescent="0.25"/>
  <cols>
    <col min="1" max="1" width="10" customWidth="1"/>
    <col min="2" max="2" width="18" customWidth="1"/>
    <col min="3" max="3" width="12" customWidth="1"/>
    <col min="4" max="5" width="18" customWidth="1"/>
    <col min="6" max="6" width="14" customWidth="1"/>
    <col min="7" max="7" width="13" customWidth="1"/>
    <col min="8" max="8" width="14" customWidth="1"/>
    <col min="9" max="9" width="12" customWidth="1"/>
    <col min="10" max="11" width="13" customWidth="1"/>
    <col min="12" max="12" width="12" customWidth="1"/>
    <col min="13" max="13" width="18" customWidth="1"/>
    <col min="14" max="14" width="28" customWidth="1"/>
  </cols>
  <sheetData>
    <row r="1" spans="1:14" ht="36" customHeight="1" x14ac:dyDescent="0.25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6" spans="1:14" ht="30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31</v>
      </c>
      <c r="I6" s="6" t="s">
        <v>32</v>
      </c>
      <c r="J6" s="6" t="s">
        <v>33</v>
      </c>
      <c r="K6" s="6" t="s">
        <v>34</v>
      </c>
      <c r="L6" s="6" t="s">
        <v>21</v>
      </c>
      <c r="M6" s="6" t="s">
        <v>35</v>
      </c>
      <c r="N6" s="6" t="s">
        <v>36</v>
      </c>
    </row>
    <row r="7" spans="1:14" x14ac:dyDescent="0.25">
      <c r="A7" s="15" t="s">
        <v>37</v>
      </c>
      <c r="B7" s="15" t="s">
        <v>38</v>
      </c>
      <c r="C7" s="15" t="s">
        <v>39</v>
      </c>
      <c r="D7" s="15" t="s">
        <v>40</v>
      </c>
      <c r="E7" s="15" t="s">
        <v>41</v>
      </c>
      <c r="F7" s="16">
        <v>1</v>
      </c>
      <c r="G7" s="17">
        <v>40</v>
      </c>
      <c r="H7" s="16">
        <v>0.85</v>
      </c>
      <c r="I7" s="16">
        <v>0.15</v>
      </c>
      <c r="J7" s="18">
        <v>46023</v>
      </c>
      <c r="K7" s="18">
        <v>46387</v>
      </c>
      <c r="L7" s="15" t="s">
        <v>42</v>
      </c>
      <c r="M7" s="19">
        <f t="shared" ref="M7:M18" si="0">IF($L7&lt;&gt;"Aktiv",0,$G7*$F7*$H7*(1-$I7))</f>
        <v>28.9</v>
      </c>
      <c r="N7" s="15" t="s">
        <v>43</v>
      </c>
    </row>
    <row r="8" spans="1:14" x14ac:dyDescent="0.25">
      <c r="A8" s="15" t="s">
        <v>44</v>
      </c>
      <c r="B8" s="15" t="s">
        <v>45</v>
      </c>
      <c r="C8" s="15" t="s">
        <v>39</v>
      </c>
      <c r="D8" s="15" t="s">
        <v>46</v>
      </c>
      <c r="E8" s="15" t="s">
        <v>47</v>
      </c>
      <c r="F8" s="16">
        <v>1</v>
      </c>
      <c r="G8" s="17">
        <v>40</v>
      </c>
      <c r="H8" s="16">
        <v>0.8</v>
      </c>
      <c r="I8" s="16">
        <v>0.2</v>
      </c>
      <c r="J8" s="18">
        <v>46023</v>
      </c>
      <c r="K8" s="18">
        <v>46387</v>
      </c>
      <c r="L8" s="15" t="s">
        <v>42</v>
      </c>
      <c r="M8" s="19">
        <f t="shared" si="0"/>
        <v>25.6</v>
      </c>
      <c r="N8" s="15"/>
    </row>
    <row r="9" spans="1:14" x14ac:dyDescent="0.25">
      <c r="A9" s="15" t="s">
        <v>48</v>
      </c>
      <c r="B9" s="15" t="s">
        <v>49</v>
      </c>
      <c r="C9" s="15" t="s">
        <v>50</v>
      </c>
      <c r="D9" s="15" t="s">
        <v>51</v>
      </c>
      <c r="E9" s="15" t="s">
        <v>52</v>
      </c>
      <c r="F9" s="16">
        <v>0.8</v>
      </c>
      <c r="G9" s="17">
        <v>40</v>
      </c>
      <c r="H9" s="16">
        <v>0.85</v>
      </c>
      <c r="I9" s="16">
        <v>0.1</v>
      </c>
      <c r="J9" s="18">
        <v>46023</v>
      </c>
      <c r="K9" s="18">
        <v>46387</v>
      </c>
      <c r="L9" s="15" t="s">
        <v>42</v>
      </c>
      <c r="M9" s="19">
        <f t="shared" si="0"/>
        <v>24.48</v>
      </c>
      <c r="N9" s="15" t="s">
        <v>53</v>
      </c>
    </row>
    <row r="10" spans="1:14" x14ac:dyDescent="0.25">
      <c r="A10" s="15" t="s">
        <v>54</v>
      </c>
      <c r="B10" s="15" t="s">
        <v>55</v>
      </c>
      <c r="C10" s="15" t="s">
        <v>50</v>
      </c>
      <c r="D10" s="15" t="s">
        <v>56</v>
      </c>
      <c r="E10" s="15" t="s">
        <v>52</v>
      </c>
      <c r="F10" s="16">
        <v>1</v>
      </c>
      <c r="G10" s="17">
        <v>40</v>
      </c>
      <c r="H10" s="16">
        <v>0.8</v>
      </c>
      <c r="I10" s="16">
        <v>0.15</v>
      </c>
      <c r="J10" s="18">
        <v>46023</v>
      </c>
      <c r="K10" s="18">
        <v>46387</v>
      </c>
      <c r="L10" s="15" t="s">
        <v>42</v>
      </c>
      <c r="M10" s="19">
        <f t="shared" si="0"/>
        <v>27.2</v>
      </c>
      <c r="N10" s="15"/>
    </row>
    <row r="11" spans="1:14" x14ac:dyDescent="0.25">
      <c r="A11" s="15" t="s">
        <v>57</v>
      </c>
      <c r="B11" s="15" t="s">
        <v>58</v>
      </c>
      <c r="C11" s="15" t="s">
        <v>59</v>
      </c>
      <c r="D11" s="15" t="s">
        <v>60</v>
      </c>
      <c r="E11" s="15" t="s">
        <v>61</v>
      </c>
      <c r="F11" s="16">
        <v>0.9</v>
      </c>
      <c r="G11" s="17">
        <v>40</v>
      </c>
      <c r="H11" s="16">
        <v>0.8</v>
      </c>
      <c r="I11" s="16">
        <v>0.2</v>
      </c>
      <c r="J11" s="18">
        <v>46023</v>
      </c>
      <c r="K11" s="18">
        <v>46387</v>
      </c>
      <c r="L11" s="15" t="s">
        <v>42</v>
      </c>
      <c r="M11" s="19">
        <f t="shared" si="0"/>
        <v>23.040000000000003</v>
      </c>
      <c r="N11" s="15"/>
    </row>
    <row r="12" spans="1:14" x14ac:dyDescent="0.25">
      <c r="A12" s="15" t="s">
        <v>62</v>
      </c>
      <c r="B12" s="15" t="s">
        <v>63</v>
      </c>
      <c r="C12" s="15" t="s">
        <v>59</v>
      </c>
      <c r="D12" s="15" t="s">
        <v>64</v>
      </c>
      <c r="E12" s="15" t="s">
        <v>65</v>
      </c>
      <c r="F12" s="16">
        <v>1</v>
      </c>
      <c r="G12" s="17">
        <v>40</v>
      </c>
      <c r="H12" s="16">
        <v>0.85</v>
      </c>
      <c r="I12" s="16">
        <v>0.1</v>
      </c>
      <c r="J12" s="18">
        <v>46023</v>
      </c>
      <c r="K12" s="18">
        <v>46387</v>
      </c>
      <c r="L12" s="15" t="s">
        <v>42</v>
      </c>
      <c r="M12" s="19">
        <f t="shared" si="0"/>
        <v>30.6</v>
      </c>
      <c r="N12" s="15"/>
    </row>
    <row r="13" spans="1:14" x14ac:dyDescent="0.25">
      <c r="A13" s="15" t="s">
        <v>66</v>
      </c>
      <c r="B13" s="15" t="s">
        <v>67</v>
      </c>
      <c r="C13" s="15" t="s">
        <v>68</v>
      </c>
      <c r="D13" s="15" t="s">
        <v>69</v>
      </c>
      <c r="E13" s="15" t="s">
        <v>70</v>
      </c>
      <c r="F13" s="16">
        <v>1</v>
      </c>
      <c r="G13" s="17">
        <v>40</v>
      </c>
      <c r="H13" s="16">
        <v>0.75</v>
      </c>
      <c r="I13" s="16">
        <v>0.35</v>
      </c>
      <c r="J13" s="18">
        <v>46023</v>
      </c>
      <c r="K13" s="18">
        <v>46387</v>
      </c>
      <c r="L13" s="15" t="s">
        <v>42</v>
      </c>
      <c r="M13" s="19">
        <f t="shared" si="0"/>
        <v>19.5</v>
      </c>
      <c r="N13" s="15" t="s">
        <v>71</v>
      </c>
    </row>
    <row r="14" spans="1:14" x14ac:dyDescent="0.25">
      <c r="A14" s="15" t="s">
        <v>72</v>
      </c>
      <c r="B14" s="15" t="s">
        <v>73</v>
      </c>
      <c r="C14" s="15" t="s">
        <v>68</v>
      </c>
      <c r="D14" s="15" t="s">
        <v>74</v>
      </c>
      <c r="E14" s="15" t="s">
        <v>74</v>
      </c>
      <c r="F14" s="16">
        <v>1</v>
      </c>
      <c r="G14" s="17">
        <v>40</v>
      </c>
      <c r="H14" s="16">
        <v>0.8</v>
      </c>
      <c r="I14" s="16">
        <v>0.3</v>
      </c>
      <c r="J14" s="18">
        <v>46023</v>
      </c>
      <c r="K14" s="18">
        <v>46387</v>
      </c>
      <c r="L14" s="15" t="s">
        <v>42</v>
      </c>
      <c r="M14" s="19">
        <f t="shared" si="0"/>
        <v>22.4</v>
      </c>
      <c r="N14" s="15"/>
    </row>
    <row r="15" spans="1:14" x14ac:dyDescent="0.25">
      <c r="A15" s="15" t="s">
        <v>75</v>
      </c>
      <c r="B15" s="15" t="s">
        <v>76</v>
      </c>
      <c r="C15" s="15" t="s">
        <v>39</v>
      </c>
      <c r="D15" s="15" t="s">
        <v>77</v>
      </c>
      <c r="E15" s="15" t="s">
        <v>41</v>
      </c>
      <c r="F15" s="16">
        <v>0.6</v>
      </c>
      <c r="G15" s="17">
        <v>40</v>
      </c>
      <c r="H15" s="16">
        <v>0.8</v>
      </c>
      <c r="I15" s="16">
        <v>0.1</v>
      </c>
      <c r="J15" s="18">
        <v>46054</v>
      </c>
      <c r="K15" s="18">
        <v>46387</v>
      </c>
      <c r="L15" s="15" t="s">
        <v>42</v>
      </c>
      <c r="M15" s="19">
        <f t="shared" si="0"/>
        <v>17.280000000000005</v>
      </c>
      <c r="N15" s="15" t="s">
        <v>78</v>
      </c>
    </row>
    <row r="16" spans="1:14" x14ac:dyDescent="0.25">
      <c r="A16" s="15" t="s">
        <v>79</v>
      </c>
      <c r="B16" s="15" t="s">
        <v>80</v>
      </c>
      <c r="C16" s="15" t="s">
        <v>50</v>
      </c>
      <c r="D16" s="15" t="s">
        <v>81</v>
      </c>
      <c r="E16" s="15" t="s">
        <v>47</v>
      </c>
      <c r="F16" s="16">
        <v>1</v>
      </c>
      <c r="G16" s="17">
        <v>40</v>
      </c>
      <c r="H16" s="16">
        <v>0.8</v>
      </c>
      <c r="I16" s="16">
        <v>0.15</v>
      </c>
      <c r="J16" s="18">
        <v>46023</v>
      </c>
      <c r="K16" s="18">
        <v>46326</v>
      </c>
      <c r="L16" s="15" t="s">
        <v>42</v>
      </c>
      <c r="M16" s="19">
        <f t="shared" si="0"/>
        <v>27.2</v>
      </c>
      <c r="N16" s="15" t="s">
        <v>82</v>
      </c>
    </row>
    <row r="17" spans="1:14" x14ac:dyDescent="0.25">
      <c r="A17" s="15" t="s">
        <v>83</v>
      </c>
      <c r="B17" s="15" t="s">
        <v>84</v>
      </c>
      <c r="C17" s="15" t="s">
        <v>59</v>
      </c>
      <c r="D17" s="15" t="s">
        <v>85</v>
      </c>
      <c r="E17" s="15" t="s">
        <v>52</v>
      </c>
      <c r="F17" s="16">
        <v>0.75</v>
      </c>
      <c r="G17" s="17">
        <v>40</v>
      </c>
      <c r="H17" s="16">
        <v>0.85</v>
      </c>
      <c r="I17" s="16">
        <v>0.1</v>
      </c>
      <c r="J17" s="18">
        <v>46082</v>
      </c>
      <c r="K17" s="18">
        <v>46387</v>
      </c>
      <c r="L17" s="15" t="s">
        <v>42</v>
      </c>
      <c r="M17" s="19">
        <f t="shared" si="0"/>
        <v>22.95</v>
      </c>
      <c r="N17" s="15" t="s">
        <v>86</v>
      </c>
    </row>
    <row r="18" spans="1:14" x14ac:dyDescent="0.25">
      <c r="A18" s="15" t="s">
        <v>87</v>
      </c>
      <c r="B18" s="15" t="s">
        <v>88</v>
      </c>
      <c r="C18" s="15" t="s">
        <v>68</v>
      </c>
      <c r="D18" s="15" t="s">
        <v>89</v>
      </c>
      <c r="E18" s="15" t="s">
        <v>74</v>
      </c>
      <c r="F18" s="16">
        <v>0.8</v>
      </c>
      <c r="G18" s="17">
        <v>40</v>
      </c>
      <c r="H18" s="16">
        <v>0.75</v>
      </c>
      <c r="I18" s="16">
        <v>0.25</v>
      </c>
      <c r="J18" s="18">
        <v>46023</v>
      </c>
      <c r="K18" s="18">
        <v>46387</v>
      </c>
      <c r="L18" s="15" t="s">
        <v>42</v>
      </c>
      <c r="M18" s="19">
        <f t="shared" si="0"/>
        <v>18</v>
      </c>
      <c r="N18" s="15"/>
    </row>
    <row r="23" spans="1:14" ht="17.25" x14ac:dyDescent="0.3">
      <c r="A23" s="32" t="s">
        <v>90</v>
      </c>
      <c r="B23" s="32"/>
      <c r="C23" s="32"/>
      <c r="D23" s="32"/>
      <c r="E23" s="32"/>
      <c r="F23" s="32"/>
    </row>
    <row r="25" spans="1:14" ht="30" x14ac:dyDescent="0.25">
      <c r="A25" s="6" t="s">
        <v>25</v>
      </c>
      <c r="B25" s="6" t="s">
        <v>91</v>
      </c>
      <c r="C25" s="6" t="s">
        <v>92</v>
      </c>
      <c r="D25" s="6" t="s">
        <v>93</v>
      </c>
      <c r="E25" s="6" t="s">
        <v>94</v>
      </c>
      <c r="F25" s="6" t="s">
        <v>95</v>
      </c>
    </row>
    <row r="26" spans="1:14" ht="30" x14ac:dyDescent="0.25">
      <c r="A26" s="15" t="s">
        <v>38</v>
      </c>
      <c r="B26" s="15" t="s">
        <v>96</v>
      </c>
      <c r="C26" s="18">
        <v>46118</v>
      </c>
      <c r="D26" s="18">
        <v>46129</v>
      </c>
      <c r="E26" s="20">
        <v>28</v>
      </c>
      <c r="F26" s="15"/>
    </row>
    <row r="27" spans="1:14" ht="30" x14ac:dyDescent="0.25">
      <c r="A27" s="15" t="s">
        <v>49</v>
      </c>
      <c r="B27" s="15" t="s">
        <v>97</v>
      </c>
      <c r="C27" s="18">
        <v>46153</v>
      </c>
      <c r="D27" s="18">
        <v>46157</v>
      </c>
      <c r="E27" s="20">
        <v>20</v>
      </c>
      <c r="F27" s="15"/>
    </row>
    <row r="28" spans="1:14" x14ac:dyDescent="0.25">
      <c r="A28" s="15" t="s">
        <v>55</v>
      </c>
      <c r="B28" s="15" t="s">
        <v>96</v>
      </c>
      <c r="C28" s="18">
        <v>46237</v>
      </c>
      <c r="D28" s="18">
        <v>46255</v>
      </c>
      <c r="E28" s="20">
        <v>30</v>
      </c>
      <c r="F28" s="15"/>
    </row>
    <row r="29" spans="1:14" ht="30" x14ac:dyDescent="0.25">
      <c r="A29" s="15" t="s">
        <v>58</v>
      </c>
      <c r="B29" s="15" t="s">
        <v>96</v>
      </c>
      <c r="C29" s="18">
        <v>46216</v>
      </c>
      <c r="D29" s="18">
        <v>46227</v>
      </c>
      <c r="E29" s="20">
        <v>24</v>
      </c>
      <c r="F29" s="15"/>
    </row>
    <row r="30" spans="1:14" x14ac:dyDescent="0.25">
      <c r="A30" s="15" t="s">
        <v>63</v>
      </c>
      <c r="B30" s="15" t="s">
        <v>98</v>
      </c>
      <c r="C30" s="18">
        <v>46097</v>
      </c>
      <c r="D30" s="18">
        <v>46101</v>
      </c>
      <c r="E30" s="20">
        <v>15</v>
      </c>
      <c r="F30" s="15"/>
    </row>
    <row r="31" spans="1:14" ht="30" x14ac:dyDescent="0.25">
      <c r="A31" s="15" t="s">
        <v>67</v>
      </c>
      <c r="B31" s="15" t="s">
        <v>96</v>
      </c>
      <c r="C31" s="18">
        <v>46377</v>
      </c>
      <c r="D31" s="18">
        <v>46387</v>
      </c>
      <c r="E31" s="20">
        <v>25</v>
      </c>
      <c r="F31" s="15"/>
    </row>
    <row r="32" spans="1:14" ht="30" x14ac:dyDescent="0.25">
      <c r="A32" s="15" t="s">
        <v>80</v>
      </c>
      <c r="B32" s="15" t="s">
        <v>99</v>
      </c>
      <c r="C32" s="18">
        <v>46174</v>
      </c>
      <c r="D32" s="18">
        <v>46199</v>
      </c>
      <c r="E32" s="20">
        <v>10</v>
      </c>
      <c r="F32" s="15" t="s">
        <v>100</v>
      </c>
    </row>
    <row r="33" spans="1:6" x14ac:dyDescent="0.25">
      <c r="A33" s="15" t="s">
        <v>84</v>
      </c>
      <c r="B33" s="15" t="s">
        <v>96</v>
      </c>
      <c r="C33" s="18">
        <v>46307</v>
      </c>
      <c r="D33" s="18">
        <v>46318</v>
      </c>
      <c r="E33" s="20">
        <v>20</v>
      </c>
      <c r="F33" s="15"/>
    </row>
  </sheetData>
  <mergeCells count="3">
    <mergeCell ref="A1:N1"/>
    <mergeCell ref="A2:N2"/>
    <mergeCell ref="A23:F23"/>
  </mergeCells>
  <dataValidations count="2">
    <dataValidation type="list" sqref="E7:E18" xr:uid="{00000000-0002-0000-0100-000000000000}">
      <formula1>"Projektmanagement,Analyse,Entwicklung,Design,Qualität,Support,Operations"</formula1>
    </dataValidation>
    <dataValidation type="list" sqref="L7:L18" xr:uid="{00000000-0002-0000-0100-000001000000}">
      <formula1>"Aktiv,Geplant,Inaktiv"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80"/>
  <sheetViews>
    <sheetView workbookViewId="0"/>
  </sheetViews>
  <sheetFormatPr baseColWidth="10" defaultColWidth="9" defaultRowHeight="15" x14ac:dyDescent="0.25"/>
  <cols>
    <col min="1" max="1" width="18" customWidth="1"/>
    <col min="2" max="2" width="22" customWidth="1"/>
    <col min="3" max="4" width="18" customWidth="1"/>
    <col min="5" max="5" width="10" customWidth="1"/>
    <col min="6" max="8" width="12" customWidth="1"/>
    <col min="9" max="9" width="11" customWidth="1"/>
    <col min="10" max="62" width="8" customWidth="1"/>
    <col min="63" max="63" width="10" customWidth="1"/>
    <col min="64" max="64" width="14" customWidth="1"/>
  </cols>
  <sheetData>
    <row r="1" spans="1:64" ht="36" customHeight="1" x14ac:dyDescent="0.25">
      <c r="A1" s="30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</row>
    <row r="2" spans="1:64" x14ac:dyDescent="0.25">
      <c r="A2" s="31" t="s">
        <v>102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5" spans="1:64" x14ac:dyDescent="0.25">
      <c r="J5" s="21">
        <v>46020</v>
      </c>
      <c r="K5" s="21">
        <v>46027</v>
      </c>
      <c r="L5" s="21">
        <v>46034</v>
      </c>
      <c r="M5" s="21">
        <v>46041</v>
      </c>
      <c r="N5" s="21">
        <v>46048</v>
      </c>
      <c r="O5" s="21">
        <v>46055</v>
      </c>
      <c r="P5" s="21">
        <v>46062</v>
      </c>
      <c r="Q5" s="21">
        <v>46069</v>
      </c>
      <c r="R5" s="21">
        <v>46076</v>
      </c>
      <c r="S5" s="21">
        <v>46083</v>
      </c>
      <c r="T5" s="21">
        <v>46090</v>
      </c>
      <c r="U5" s="21">
        <v>46097</v>
      </c>
      <c r="V5" s="21">
        <v>46104</v>
      </c>
      <c r="W5" s="21">
        <v>46111</v>
      </c>
      <c r="X5" s="21">
        <v>46118</v>
      </c>
      <c r="Y5" s="21">
        <v>46125</v>
      </c>
      <c r="Z5" s="21">
        <v>46132</v>
      </c>
      <c r="AA5" s="21">
        <v>46139</v>
      </c>
      <c r="AB5" s="21">
        <v>46146</v>
      </c>
      <c r="AC5" s="21">
        <v>46153</v>
      </c>
      <c r="AD5" s="21">
        <v>46160</v>
      </c>
      <c r="AE5" s="21">
        <v>46167</v>
      </c>
      <c r="AF5" s="21">
        <v>46174</v>
      </c>
      <c r="AG5" s="21">
        <v>46181</v>
      </c>
      <c r="AH5" s="21">
        <v>46188</v>
      </c>
      <c r="AI5" s="21">
        <v>46195</v>
      </c>
      <c r="AJ5" s="21">
        <v>46202</v>
      </c>
      <c r="AK5" s="21">
        <v>46209</v>
      </c>
      <c r="AL5" s="21">
        <v>46216</v>
      </c>
      <c r="AM5" s="21">
        <v>46223</v>
      </c>
      <c r="AN5" s="21">
        <v>46230</v>
      </c>
      <c r="AO5" s="21">
        <v>46237</v>
      </c>
      <c r="AP5" s="21">
        <v>46244</v>
      </c>
      <c r="AQ5" s="21">
        <v>46251</v>
      </c>
      <c r="AR5" s="21">
        <v>46258</v>
      </c>
      <c r="AS5" s="21">
        <v>46265</v>
      </c>
      <c r="AT5" s="21">
        <v>46272</v>
      </c>
      <c r="AU5" s="21">
        <v>46279</v>
      </c>
      <c r="AV5" s="21">
        <v>46286</v>
      </c>
      <c r="AW5" s="21">
        <v>46293</v>
      </c>
      <c r="AX5" s="21">
        <v>46300</v>
      </c>
      <c r="AY5" s="21">
        <v>46307</v>
      </c>
      <c r="AZ5" s="21">
        <v>46314</v>
      </c>
      <c r="BA5" s="21">
        <v>46321</v>
      </c>
      <c r="BB5" s="21">
        <v>46328</v>
      </c>
      <c r="BC5" s="21">
        <v>46335</v>
      </c>
      <c r="BD5" s="21">
        <v>46342</v>
      </c>
      <c r="BE5" s="21">
        <v>46349</v>
      </c>
      <c r="BF5" s="21">
        <v>46356</v>
      </c>
      <c r="BG5" s="21">
        <v>46363</v>
      </c>
      <c r="BH5" s="21">
        <v>46370</v>
      </c>
      <c r="BI5" s="21">
        <v>46377</v>
      </c>
      <c r="BJ5" s="21">
        <v>46384</v>
      </c>
    </row>
    <row r="6" spans="1:64" x14ac:dyDescent="0.25">
      <c r="A6" s="6" t="s">
        <v>103</v>
      </c>
      <c r="B6" s="6" t="s">
        <v>104</v>
      </c>
      <c r="C6" s="6" t="s">
        <v>25</v>
      </c>
      <c r="D6" s="6" t="s">
        <v>28</v>
      </c>
      <c r="E6" s="6" t="s">
        <v>105</v>
      </c>
      <c r="F6" s="6" t="s">
        <v>21</v>
      </c>
      <c r="G6" s="6" t="s">
        <v>92</v>
      </c>
      <c r="H6" s="6" t="s">
        <v>93</v>
      </c>
      <c r="I6" s="6" t="s">
        <v>106</v>
      </c>
      <c r="J6" s="6" t="s">
        <v>107</v>
      </c>
      <c r="K6" s="6" t="s">
        <v>108</v>
      </c>
      <c r="L6" s="6" t="s">
        <v>109</v>
      </c>
      <c r="M6" s="6" t="s">
        <v>110</v>
      </c>
      <c r="N6" s="6" t="s">
        <v>111</v>
      </c>
      <c r="O6" s="6" t="s">
        <v>112</v>
      </c>
      <c r="P6" s="6" t="s">
        <v>113</v>
      </c>
      <c r="Q6" s="6" t="s">
        <v>114</v>
      </c>
      <c r="R6" s="6" t="s">
        <v>115</v>
      </c>
      <c r="S6" s="6" t="s">
        <v>116</v>
      </c>
      <c r="T6" s="6" t="s">
        <v>117</v>
      </c>
      <c r="U6" s="6" t="s">
        <v>118</v>
      </c>
      <c r="V6" s="6" t="s">
        <v>119</v>
      </c>
      <c r="W6" s="6" t="s">
        <v>120</v>
      </c>
      <c r="X6" s="6" t="s">
        <v>121</v>
      </c>
      <c r="Y6" s="6" t="s">
        <v>122</v>
      </c>
      <c r="Z6" s="6" t="s">
        <v>123</v>
      </c>
      <c r="AA6" s="6" t="s">
        <v>124</v>
      </c>
      <c r="AB6" s="6" t="s">
        <v>125</v>
      </c>
      <c r="AC6" s="6" t="s">
        <v>126</v>
      </c>
      <c r="AD6" s="6" t="s">
        <v>127</v>
      </c>
      <c r="AE6" s="6" t="s">
        <v>128</v>
      </c>
      <c r="AF6" s="6" t="s">
        <v>129</v>
      </c>
      <c r="AG6" s="6" t="s">
        <v>130</v>
      </c>
      <c r="AH6" s="6" t="s">
        <v>131</v>
      </c>
      <c r="AI6" s="6" t="s">
        <v>132</v>
      </c>
      <c r="AJ6" s="6" t="s">
        <v>133</v>
      </c>
      <c r="AK6" s="6" t="s">
        <v>134</v>
      </c>
      <c r="AL6" s="6" t="s">
        <v>135</v>
      </c>
      <c r="AM6" s="6" t="s">
        <v>136</v>
      </c>
      <c r="AN6" s="6" t="s">
        <v>137</v>
      </c>
      <c r="AO6" s="6" t="s">
        <v>138</v>
      </c>
      <c r="AP6" s="6" t="s">
        <v>139</v>
      </c>
      <c r="AQ6" s="6" t="s">
        <v>140</v>
      </c>
      <c r="AR6" s="6" t="s">
        <v>141</v>
      </c>
      <c r="AS6" s="6" t="s">
        <v>142</v>
      </c>
      <c r="AT6" s="6" t="s">
        <v>143</v>
      </c>
      <c r="AU6" s="6" t="s">
        <v>144</v>
      </c>
      <c r="AV6" s="6" t="s">
        <v>145</v>
      </c>
      <c r="AW6" s="6" t="s">
        <v>146</v>
      </c>
      <c r="AX6" s="6" t="s">
        <v>147</v>
      </c>
      <c r="AY6" s="6" t="s">
        <v>148</v>
      </c>
      <c r="AZ6" s="6" t="s">
        <v>149</v>
      </c>
      <c r="BA6" s="6" t="s">
        <v>150</v>
      </c>
      <c r="BB6" s="6" t="s">
        <v>151</v>
      </c>
      <c r="BC6" s="6" t="s">
        <v>152</v>
      </c>
      <c r="BD6" s="6" t="s">
        <v>153</v>
      </c>
      <c r="BE6" s="6" t="s">
        <v>154</v>
      </c>
      <c r="BF6" s="6" t="s">
        <v>155</v>
      </c>
      <c r="BG6" s="6" t="s">
        <v>156</v>
      </c>
      <c r="BH6" s="6" t="s">
        <v>157</v>
      </c>
      <c r="BI6" s="6" t="s">
        <v>158</v>
      </c>
      <c r="BJ6" s="6" t="s">
        <v>159</v>
      </c>
      <c r="BK6" s="6" t="s">
        <v>160</v>
      </c>
      <c r="BL6" s="6" t="s">
        <v>161</v>
      </c>
    </row>
    <row r="7" spans="1:64" x14ac:dyDescent="0.25">
      <c r="A7" s="15" t="s">
        <v>162</v>
      </c>
      <c r="B7" s="15" t="s">
        <v>163</v>
      </c>
      <c r="C7" s="15" t="s">
        <v>45</v>
      </c>
      <c r="D7" s="15" t="s">
        <v>47</v>
      </c>
      <c r="E7" s="15" t="s">
        <v>8</v>
      </c>
      <c r="F7" s="15" t="s">
        <v>164</v>
      </c>
      <c r="G7" s="18">
        <v>46027</v>
      </c>
      <c r="H7" s="18">
        <v>46080</v>
      </c>
      <c r="I7" s="17">
        <v>18</v>
      </c>
      <c r="J7" s="22">
        <f t="shared" ref="J7:S16" si="0">IF(AND(J$5&lt;=$H7,J$5+6&gt;=$G7,$F7&lt;&gt;"Abgeschlossen",$A7&lt;&gt;""),$I7,0)</f>
        <v>0</v>
      </c>
      <c r="K7" s="22">
        <f t="shared" si="0"/>
        <v>18</v>
      </c>
      <c r="L7" s="22">
        <f t="shared" si="0"/>
        <v>18</v>
      </c>
      <c r="M7" s="22">
        <f t="shared" si="0"/>
        <v>18</v>
      </c>
      <c r="N7" s="22">
        <f t="shared" si="0"/>
        <v>18</v>
      </c>
      <c r="O7" s="22">
        <f t="shared" si="0"/>
        <v>18</v>
      </c>
      <c r="P7" s="22">
        <f t="shared" si="0"/>
        <v>18</v>
      </c>
      <c r="Q7" s="22">
        <f t="shared" si="0"/>
        <v>18</v>
      </c>
      <c r="R7" s="22">
        <f t="shared" si="0"/>
        <v>18</v>
      </c>
      <c r="S7" s="22">
        <f t="shared" si="0"/>
        <v>0</v>
      </c>
      <c r="T7" s="22">
        <f t="shared" ref="T7:AC16" si="1">IF(AND(T$5&lt;=$H7,T$5+6&gt;=$G7,$F7&lt;&gt;"Abgeschlossen",$A7&lt;&gt;""),$I7,0)</f>
        <v>0</v>
      </c>
      <c r="U7" s="22">
        <f t="shared" si="1"/>
        <v>0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22">
        <f t="shared" si="1"/>
        <v>0</v>
      </c>
      <c r="Z7" s="22">
        <f t="shared" si="1"/>
        <v>0</v>
      </c>
      <c r="AA7" s="22">
        <f t="shared" si="1"/>
        <v>0</v>
      </c>
      <c r="AB7" s="22">
        <f t="shared" si="1"/>
        <v>0</v>
      </c>
      <c r="AC7" s="22">
        <f t="shared" si="1"/>
        <v>0</v>
      </c>
      <c r="AD7" s="22">
        <f t="shared" ref="AD7:AM16" si="2">IF(AND(AD$5&lt;=$H7,AD$5+6&gt;=$G7,$F7&lt;&gt;"Abgeschlossen",$A7&lt;&gt;""),$I7,0)</f>
        <v>0</v>
      </c>
      <c r="AE7" s="22">
        <f t="shared" si="2"/>
        <v>0</v>
      </c>
      <c r="AF7" s="22">
        <f t="shared" si="2"/>
        <v>0</v>
      </c>
      <c r="AG7" s="22">
        <f t="shared" si="2"/>
        <v>0</v>
      </c>
      <c r="AH7" s="22">
        <f t="shared" si="2"/>
        <v>0</v>
      </c>
      <c r="AI7" s="22">
        <f t="shared" si="2"/>
        <v>0</v>
      </c>
      <c r="AJ7" s="22">
        <f t="shared" si="2"/>
        <v>0</v>
      </c>
      <c r="AK7" s="22">
        <f t="shared" si="2"/>
        <v>0</v>
      </c>
      <c r="AL7" s="22">
        <f t="shared" si="2"/>
        <v>0</v>
      </c>
      <c r="AM7" s="22">
        <f t="shared" si="2"/>
        <v>0</v>
      </c>
      <c r="AN7" s="22">
        <f t="shared" ref="AN7:AW16" si="3">IF(AND(AN$5&lt;=$H7,AN$5+6&gt;=$G7,$F7&lt;&gt;"Abgeschlossen",$A7&lt;&gt;""),$I7,0)</f>
        <v>0</v>
      </c>
      <c r="AO7" s="22">
        <f t="shared" si="3"/>
        <v>0</v>
      </c>
      <c r="AP7" s="22">
        <f t="shared" si="3"/>
        <v>0</v>
      </c>
      <c r="AQ7" s="22">
        <f t="shared" si="3"/>
        <v>0</v>
      </c>
      <c r="AR7" s="22">
        <f t="shared" si="3"/>
        <v>0</v>
      </c>
      <c r="AS7" s="22">
        <f t="shared" si="3"/>
        <v>0</v>
      </c>
      <c r="AT7" s="22">
        <f t="shared" si="3"/>
        <v>0</v>
      </c>
      <c r="AU7" s="22">
        <f t="shared" si="3"/>
        <v>0</v>
      </c>
      <c r="AV7" s="22">
        <f t="shared" si="3"/>
        <v>0</v>
      </c>
      <c r="AW7" s="22">
        <f t="shared" si="3"/>
        <v>0</v>
      </c>
      <c r="AX7" s="22">
        <f t="shared" ref="AX7:BJ16" si="4">IF(AND(AX$5&lt;=$H7,AX$5+6&gt;=$G7,$F7&lt;&gt;"Abgeschlossen",$A7&lt;&gt;""),$I7,0)</f>
        <v>0</v>
      </c>
      <c r="AY7" s="22">
        <f t="shared" si="4"/>
        <v>0</v>
      </c>
      <c r="AZ7" s="22">
        <f t="shared" si="4"/>
        <v>0</v>
      </c>
      <c r="BA7" s="22">
        <f t="shared" si="4"/>
        <v>0</v>
      </c>
      <c r="BB7" s="22">
        <f t="shared" si="4"/>
        <v>0</v>
      </c>
      <c r="BC7" s="22">
        <f t="shared" si="4"/>
        <v>0</v>
      </c>
      <c r="BD7" s="22">
        <f t="shared" si="4"/>
        <v>0</v>
      </c>
      <c r="BE7" s="22">
        <f t="shared" si="4"/>
        <v>0</v>
      </c>
      <c r="BF7" s="22">
        <f t="shared" si="4"/>
        <v>0</v>
      </c>
      <c r="BG7" s="22">
        <f t="shared" si="4"/>
        <v>0</v>
      </c>
      <c r="BH7" s="22">
        <f t="shared" si="4"/>
        <v>0</v>
      </c>
      <c r="BI7" s="22">
        <f t="shared" si="4"/>
        <v>0</v>
      </c>
      <c r="BJ7" s="22">
        <f t="shared" si="4"/>
        <v>0</v>
      </c>
      <c r="BK7" s="22">
        <f t="shared" ref="BK7:BK38" si="5">SUM(J7:BJ7)</f>
        <v>144</v>
      </c>
      <c r="BL7" s="23" t="str">
        <f t="shared" ref="BL7:BL30" si="6">IF($H7&lt;$G7,"Datum prüfen",IF($I7&lt;0,"Stunden prüfen",IF($BK7=0,"Keine Stunden","OK")))</f>
        <v>OK</v>
      </c>
    </row>
    <row r="8" spans="1:64" x14ac:dyDescent="0.25">
      <c r="A8" s="15" t="s">
        <v>162</v>
      </c>
      <c r="B8" s="15" t="s">
        <v>165</v>
      </c>
      <c r="C8" s="15" t="s">
        <v>38</v>
      </c>
      <c r="D8" s="15" t="s">
        <v>41</v>
      </c>
      <c r="E8" s="15" t="s">
        <v>8</v>
      </c>
      <c r="F8" s="15" t="s">
        <v>164</v>
      </c>
      <c r="G8" s="18">
        <v>46027</v>
      </c>
      <c r="H8" s="18">
        <v>46142</v>
      </c>
      <c r="I8" s="17">
        <v>10</v>
      </c>
      <c r="J8" s="22">
        <f t="shared" si="0"/>
        <v>0</v>
      </c>
      <c r="K8" s="22">
        <f t="shared" si="0"/>
        <v>10</v>
      </c>
      <c r="L8" s="22">
        <f t="shared" si="0"/>
        <v>10</v>
      </c>
      <c r="M8" s="22">
        <f t="shared" si="0"/>
        <v>10</v>
      </c>
      <c r="N8" s="22">
        <f t="shared" si="0"/>
        <v>10</v>
      </c>
      <c r="O8" s="22">
        <f t="shared" si="0"/>
        <v>10</v>
      </c>
      <c r="P8" s="22">
        <f t="shared" si="0"/>
        <v>10</v>
      </c>
      <c r="Q8" s="22">
        <f t="shared" si="0"/>
        <v>10</v>
      </c>
      <c r="R8" s="22">
        <f t="shared" si="0"/>
        <v>10</v>
      </c>
      <c r="S8" s="22">
        <f t="shared" si="0"/>
        <v>10</v>
      </c>
      <c r="T8" s="22">
        <f t="shared" si="1"/>
        <v>10</v>
      </c>
      <c r="U8" s="22">
        <f t="shared" si="1"/>
        <v>10</v>
      </c>
      <c r="V8" s="22">
        <f t="shared" si="1"/>
        <v>10</v>
      </c>
      <c r="W8" s="22">
        <f t="shared" si="1"/>
        <v>10</v>
      </c>
      <c r="X8" s="22">
        <f t="shared" si="1"/>
        <v>10</v>
      </c>
      <c r="Y8" s="22">
        <f t="shared" si="1"/>
        <v>10</v>
      </c>
      <c r="Z8" s="22">
        <f t="shared" si="1"/>
        <v>10</v>
      </c>
      <c r="AA8" s="22">
        <f t="shared" si="1"/>
        <v>10</v>
      </c>
      <c r="AB8" s="22">
        <f t="shared" si="1"/>
        <v>0</v>
      </c>
      <c r="AC8" s="22">
        <f t="shared" si="1"/>
        <v>0</v>
      </c>
      <c r="AD8" s="22">
        <f t="shared" si="2"/>
        <v>0</v>
      </c>
      <c r="AE8" s="22">
        <f t="shared" si="2"/>
        <v>0</v>
      </c>
      <c r="AF8" s="22">
        <f t="shared" si="2"/>
        <v>0</v>
      </c>
      <c r="AG8" s="22">
        <f t="shared" si="2"/>
        <v>0</v>
      </c>
      <c r="AH8" s="22">
        <f t="shared" si="2"/>
        <v>0</v>
      </c>
      <c r="AI8" s="22">
        <f t="shared" si="2"/>
        <v>0</v>
      </c>
      <c r="AJ8" s="22">
        <f t="shared" si="2"/>
        <v>0</v>
      </c>
      <c r="AK8" s="22">
        <f t="shared" si="2"/>
        <v>0</v>
      </c>
      <c r="AL8" s="22">
        <f t="shared" si="2"/>
        <v>0</v>
      </c>
      <c r="AM8" s="22">
        <f t="shared" si="2"/>
        <v>0</v>
      </c>
      <c r="AN8" s="22">
        <f t="shared" si="3"/>
        <v>0</v>
      </c>
      <c r="AO8" s="22">
        <f t="shared" si="3"/>
        <v>0</v>
      </c>
      <c r="AP8" s="22">
        <f t="shared" si="3"/>
        <v>0</v>
      </c>
      <c r="AQ8" s="22">
        <f t="shared" si="3"/>
        <v>0</v>
      </c>
      <c r="AR8" s="22">
        <f t="shared" si="3"/>
        <v>0</v>
      </c>
      <c r="AS8" s="22">
        <f t="shared" si="3"/>
        <v>0</v>
      </c>
      <c r="AT8" s="22">
        <f t="shared" si="3"/>
        <v>0</v>
      </c>
      <c r="AU8" s="22">
        <f t="shared" si="3"/>
        <v>0</v>
      </c>
      <c r="AV8" s="22">
        <f t="shared" si="3"/>
        <v>0</v>
      </c>
      <c r="AW8" s="22">
        <f t="shared" si="3"/>
        <v>0</v>
      </c>
      <c r="AX8" s="22">
        <f t="shared" si="4"/>
        <v>0</v>
      </c>
      <c r="AY8" s="22">
        <f t="shared" si="4"/>
        <v>0</v>
      </c>
      <c r="AZ8" s="22">
        <f t="shared" si="4"/>
        <v>0</v>
      </c>
      <c r="BA8" s="22">
        <f t="shared" si="4"/>
        <v>0</v>
      </c>
      <c r="BB8" s="22">
        <f t="shared" si="4"/>
        <v>0</v>
      </c>
      <c r="BC8" s="22">
        <f t="shared" si="4"/>
        <v>0</v>
      </c>
      <c r="BD8" s="22">
        <f t="shared" si="4"/>
        <v>0</v>
      </c>
      <c r="BE8" s="22">
        <f t="shared" si="4"/>
        <v>0</v>
      </c>
      <c r="BF8" s="22">
        <f t="shared" si="4"/>
        <v>0</v>
      </c>
      <c r="BG8" s="22">
        <f t="shared" si="4"/>
        <v>0</v>
      </c>
      <c r="BH8" s="22">
        <f t="shared" si="4"/>
        <v>0</v>
      </c>
      <c r="BI8" s="22">
        <f t="shared" si="4"/>
        <v>0</v>
      </c>
      <c r="BJ8" s="22">
        <f t="shared" si="4"/>
        <v>0</v>
      </c>
      <c r="BK8" s="22">
        <f t="shared" si="5"/>
        <v>170</v>
      </c>
      <c r="BL8" s="23" t="str">
        <f t="shared" si="6"/>
        <v>OK</v>
      </c>
    </row>
    <row r="9" spans="1:64" x14ac:dyDescent="0.25">
      <c r="A9" s="15" t="s">
        <v>162</v>
      </c>
      <c r="B9" s="15" t="s">
        <v>166</v>
      </c>
      <c r="C9" s="15" t="s">
        <v>55</v>
      </c>
      <c r="D9" s="15" t="s">
        <v>52</v>
      </c>
      <c r="E9" s="15" t="s">
        <v>8</v>
      </c>
      <c r="F9" s="15" t="s">
        <v>164</v>
      </c>
      <c r="G9" s="18">
        <v>46055</v>
      </c>
      <c r="H9" s="18">
        <v>46171</v>
      </c>
      <c r="I9" s="17">
        <v>22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22</v>
      </c>
      <c r="P9" s="22">
        <f t="shared" si="0"/>
        <v>22</v>
      </c>
      <c r="Q9" s="22">
        <f t="shared" si="0"/>
        <v>22</v>
      </c>
      <c r="R9" s="22">
        <f t="shared" si="0"/>
        <v>22</v>
      </c>
      <c r="S9" s="22">
        <f t="shared" si="0"/>
        <v>22</v>
      </c>
      <c r="T9" s="22">
        <f t="shared" si="1"/>
        <v>22</v>
      </c>
      <c r="U9" s="22">
        <f t="shared" si="1"/>
        <v>22</v>
      </c>
      <c r="V9" s="22">
        <f t="shared" si="1"/>
        <v>22</v>
      </c>
      <c r="W9" s="22">
        <f t="shared" si="1"/>
        <v>22</v>
      </c>
      <c r="X9" s="22">
        <f t="shared" si="1"/>
        <v>22</v>
      </c>
      <c r="Y9" s="22">
        <f t="shared" si="1"/>
        <v>22</v>
      </c>
      <c r="Z9" s="22">
        <f t="shared" si="1"/>
        <v>22</v>
      </c>
      <c r="AA9" s="22">
        <f t="shared" si="1"/>
        <v>22</v>
      </c>
      <c r="AB9" s="22">
        <f t="shared" si="1"/>
        <v>22</v>
      </c>
      <c r="AC9" s="22">
        <f t="shared" si="1"/>
        <v>22</v>
      </c>
      <c r="AD9" s="22">
        <f t="shared" si="2"/>
        <v>22</v>
      </c>
      <c r="AE9" s="22">
        <f t="shared" si="2"/>
        <v>22</v>
      </c>
      <c r="AF9" s="22">
        <f t="shared" si="2"/>
        <v>0</v>
      </c>
      <c r="AG9" s="22">
        <f t="shared" si="2"/>
        <v>0</v>
      </c>
      <c r="AH9" s="22">
        <f t="shared" si="2"/>
        <v>0</v>
      </c>
      <c r="AI9" s="22">
        <f t="shared" si="2"/>
        <v>0</v>
      </c>
      <c r="AJ9" s="22">
        <f t="shared" si="2"/>
        <v>0</v>
      </c>
      <c r="AK9" s="22">
        <f t="shared" si="2"/>
        <v>0</v>
      </c>
      <c r="AL9" s="22">
        <f t="shared" si="2"/>
        <v>0</v>
      </c>
      <c r="AM9" s="22">
        <f t="shared" si="2"/>
        <v>0</v>
      </c>
      <c r="AN9" s="22">
        <f t="shared" si="3"/>
        <v>0</v>
      </c>
      <c r="AO9" s="22">
        <f t="shared" si="3"/>
        <v>0</v>
      </c>
      <c r="AP9" s="22">
        <f t="shared" si="3"/>
        <v>0</v>
      </c>
      <c r="AQ9" s="22">
        <f t="shared" si="3"/>
        <v>0</v>
      </c>
      <c r="AR9" s="22">
        <f t="shared" si="3"/>
        <v>0</v>
      </c>
      <c r="AS9" s="22">
        <f t="shared" si="3"/>
        <v>0</v>
      </c>
      <c r="AT9" s="22">
        <f t="shared" si="3"/>
        <v>0</v>
      </c>
      <c r="AU9" s="22">
        <f t="shared" si="3"/>
        <v>0</v>
      </c>
      <c r="AV9" s="22">
        <f t="shared" si="3"/>
        <v>0</v>
      </c>
      <c r="AW9" s="22">
        <f t="shared" si="3"/>
        <v>0</v>
      </c>
      <c r="AX9" s="22">
        <f t="shared" si="4"/>
        <v>0</v>
      </c>
      <c r="AY9" s="22">
        <f t="shared" si="4"/>
        <v>0</v>
      </c>
      <c r="AZ9" s="22">
        <f t="shared" si="4"/>
        <v>0</v>
      </c>
      <c r="BA9" s="22">
        <f t="shared" si="4"/>
        <v>0</v>
      </c>
      <c r="BB9" s="22">
        <f t="shared" si="4"/>
        <v>0</v>
      </c>
      <c r="BC9" s="22">
        <f t="shared" si="4"/>
        <v>0</v>
      </c>
      <c r="BD9" s="22">
        <f t="shared" si="4"/>
        <v>0</v>
      </c>
      <c r="BE9" s="22">
        <f t="shared" si="4"/>
        <v>0</v>
      </c>
      <c r="BF9" s="22">
        <f t="shared" si="4"/>
        <v>0</v>
      </c>
      <c r="BG9" s="22">
        <f t="shared" si="4"/>
        <v>0</v>
      </c>
      <c r="BH9" s="22">
        <f t="shared" si="4"/>
        <v>0</v>
      </c>
      <c r="BI9" s="22">
        <f t="shared" si="4"/>
        <v>0</v>
      </c>
      <c r="BJ9" s="22">
        <f t="shared" si="4"/>
        <v>0</v>
      </c>
      <c r="BK9" s="22">
        <f t="shared" si="5"/>
        <v>374</v>
      </c>
      <c r="BL9" s="23" t="str">
        <f t="shared" si="6"/>
        <v>OK</v>
      </c>
    </row>
    <row r="10" spans="1:64" x14ac:dyDescent="0.25">
      <c r="A10" s="15" t="s">
        <v>162</v>
      </c>
      <c r="B10" s="15" t="s">
        <v>167</v>
      </c>
      <c r="C10" s="15" t="s">
        <v>63</v>
      </c>
      <c r="D10" s="15" t="s">
        <v>65</v>
      </c>
      <c r="E10" s="15" t="s">
        <v>168</v>
      </c>
      <c r="F10" s="15" t="s">
        <v>164</v>
      </c>
      <c r="G10" s="18">
        <v>46118</v>
      </c>
      <c r="H10" s="18">
        <v>46178</v>
      </c>
      <c r="I10" s="17">
        <v>16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 t="shared" si="0"/>
        <v>0</v>
      </c>
      <c r="R10" s="22">
        <f t="shared" si="0"/>
        <v>0</v>
      </c>
      <c r="S10" s="22">
        <f t="shared" si="0"/>
        <v>0</v>
      </c>
      <c r="T10" s="22">
        <f t="shared" si="1"/>
        <v>0</v>
      </c>
      <c r="U10" s="22">
        <f t="shared" si="1"/>
        <v>0</v>
      </c>
      <c r="V10" s="22">
        <f t="shared" si="1"/>
        <v>0</v>
      </c>
      <c r="W10" s="22">
        <f t="shared" si="1"/>
        <v>0</v>
      </c>
      <c r="X10" s="22">
        <f t="shared" si="1"/>
        <v>16</v>
      </c>
      <c r="Y10" s="22">
        <f t="shared" si="1"/>
        <v>16</v>
      </c>
      <c r="Z10" s="22">
        <f t="shared" si="1"/>
        <v>16</v>
      </c>
      <c r="AA10" s="22">
        <f t="shared" si="1"/>
        <v>16</v>
      </c>
      <c r="AB10" s="22">
        <f t="shared" si="1"/>
        <v>16</v>
      </c>
      <c r="AC10" s="22">
        <f t="shared" si="1"/>
        <v>16</v>
      </c>
      <c r="AD10" s="22">
        <f t="shared" si="2"/>
        <v>16</v>
      </c>
      <c r="AE10" s="22">
        <f t="shared" si="2"/>
        <v>16</v>
      </c>
      <c r="AF10" s="22">
        <f t="shared" si="2"/>
        <v>16</v>
      </c>
      <c r="AG10" s="22">
        <f t="shared" si="2"/>
        <v>0</v>
      </c>
      <c r="AH10" s="22">
        <f t="shared" si="2"/>
        <v>0</v>
      </c>
      <c r="AI10" s="22">
        <f t="shared" si="2"/>
        <v>0</v>
      </c>
      <c r="AJ10" s="22">
        <f t="shared" si="2"/>
        <v>0</v>
      </c>
      <c r="AK10" s="22">
        <f t="shared" si="2"/>
        <v>0</v>
      </c>
      <c r="AL10" s="22">
        <f t="shared" si="2"/>
        <v>0</v>
      </c>
      <c r="AM10" s="22">
        <f t="shared" si="2"/>
        <v>0</v>
      </c>
      <c r="AN10" s="22">
        <f t="shared" si="3"/>
        <v>0</v>
      </c>
      <c r="AO10" s="22">
        <f t="shared" si="3"/>
        <v>0</v>
      </c>
      <c r="AP10" s="22">
        <f t="shared" si="3"/>
        <v>0</v>
      </c>
      <c r="AQ10" s="22">
        <f t="shared" si="3"/>
        <v>0</v>
      </c>
      <c r="AR10" s="22">
        <f t="shared" si="3"/>
        <v>0</v>
      </c>
      <c r="AS10" s="22">
        <f t="shared" si="3"/>
        <v>0</v>
      </c>
      <c r="AT10" s="22">
        <f t="shared" si="3"/>
        <v>0</v>
      </c>
      <c r="AU10" s="22">
        <f t="shared" si="3"/>
        <v>0</v>
      </c>
      <c r="AV10" s="22">
        <f t="shared" si="3"/>
        <v>0</v>
      </c>
      <c r="AW10" s="22">
        <f t="shared" si="3"/>
        <v>0</v>
      </c>
      <c r="AX10" s="22">
        <f t="shared" si="4"/>
        <v>0</v>
      </c>
      <c r="AY10" s="22">
        <f t="shared" si="4"/>
        <v>0</v>
      </c>
      <c r="AZ10" s="22">
        <f t="shared" si="4"/>
        <v>0</v>
      </c>
      <c r="BA10" s="22">
        <f t="shared" si="4"/>
        <v>0</v>
      </c>
      <c r="BB10" s="22">
        <f t="shared" si="4"/>
        <v>0</v>
      </c>
      <c r="BC10" s="22">
        <f t="shared" si="4"/>
        <v>0</v>
      </c>
      <c r="BD10" s="22">
        <f t="shared" si="4"/>
        <v>0</v>
      </c>
      <c r="BE10" s="22">
        <f t="shared" si="4"/>
        <v>0</v>
      </c>
      <c r="BF10" s="22">
        <f t="shared" si="4"/>
        <v>0</v>
      </c>
      <c r="BG10" s="22">
        <f t="shared" si="4"/>
        <v>0</v>
      </c>
      <c r="BH10" s="22">
        <f t="shared" si="4"/>
        <v>0</v>
      </c>
      <c r="BI10" s="22">
        <f t="shared" si="4"/>
        <v>0</v>
      </c>
      <c r="BJ10" s="22">
        <f t="shared" si="4"/>
        <v>0</v>
      </c>
      <c r="BK10" s="22">
        <f t="shared" si="5"/>
        <v>144</v>
      </c>
      <c r="BL10" s="23" t="str">
        <f t="shared" si="6"/>
        <v>OK</v>
      </c>
    </row>
    <row r="11" spans="1:64" x14ac:dyDescent="0.25">
      <c r="A11" s="15" t="s">
        <v>169</v>
      </c>
      <c r="B11" s="15" t="s">
        <v>170</v>
      </c>
      <c r="C11" s="15" t="s">
        <v>58</v>
      </c>
      <c r="D11" s="15" t="s">
        <v>61</v>
      </c>
      <c r="E11" s="15" t="s">
        <v>168</v>
      </c>
      <c r="F11" s="15" t="s">
        <v>164</v>
      </c>
      <c r="G11" s="18">
        <v>46041</v>
      </c>
      <c r="H11" s="18">
        <v>46094</v>
      </c>
      <c r="I11" s="17">
        <v>14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14</v>
      </c>
      <c r="N11" s="22">
        <f t="shared" si="0"/>
        <v>14</v>
      </c>
      <c r="O11" s="22">
        <f t="shared" si="0"/>
        <v>14</v>
      </c>
      <c r="P11" s="22">
        <f t="shared" si="0"/>
        <v>14</v>
      </c>
      <c r="Q11" s="22">
        <f t="shared" si="0"/>
        <v>14</v>
      </c>
      <c r="R11" s="22">
        <f t="shared" si="0"/>
        <v>14</v>
      </c>
      <c r="S11" s="22">
        <f t="shared" si="0"/>
        <v>14</v>
      </c>
      <c r="T11" s="22">
        <f t="shared" si="1"/>
        <v>14</v>
      </c>
      <c r="U11" s="22">
        <f t="shared" si="1"/>
        <v>0</v>
      </c>
      <c r="V11" s="22">
        <f t="shared" si="1"/>
        <v>0</v>
      </c>
      <c r="W11" s="22">
        <f t="shared" si="1"/>
        <v>0</v>
      </c>
      <c r="X11" s="22">
        <f t="shared" si="1"/>
        <v>0</v>
      </c>
      <c r="Y11" s="22">
        <f t="shared" si="1"/>
        <v>0</v>
      </c>
      <c r="Z11" s="22">
        <f t="shared" si="1"/>
        <v>0</v>
      </c>
      <c r="AA11" s="22">
        <f t="shared" si="1"/>
        <v>0</v>
      </c>
      <c r="AB11" s="22">
        <f t="shared" si="1"/>
        <v>0</v>
      </c>
      <c r="AC11" s="22">
        <f t="shared" si="1"/>
        <v>0</v>
      </c>
      <c r="AD11" s="22">
        <f t="shared" si="2"/>
        <v>0</v>
      </c>
      <c r="AE11" s="22">
        <f t="shared" si="2"/>
        <v>0</v>
      </c>
      <c r="AF11" s="22">
        <f t="shared" si="2"/>
        <v>0</v>
      </c>
      <c r="AG11" s="22">
        <f t="shared" si="2"/>
        <v>0</v>
      </c>
      <c r="AH11" s="22">
        <f t="shared" si="2"/>
        <v>0</v>
      </c>
      <c r="AI11" s="22">
        <f t="shared" si="2"/>
        <v>0</v>
      </c>
      <c r="AJ11" s="22">
        <f t="shared" si="2"/>
        <v>0</v>
      </c>
      <c r="AK11" s="22">
        <f t="shared" si="2"/>
        <v>0</v>
      </c>
      <c r="AL11" s="22">
        <f t="shared" si="2"/>
        <v>0</v>
      </c>
      <c r="AM11" s="22">
        <f t="shared" si="2"/>
        <v>0</v>
      </c>
      <c r="AN11" s="22">
        <f t="shared" si="3"/>
        <v>0</v>
      </c>
      <c r="AO11" s="22">
        <f t="shared" si="3"/>
        <v>0</v>
      </c>
      <c r="AP11" s="22">
        <f t="shared" si="3"/>
        <v>0</v>
      </c>
      <c r="AQ11" s="22">
        <f t="shared" si="3"/>
        <v>0</v>
      </c>
      <c r="AR11" s="22">
        <f t="shared" si="3"/>
        <v>0</v>
      </c>
      <c r="AS11" s="22">
        <f t="shared" si="3"/>
        <v>0</v>
      </c>
      <c r="AT11" s="22">
        <f t="shared" si="3"/>
        <v>0</v>
      </c>
      <c r="AU11" s="22">
        <f t="shared" si="3"/>
        <v>0</v>
      </c>
      <c r="AV11" s="22">
        <f t="shared" si="3"/>
        <v>0</v>
      </c>
      <c r="AW11" s="22">
        <f t="shared" si="3"/>
        <v>0</v>
      </c>
      <c r="AX11" s="22">
        <f t="shared" si="4"/>
        <v>0</v>
      </c>
      <c r="AY11" s="22">
        <f t="shared" si="4"/>
        <v>0</v>
      </c>
      <c r="AZ11" s="22">
        <f t="shared" si="4"/>
        <v>0</v>
      </c>
      <c r="BA11" s="22">
        <f t="shared" si="4"/>
        <v>0</v>
      </c>
      <c r="BB11" s="22">
        <f t="shared" si="4"/>
        <v>0</v>
      </c>
      <c r="BC11" s="22">
        <f t="shared" si="4"/>
        <v>0</v>
      </c>
      <c r="BD11" s="22">
        <f t="shared" si="4"/>
        <v>0</v>
      </c>
      <c r="BE11" s="22">
        <f t="shared" si="4"/>
        <v>0</v>
      </c>
      <c r="BF11" s="22">
        <f t="shared" si="4"/>
        <v>0</v>
      </c>
      <c r="BG11" s="22">
        <f t="shared" si="4"/>
        <v>0</v>
      </c>
      <c r="BH11" s="22">
        <f t="shared" si="4"/>
        <v>0</v>
      </c>
      <c r="BI11" s="22">
        <f t="shared" si="4"/>
        <v>0</v>
      </c>
      <c r="BJ11" s="22">
        <f t="shared" si="4"/>
        <v>0</v>
      </c>
      <c r="BK11" s="22">
        <f t="shared" si="5"/>
        <v>112</v>
      </c>
      <c r="BL11" s="23" t="str">
        <f t="shared" si="6"/>
        <v>OK</v>
      </c>
    </row>
    <row r="12" spans="1:64" x14ac:dyDescent="0.25">
      <c r="A12" s="15" t="s">
        <v>169</v>
      </c>
      <c r="B12" s="15" t="s">
        <v>85</v>
      </c>
      <c r="C12" s="15" t="s">
        <v>84</v>
      </c>
      <c r="D12" s="15" t="s">
        <v>52</v>
      </c>
      <c r="E12" s="15" t="s">
        <v>168</v>
      </c>
      <c r="F12" s="15" t="s">
        <v>164</v>
      </c>
      <c r="G12" s="18">
        <v>46083</v>
      </c>
      <c r="H12" s="18">
        <v>46234</v>
      </c>
      <c r="I12" s="17">
        <v>18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 t="shared" si="0"/>
        <v>0</v>
      </c>
      <c r="S12" s="22">
        <f t="shared" si="0"/>
        <v>18</v>
      </c>
      <c r="T12" s="22">
        <f t="shared" si="1"/>
        <v>18</v>
      </c>
      <c r="U12" s="22">
        <f t="shared" si="1"/>
        <v>18</v>
      </c>
      <c r="V12" s="22">
        <f t="shared" si="1"/>
        <v>18</v>
      </c>
      <c r="W12" s="22">
        <f t="shared" si="1"/>
        <v>18</v>
      </c>
      <c r="X12" s="22">
        <f t="shared" si="1"/>
        <v>18</v>
      </c>
      <c r="Y12" s="22">
        <f t="shared" si="1"/>
        <v>18</v>
      </c>
      <c r="Z12" s="22">
        <f t="shared" si="1"/>
        <v>18</v>
      </c>
      <c r="AA12" s="22">
        <f t="shared" si="1"/>
        <v>18</v>
      </c>
      <c r="AB12" s="22">
        <f t="shared" si="1"/>
        <v>18</v>
      </c>
      <c r="AC12" s="22">
        <f t="shared" si="1"/>
        <v>18</v>
      </c>
      <c r="AD12" s="22">
        <f t="shared" si="2"/>
        <v>18</v>
      </c>
      <c r="AE12" s="22">
        <f t="shared" si="2"/>
        <v>18</v>
      </c>
      <c r="AF12" s="22">
        <f t="shared" si="2"/>
        <v>18</v>
      </c>
      <c r="AG12" s="22">
        <f t="shared" si="2"/>
        <v>18</v>
      </c>
      <c r="AH12" s="22">
        <f t="shared" si="2"/>
        <v>18</v>
      </c>
      <c r="AI12" s="22">
        <f t="shared" si="2"/>
        <v>18</v>
      </c>
      <c r="AJ12" s="22">
        <f t="shared" si="2"/>
        <v>18</v>
      </c>
      <c r="AK12" s="22">
        <f t="shared" si="2"/>
        <v>18</v>
      </c>
      <c r="AL12" s="22">
        <f t="shared" si="2"/>
        <v>18</v>
      </c>
      <c r="AM12" s="22">
        <f t="shared" si="2"/>
        <v>18</v>
      </c>
      <c r="AN12" s="22">
        <f t="shared" si="3"/>
        <v>18</v>
      </c>
      <c r="AO12" s="22">
        <f t="shared" si="3"/>
        <v>0</v>
      </c>
      <c r="AP12" s="22">
        <f t="shared" si="3"/>
        <v>0</v>
      </c>
      <c r="AQ12" s="22">
        <f t="shared" si="3"/>
        <v>0</v>
      </c>
      <c r="AR12" s="22">
        <f t="shared" si="3"/>
        <v>0</v>
      </c>
      <c r="AS12" s="22">
        <f t="shared" si="3"/>
        <v>0</v>
      </c>
      <c r="AT12" s="22">
        <f t="shared" si="3"/>
        <v>0</v>
      </c>
      <c r="AU12" s="22">
        <f t="shared" si="3"/>
        <v>0</v>
      </c>
      <c r="AV12" s="22">
        <f t="shared" si="3"/>
        <v>0</v>
      </c>
      <c r="AW12" s="22">
        <f t="shared" si="3"/>
        <v>0</v>
      </c>
      <c r="AX12" s="22">
        <f t="shared" si="4"/>
        <v>0</v>
      </c>
      <c r="AY12" s="22">
        <f t="shared" si="4"/>
        <v>0</v>
      </c>
      <c r="AZ12" s="22">
        <f t="shared" si="4"/>
        <v>0</v>
      </c>
      <c r="BA12" s="22">
        <f t="shared" si="4"/>
        <v>0</v>
      </c>
      <c r="BB12" s="22">
        <f t="shared" si="4"/>
        <v>0</v>
      </c>
      <c r="BC12" s="22">
        <f t="shared" si="4"/>
        <v>0</v>
      </c>
      <c r="BD12" s="22">
        <f t="shared" si="4"/>
        <v>0</v>
      </c>
      <c r="BE12" s="22">
        <f t="shared" si="4"/>
        <v>0</v>
      </c>
      <c r="BF12" s="22">
        <f t="shared" si="4"/>
        <v>0</v>
      </c>
      <c r="BG12" s="22">
        <f t="shared" si="4"/>
        <v>0</v>
      </c>
      <c r="BH12" s="22">
        <f t="shared" si="4"/>
        <v>0</v>
      </c>
      <c r="BI12" s="22">
        <f t="shared" si="4"/>
        <v>0</v>
      </c>
      <c r="BJ12" s="22">
        <f t="shared" si="4"/>
        <v>0</v>
      </c>
      <c r="BK12" s="22">
        <f t="shared" si="5"/>
        <v>396</v>
      </c>
      <c r="BL12" s="23" t="str">
        <f t="shared" si="6"/>
        <v>OK</v>
      </c>
    </row>
    <row r="13" spans="1:64" x14ac:dyDescent="0.25">
      <c r="A13" s="15" t="s">
        <v>169</v>
      </c>
      <c r="B13" s="15" t="s">
        <v>47</v>
      </c>
      <c r="C13" s="15" t="s">
        <v>80</v>
      </c>
      <c r="D13" s="15" t="s">
        <v>47</v>
      </c>
      <c r="E13" s="15" t="s">
        <v>168</v>
      </c>
      <c r="F13" s="15" t="s">
        <v>164</v>
      </c>
      <c r="G13" s="18">
        <v>46069</v>
      </c>
      <c r="H13" s="18">
        <v>46150</v>
      </c>
      <c r="I13" s="17">
        <v>12</v>
      </c>
      <c r="J13" s="22">
        <f t="shared" si="0"/>
        <v>0</v>
      </c>
      <c r="K13" s="22">
        <f t="shared" si="0"/>
        <v>0</v>
      </c>
      <c r="L13" s="22">
        <f t="shared" si="0"/>
        <v>0</v>
      </c>
      <c r="M13" s="22">
        <f t="shared" si="0"/>
        <v>0</v>
      </c>
      <c r="N13" s="22">
        <f t="shared" si="0"/>
        <v>0</v>
      </c>
      <c r="O13" s="22">
        <f t="shared" si="0"/>
        <v>0</v>
      </c>
      <c r="P13" s="22">
        <f t="shared" si="0"/>
        <v>0</v>
      </c>
      <c r="Q13" s="22">
        <f t="shared" si="0"/>
        <v>12</v>
      </c>
      <c r="R13" s="22">
        <f t="shared" si="0"/>
        <v>12</v>
      </c>
      <c r="S13" s="22">
        <f t="shared" si="0"/>
        <v>12</v>
      </c>
      <c r="T13" s="22">
        <f t="shared" si="1"/>
        <v>12</v>
      </c>
      <c r="U13" s="22">
        <f t="shared" si="1"/>
        <v>12</v>
      </c>
      <c r="V13" s="22">
        <f t="shared" si="1"/>
        <v>12</v>
      </c>
      <c r="W13" s="22">
        <f t="shared" si="1"/>
        <v>12</v>
      </c>
      <c r="X13" s="22">
        <f t="shared" si="1"/>
        <v>12</v>
      </c>
      <c r="Y13" s="22">
        <f t="shared" si="1"/>
        <v>12</v>
      </c>
      <c r="Z13" s="22">
        <f t="shared" si="1"/>
        <v>12</v>
      </c>
      <c r="AA13" s="22">
        <f t="shared" si="1"/>
        <v>12</v>
      </c>
      <c r="AB13" s="22">
        <f t="shared" si="1"/>
        <v>12</v>
      </c>
      <c r="AC13" s="22">
        <f t="shared" si="1"/>
        <v>0</v>
      </c>
      <c r="AD13" s="22">
        <f t="shared" si="2"/>
        <v>0</v>
      </c>
      <c r="AE13" s="22">
        <f t="shared" si="2"/>
        <v>0</v>
      </c>
      <c r="AF13" s="22">
        <f t="shared" si="2"/>
        <v>0</v>
      </c>
      <c r="AG13" s="22">
        <f t="shared" si="2"/>
        <v>0</v>
      </c>
      <c r="AH13" s="22">
        <f t="shared" si="2"/>
        <v>0</v>
      </c>
      <c r="AI13" s="22">
        <f t="shared" si="2"/>
        <v>0</v>
      </c>
      <c r="AJ13" s="22">
        <f t="shared" si="2"/>
        <v>0</v>
      </c>
      <c r="AK13" s="22">
        <f t="shared" si="2"/>
        <v>0</v>
      </c>
      <c r="AL13" s="22">
        <f t="shared" si="2"/>
        <v>0</v>
      </c>
      <c r="AM13" s="22">
        <f t="shared" si="2"/>
        <v>0</v>
      </c>
      <c r="AN13" s="22">
        <f t="shared" si="3"/>
        <v>0</v>
      </c>
      <c r="AO13" s="22">
        <f t="shared" si="3"/>
        <v>0</v>
      </c>
      <c r="AP13" s="22">
        <f t="shared" si="3"/>
        <v>0</v>
      </c>
      <c r="AQ13" s="22">
        <f t="shared" si="3"/>
        <v>0</v>
      </c>
      <c r="AR13" s="22">
        <f t="shared" si="3"/>
        <v>0</v>
      </c>
      <c r="AS13" s="22">
        <f t="shared" si="3"/>
        <v>0</v>
      </c>
      <c r="AT13" s="22">
        <f t="shared" si="3"/>
        <v>0</v>
      </c>
      <c r="AU13" s="22">
        <f t="shared" si="3"/>
        <v>0</v>
      </c>
      <c r="AV13" s="22">
        <f t="shared" si="3"/>
        <v>0</v>
      </c>
      <c r="AW13" s="22">
        <f t="shared" si="3"/>
        <v>0</v>
      </c>
      <c r="AX13" s="22">
        <f t="shared" si="4"/>
        <v>0</v>
      </c>
      <c r="AY13" s="22">
        <f t="shared" si="4"/>
        <v>0</v>
      </c>
      <c r="AZ13" s="22">
        <f t="shared" si="4"/>
        <v>0</v>
      </c>
      <c r="BA13" s="22">
        <f t="shared" si="4"/>
        <v>0</v>
      </c>
      <c r="BB13" s="22">
        <f t="shared" si="4"/>
        <v>0</v>
      </c>
      <c r="BC13" s="22">
        <f t="shared" si="4"/>
        <v>0</v>
      </c>
      <c r="BD13" s="22">
        <f t="shared" si="4"/>
        <v>0</v>
      </c>
      <c r="BE13" s="22">
        <f t="shared" si="4"/>
        <v>0</v>
      </c>
      <c r="BF13" s="22">
        <f t="shared" si="4"/>
        <v>0</v>
      </c>
      <c r="BG13" s="22">
        <f t="shared" si="4"/>
        <v>0</v>
      </c>
      <c r="BH13" s="22">
        <f t="shared" si="4"/>
        <v>0</v>
      </c>
      <c r="BI13" s="22">
        <f t="shared" si="4"/>
        <v>0</v>
      </c>
      <c r="BJ13" s="22">
        <f t="shared" si="4"/>
        <v>0</v>
      </c>
      <c r="BK13" s="22">
        <f t="shared" si="5"/>
        <v>144</v>
      </c>
      <c r="BL13" s="23" t="str">
        <f t="shared" si="6"/>
        <v>OK</v>
      </c>
    </row>
    <row r="14" spans="1:64" x14ac:dyDescent="0.25">
      <c r="A14" s="15" t="s">
        <v>171</v>
      </c>
      <c r="B14" s="15" t="s">
        <v>172</v>
      </c>
      <c r="C14" s="15" t="s">
        <v>73</v>
      </c>
      <c r="D14" s="15" t="s">
        <v>74</v>
      </c>
      <c r="E14" s="15" t="s">
        <v>8</v>
      </c>
      <c r="F14" s="15" t="s">
        <v>164</v>
      </c>
      <c r="G14" s="18">
        <v>46027</v>
      </c>
      <c r="H14" s="18">
        <v>46374</v>
      </c>
      <c r="I14" s="17">
        <v>14</v>
      </c>
      <c r="J14" s="22">
        <f t="shared" si="0"/>
        <v>0</v>
      </c>
      <c r="K14" s="22">
        <f t="shared" si="0"/>
        <v>14</v>
      </c>
      <c r="L14" s="22">
        <f t="shared" si="0"/>
        <v>14</v>
      </c>
      <c r="M14" s="22">
        <f t="shared" si="0"/>
        <v>14</v>
      </c>
      <c r="N14" s="22">
        <f t="shared" si="0"/>
        <v>14</v>
      </c>
      <c r="O14" s="22">
        <f t="shared" si="0"/>
        <v>14</v>
      </c>
      <c r="P14" s="22">
        <f t="shared" si="0"/>
        <v>14</v>
      </c>
      <c r="Q14" s="22">
        <f t="shared" si="0"/>
        <v>14</v>
      </c>
      <c r="R14" s="22">
        <f t="shared" si="0"/>
        <v>14</v>
      </c>
      <c r="S14" s="22">
        <f t="shared" si="0"/>
        <v>14</v>
      </c>
      <c r="T14" s="22">
        <f t="shared" si="1"/>
        <v>14</v>
      </c>
      <c r="U14" s="22">
        <f t="shared" si="1"/>
        <v>14</v>
      </c>
      <c r="V14" s="22">
        <f t="shared" si="1"/>
        <v>14</v>
      </c>
      <c r="W14" s="22">
        <f t="shared" si="1"/>
        <v>14</v>
      </c>
      <c r="X14" s="22">
        <f t="shared" si="1"/>
        <v>14</v>
      </c>
      <c r="Y14" s="22">
        <f t="shared" si="1"/>
        <v>14</v>
      </c>
      <c r="Z14" s="22">
        <f t="shared" si="1"/>
        <v>14</v>
      </c>
      <c r="AA14" s="22">
        <f t="shared" si="1"/>
        <v>14</v>
      </c>
      <c r="AB14" s="22">
        <f t="shared" si="1"/>
        <v>14</v>
      </c>
      <c r="AC14" s="22">
        <f t="shared" si="1"/>
        <v>14</v>
      </c>
      <c r="AD14" s="22">
        <f t="shared" si="2"/>
        <v>14</v>
      </c>
      <c r="AE14" s="22">
        <f t="shared" si="2"/>
        <v>14</v>
      </c>
      <c r="AF14" s="22">
        <f t="shared" si="2"/>
        <v>14</v>
      </c>
      <c r="AG14" s="22">
        <f t="shared" si="2"/>
        <v>14</v>
      </c>
      <c r="AH14" s="22">
        <f t="shared" si="2"/>
        <v>14</v>
      </c>
      <c r="AI14" s="22">
        <f t="shared" si="2"/>
        <v>14</v>
      </c>
      <c r="AJ14" s="22">
        <f t="shared" si="2"/>
        <v>14</v>
      </c>
      <c r="AK14" s="22">
        <f t="shared" si="2"/>
        <v>14</v>
      </c>
      <c r="AL14" s="22">
        <f t="shared" si="2"/>
        <v>14</v>
      </c>
      <c r="AM14" s="22">
        <f t="shared" si="2"/>
        <v>14</v>
      </c>
      <c r="AN14" s="22">
        <f t="shared" si="3"/>
        <v>14</v>
      </c>
      <c r="AO14" s="22">
        <f t="shared" si="3"/>
        <v>14</v>
      </c>
      <c r="AP14" s="22">
        <f t="shared" si="3"/>
        <v>14</v>
      </c>
      <c r="AQ14" s="22">
        <f t="shared" si="3"/>
        <v>14</v>
      </c>
      <c r="AR14" s="22">
        <f t="shared" si="3"/>
        <v>14</v>
      </c>
      <c r="AS14" s="22">
        <f t="shared" si="3"/>
        <v>14</v>
      </c>
      <c r="AT14" s="22">
        <f t="shared" si="3"/>
        <v>14</v>
      </c>
      <c r="AU14" s="22">
        <f t="shared" si="3"/>
        <v>14</v>
      </c>
      <c r="AV14" s="22">
        <f t="shared" si="3"/>
        <v>14</v>
      </c>
      <c r="AW14" s="22">
        <f t="shared" si="3"/>
        <v>14</v>
      </c>
      <c r="AX14" s="22">
        <f t="shared" si="4"/>
        <v>14</v>
      </c>
      <c r="AY14" s="22">
        <f t="shared" si="4"/>
        <v>14</v>
      </c>
      <c r="AZ14" s="22">
        <f t="shared" si="4"/>
        <v>14</v>
      </c>
      <c r="BA14" s="22">
        <f t="shared" si="4"/>
        <v>14</v>
      </c>
      <c r="BB14" s="22">
        <f t="shared" si="4"/>
        <v>14</v>
      </c>
      <c r="BC14" s="22">
        <f t="shared" si="4"/>
        <v>14</v>
      </c>
      <c r="BD14" s="22">
        <f t="shared" si="4"/>
        <v>14</v>
      </c>
      <c r="BE14" s="22">
        <f t="shared" si="4"/>
        <v>14</v>
      </c>
      <c r="BF14" s="22">
        <f t="shared" si="4"/>
        <v>14</v>
      </c>
      <c r="BG14" s="22">
        <f t="shared" si="4"/>
        <v>14</v>
      </c>
      <c r="BH14" s="22">
        <f t="shared" si="4"/>
        <v>14</v>
      </c>
      <c r="BI14" s="22">
        <f t="shared" si="4"/>
        <v>0</v>
      </c>
      <c r="BJ14" s="22">
        <f t="shared" si="4"/>
        <v>0</v>
      </c>
      <c r="BK14" s="22">
        <f t="shared" si="5"/>
        <v>700</v>
      </c>
      <c r="BL14" s="23" t="str">
        <f t="shared" si="6"/>
        <v>OK</v>
      </c>
    </row>
    <row r="15" spans="1:64" x14ac:dyDescent="0.25">
      <c r="A15" s="15" t="s">
        <v>171</v>
      </c>
      <c r="B15" s="15" t="s">
        <v>173</v>
      </c>
      <c r="C15" s="15" t="s">
        <v>67</v>
      </c>
      <c r="D15" s="15" t="s">
        <v>70</v>
      </c>
      <c r="E15" s="15" t="s">
        <v>8</v>
      </c>
      <c r="F15" s="15" t="s">
        <v>164</v>
      </c>
      <c r="G15" s="18">
        <v>46027</v>
      </c>
      <c r="H15" s="18">
        <v>46374</v>
      </c>
      <c r="I15" s="17">
        <v>16</v>
      </c>
      <c r="J15" s="22">
        <f t="shared" si="0"/>
        <v>0</v>
      </c>
      <c r="K15" s="22">
        <f t="shared" si="0"/>
        <v>16</v>
      </c>
      <c r="L15" s="22">
        <f t="shared" si="0"/>
        <v>16</v>
      </c>
      <c r="M15" s="22">
        <f t="shared" si="0"/>
        <v>16</v>
      </c>
      <c r="N15" s="22">
        <f t="shared" si="0"/>
        <v>16</v>
      </c>
      <c r="O15" s="22">
        <f t="shared" si="0"/>
        <v>16</v>
      </c>
      <c r="P15" s="22">
        <f t="shared" si="0"/>
        <v>16</v>
      </c>
      <c r="Q15" s="22">
        <f t="shared" si="0"/>
        <v>16</v>
      </c>
      <c r="R15" s="22">
        <f t="shared" si="0"/>
        <v>16</v>
      </c>
      <c r="S15" s="22">
        <f t="shared" si="0"/>
        <v>16</v>
      </c>
      <c r="T15" s="22">
        <f t="shared" si="1"/>
        <v>16</v>
      </c>
      <c r="U15" s="22">
        <f t="shared" si="1"/>
        <v>16</v>
      </c>
      <c r="V15" s="22">
        <f t="shared" si="1"/>
        <v>16</v>
      </c>
      <c r="W15" s="22">
        <f t="shared" si="1"/>
        <v>16</v>
      </c>
      <c r="X15" s="22">
        <f t="shared" si="1"/>
        <v>16</v>
      </c>
      <c r="Y15" s="22">
        <f t="shared" si="1"/>
        <v>16</v>
      </c>
      <c r="Z15" s="22">
        <f t="shared" si="1"/>
        <v>16</v>
      </c>
      <c r="AA15" s="22">
        <f t="shared" si="1"/>
        <v>16</v>
      </c>
      <c r="AB15" s="22">
        <f t="shared" si="1"/>
        <v>16</v>
      </c>
      <c r="AC15" s="22">
        <f t="shared" si="1"/>
        <v>16</v>
      </c>
      <c r="AD15" s="22">
        <f t="shared" si="2"/>
        <v>16</v>
      </c>
      <c r="AE15" s="22">
        <f t="shared" si="2"/>
        <v>16</v>
      </c>
      <c r="AF15" s="22">
        <f t="shared" si="2"/>
        <v>16</v>
      </c>
      <c r="AG15" s="22">
        <f t="shared" si="2"/>
        <v>16</v>
      </c>
      <c r="AH15" s="22">
        <f t="shared" si="2"/>
        <v>16</v>
      </c>
      <c r="AI15" s="22">
        <f t="shared" si="2"/>
        <v>16</v>
      </c>
      <c r="AJ15" s="22">
        <f t="shared" si="2"/>
        <v>16</v>
      </c>
      <c r="AK15" s="22">
        <f t="shared" si="2"/>
        <v>16</v>
      </c>
      <c r="AL15" s="22">
        <f t="shared" si="2"/>
        <v>16</v>
      </c>
      <c r="AM15" s="22">
        <f t="shared" si="2"/>
        <v>16</v>
      </c>
      <c r="AN15" s="22">
        <f t="shared" si="3"/>
        <v>16</v>
      </c>
      <c r="AO15" s="22">
        <f t="shared" si="3"/>
        <v>16</v>
      </c>
      <c r="AP15" s="22">
        <f t="shared" si="3"/>
        <v>16</v>
      </c>
      <c r="AQ15" s="22">
        <f t="shared" si="3"/>
        <v>16</v>
      </c>
      <c r="AR15" s="22">
        <f t="shared" si="3"/>
        <v>16</v>
      </c>
      <c r="AS15" s="22">
        <f t="shared" si="3"/>
        <v>16</v>
      </c>
      <c r="AT15" s="22">
        <f t="shared" si="3"/>
        <v>16</v>
      </c>
      <c r="AU15" s="22">
        <f t="shared" si="3"/>
        <v>16</v>
      </c>
      <c r="AV15" s="22">
        <f t="shared" si="3"/>
        <v>16</v>
      </c>
      <c r="AW15" s="22">
        <f t="shared" si="3"/>
        <v>16</v>
      </c>
      <c r="AX15" s="22">
        <f t="shared" si="4"/>
        <v>16</v>
      </c>
      <c r="AY15" s="22">
        <f t="shared" si="4"/>
        <v>16</v>
      </c>
      <c r="AZ15" s="22">
        <f t="shared" si="4"/>
        <v>16</v>
      </c>
      <c r="BA15" s="22">
        <f t="shared" si="4"/>
        <v>16</v>
      </c>
      <c r="BB15" s="22">
        <f t="shared" si="4"/>
        <v>16</v>
      </c>
      <c r="BC15" s="22">
        <f t="shared" si="4"/>
        <v>16</v>
      </c>
      <c r="BD15" s="22">
        <f t="shared" si="4"/>
        <v>16</v>
      </c>
      <c r="BE15" s="22">
        <f t="shared" si="4"/>
        <v>16</v>
      </c>
      <c r="BF15" s="22">
        <f t="shared" si="4"/>
        <v>16</v>
      </c>
      <c r="BG15" s="22">
        <f t="shared" si="4"/>
        <v>16</v>
      </c>
      <c r="BH15" s="22">
        <f t="shared" si="4"/>
        <v>16</v>
      </c>
      <c r="BI15" s="22">
        <f t="shared" si="4"/>
        <v>0</v>
      </c>
      <c r="BJ15" s="22">
        <f t="shared" si="4"/>
        <v>0</v>
      </c>
      <c r="BK15" s="22">
        <f t="shared" si="5"/>
        <v>800</v>
      </c>
      <c r="BL15" s="23" t="str">
        <f t="shared" si="6"/>
        <v>OK</v>
      </c>
    </row>
    <row r="16" spans="1:64" x14ac:dyDescent="0.25">
      <c r="A16" s="15" t="s">
        <v>174</v>
      </c>
      <c r="B16" s="15" t="s">
        <v>175</v>
      </c>
      <c r="C16" s="15" t="s">
        <v>80</v>
      </c>
      <c r="D16" s="15" t="s">
        <v>47</v>
      </c>
      <c r="E16" s="15" t="s">
        <v>176</v>
      </c>
      <c r="F16" s="15" t="s">
        <v>164</v>
      </c>
      <c r="G16" s="18">
        <v>46118</v>
      </c>
      <c r="H16" s="18">
        <v>46262</v>
      </c>
      <c r="I16" s="17">
        <v>10</v>
      </c>
      <c r="J16" s="22">
        <f t="shared" si="0"/>
        <v>0</v>
      </c>
      <c r="K16" s="22">
        <f t="shared" si="0"/>
        <v>0</v>
      </c>
      <c r="L16" s="22">
        <f t="shared" si="0"/>
        <v>0</v>
      </c>
      <c r="M16" s="22">
        <f t="shared" si="0"/>
        <v>0</v>
      </c>
      <c r="N16" s="22">
        <f t="shared" si="0"/>
        <v>0</v>
      </c>
      <c r="O16" s="22">
        <f t="shared" si="0"/>
        <v>0</v>
      </c>
      <c r="P16" s="22">
        <f t="shared" si="0"/>
        <v>0</v>
      </c>
      <c r="Q16" s="22">
        <f t="shared" si="0"/>
        <v>0</v>
      </c>
      <c r="R16" s="22">
        <f t="shared" si="0"/>
        <v>0</v>
      </c>
      <c r="S16" s="22">
        <f t="shared" si="0"/>
        <v>0</v>
      </c>
      <c r="T16" s="22">
        <f t="shared" si="1"/>
        <v>0</v>
      </c>
      <c r="U16" s="22">
        <f t="shared" si="1"/>
        <v>0</v>
      </c>
      <c r="V16" s="22">
        <f t="shared" si="1"/>
        <v>0</v>
      </c>
      <c r="W16" s="22">
        <f t="shared" si="1"/>
        <v>0</v>
      </c>
      <c r="X16" s="22">
        <f t="shared" si="1"/>
        <v>10</v>
      </c>
      <c r="Y16" s="22">
        <f t="shared" si="1"/>
        <v>10</v>
      </c>
      <c r="Z16" s="22">
        <f t="shared" si="1"/>
        <v>10</v>
      </c>
      <c r="AA16" s="22">
        <f t="shared" si="1"/>
        <v>10</v>
      </c>
      <c r="AB16" s="22">
        <f t="shared" si="1"/>
        <v>10</v>
      </c>
      <c r="AC16" s="22">
        <f t="shared" si="1"/>
        <v>10</v>
      </c>
      <c r="AD16" s="22">
        <f t="shared" si="2"/>
        <v>10</v>
      </c>
      <c r="AE16" s="22">
        <f t="shared" si="2"/>
        <v>10</v>
      </c>
      <c r="AF16" s="22">
        <f t="shared" si="2"/>
        <v>10</v>
      </c>
      <c r="AG16" s="22">
        <f t="shared" si="2"/>
        <v>10</v>
      </c>
      <c r="AH16" s="22">
        <f t="shared" si="2"/>
        <v>10</v>
      </c>
      <c r="AI16" s="22">
        <f t="shared" si="2"/>
        <v>10</v>
      </c>
      <c r="AJ16" s="22">
        <f t="shared" si="2"/>
        <v>10</v>
      </c>
      <c r="AK16" s="22">
        <f t="shared" si="2"/>
        <v>10</v>
      </c>
      <c r="AL16" s="22">
        <f t="shared" si="2"/>
        <v>10</v>
      </c>
      <c r="AM16" s="22">
        <f t="shared" si="2"/>
        <v>10</v>
      </c>
      <c r="AN16" s="22">
        <f t="shared" si="3"/>
        <v>10</v>
      </c>
      <c r="AO16" s="22">
        <f t="shared" si="3"/>
        <v>10</v>
      </c>
      <c r="AP16" s="22">
        <f t="shared" si="3"/>
        <v>10</v>
      </c>
      <c r="AQ16" s="22">
        <f t="shared" si="3"/>
        <v>10</v>
      </c>
      <c r="AR16" s="22">
        <f t="shared" si="3"/>
        <v>10</v>
      </c>
      <c r="AS16" s="22">
        <f t="shared" si="3"/>
        <v>0</v>
      </c>
      <c r="AT16" s="22">
        <f t="shared" si="3"/>
        <v>0</v>
      </c>
      <c r="AU16" s="22">
        <f t="shared" si="3"/>
        <v>0</v>
      </c>
      <c r="AV16" s="22">
        <f t="shared" si="3"/>
        <v>0</v>
      </c>
      <c r="AW16" s="22">
        <f t="shared" si="3"/>
        <v>0</v>
      </c>
      <c r="AX16" s="22">
        <f t="shared" si="4"/>
        <v>0</v>
      </c>
      <c r="AY16" s="22">
        <f t="shared" si="4"/>
        <v>0</v>
      </c>
      <c r="AZ16" s="22">
        <f t="shared" si="4"/>
        <v>0</v>
      </c>
      <c r="BA16" s="22">
        <f t="shared" si="4"/>
        <v>0</v>
      </c>
      <c r="BB16" s="22">
        <f t="shared" si="4"/>
        <v>0</v>
      </c>
      <c r="BC16" s="22">
        <f t="shared" si="4"/>
        <v>0</v>
      </c>
      <c r="BD16" s="22">
        <f t="shared" si="4"/>
        <v>0</v>
      </c>
      <c r="BE16" s="22">
        <f t="shared" si="4"/>
        <v>0</v>
      </c>
      <c r="BF16" s="22">
        <f t="shared" si="4"/>
        <v>0</v>
      </c>
      <c r="BG16" s="22">
        <f t="shared" si="4"/>
        <v>0</v>
      </c>
      <c r="BH16" s="22">
        <f t="shared" si="4"/>
        <v>0</v>
      </c>
      <c r="BI16" s="22">
        <f t="shared" si="4"/>
        <v>0</v>
      </c>
      <c r="BJ16" s="22">
        <f t="shared" si="4"/>
        <v>0</v>
      </c>
      <c r="BK16" s="22">
        <f t="shared" si="5"/>
        <v>210</v>
      </c>
      <c r="BL16" s="23" t="str">
        <f t="shared" si="6"/>
        <v>OK</v>
      </c>
    </row>
    <row r="17" spans="1:64" x14ac:dyDescent="0.25">
      <c r="A17" s="15" t="s">
        <v>174</v>
      </c>
      <c r="B17" s="15" t="s">
        <v>52</v>
      </c>
      <c r="C17" s="15" t="s">
        <v>49</v>
      </c>
      <c r="D17" s="15" t="s">
        <v>52</v>
      </c>
      <c r="E17" s="15" t="s">
        <v>168</v>
      </c>
      <c r="F17" s="15" t="s">
        <v>164</v>
      </c>
      <c r="G17" s="18">
        <v>46118</v>
      </c>
      <c r="H17" s="18">
        <v>46290</v>
      </c>
      <c r="I17" s="17">
        <v>20</v>
      </c>
      <c r="J17" s="22">
        <f t="shared" ref="J17:S26" si="7">IF(AND(J$5&lt;=$H17,J$5+6&gt;=$G17,$F17&lt;&gt;"Abgeschlossen",$A17&lt;&gt;""),$I17,0)</f>
        <v>0</v>
      </c>
      <c r="K17" s="22">
        <f t="shared" si="7"/>
        <v>0</v>
      </c>
      <c r="L17" s="22">
        <f t="shared" si="7"/>
        <v>0</v>
      </c>
      <c r="M17" s="22">
        <f t="shared" si="7"/>
        <v>0</v>
      </c>
      <c r="N17" s="22">
        <f t="shared" si="7"/>
        <v>0</v>
      </c>
      <c r="O17" s="22">
        <f t="shared" si="7"/>
        <v>0</v>
      </c>
      <c r="P17" s="22">
        <f t="shared" si="7"/>
        <v>0</v>
      </c>
      <c r="Q17" s="22">
        <f t="shared" si="7"/>
        <v>0</v>
      </c>
      <c r="R17" s="22">
        <f t="shared" si="7"/>
        <v>0</v>
      </c>
      <c r="S17" s="22">
        <f t="shared" si="7"/>
        <v>0</v>
      </c>
      <c r="T17" s="22">
        <f t="shared" ref="T17:AC26" si="8">IF(AND(T$5&lt;=$H17,T$5+6&gt;=$G17,$F17&lt;&gt;"Abgeschlossen",$A17&lt;&gt;""),$I17,0)</f>
        <v>0</v>
      </c>
      <c r="U17" s="22">
        <f t="shared" si="8"/>
        <v>0</v>
      </c>
      <c r="V17" s="22">
        <f t="shared" si="8"/>
        <v>0</v>
      </c>
      <c r="W17" s="22">
        <f t="shared" si="8"/>
        <v>0</v>
      </c>
      <c r="X17" s="22">
        <f t="shared" si="8"/>
        <v>20</v>
      </c>
      <c r="Y17" s="22">
        <f t="shared" si="8"/>
        <v>20</v>
      </c>
      <c r="Z17" s="22">
        <f t="shared" si="8"/>
        <v>20</v>
      </c>
      <c r="AA17" s="22">
        <f t="shared" si="8"/>
        <v>20</v>
      </c>
      <c r="AB17" s="22">
        <f t="shared" si="8"/>
        <v>20</v>
      </c>
      <c r="AC17" s="22">
        <f t="shared" si="8"/>
        <v>20</v>
      </c>
      <c r="AD17" s="22">
        <f t="shared" ref="AD17:AM26" si="9">IF(AND(AD$5&lt;=$H17,AD$5+6&gt;=$G17,$F17&lt;&gt;"Abgeschlossen",$A17&lt;&gt;""),$I17,0)</f>
        <v>20</v>
      </c>
      <c r="AE17" s="22">
        <f t="shared" si="9"/>
        <v>20</v>
      </c>
      <c r="AF17" s="22">
        <f t="shared" si="9"/>
        <v>20</v>
      </c>
      <c r="AG17" s="22">
        <f t="shared" si="9"/>
        <v>20</v>
      </c>
      <c r="AH17" s="22">
        <f t="shared" si="9"/>
        <v>20</v>
      </c>
      <c r="AI17" s="22">
        <f t="shared" si="9"/>
        <v>20</v>
      </c>
      <c r="AJ17" s="22">
        <f t="shared" si="9"/>
        <v>20</v>
      </c>
      <c r="AK17" s="22">
        <f t="shared" si="9"/>
        <v>20</v>
      </c>
      <c r="AL17" s="22">
        <f t="shared" si="9"/>
        <v>20</v>
      </c>
      <c r="AM17" s="22">
        <f t="shared" si="9"/>
        <v>20</v>
      </c>
      <c r="AN17" s="22">
        <f t="shared" ref="AN17:AW26" si="10">IF(AND(AN$5&lt;=$H17,AN$5+6&gt;=$G17,$F17&lt;&gt;"Abgeschlossen",$A17&lt;&gt;""),$I17,0)</f>
        <v>20</v>
      </c>
      <c r="AO17" s="22">
        <f t="shared" si="10"/>
        <v>20</v>
      </c>
      <c r="AP17" s="22">
        <f t="shared" si="10"/>
        <v>20</v>
      </c>
      <c r="AQ17" s="22">
        <f t="shared" si="10"/>
        <v>20</v>
      </c>
      <c r="AR17" s="22">
        <f t="shared" si="10"/>
        <v>20</v>
      </c>
      <c r="AS17" s="22">
        <f t="shared" si="10"/>
        <v>20</v>
      </c>
      <c r="AT17" s="22">
        <f t="shared" si="10"/>
        <v>20</v>
      </c>
      <c r="AU17" s="22">
        <f t="shared" si="10"/>
        <v>20</v>
      </c>
      <c r="AV17" s="22">
        <f t="shared" si="10"/>
        <v>20</v>
      </c>
      <c r="AW17" s="22">
        <f t="shared" si="10"/>
        <v>0</v>
      </c>
      <c r="AX17" s="22">
        <f t="shared" ref="AX17:BJ26" si="11">IF(AND(AX$5&lt;=$H17,AX$5+6&gt;=$G17,$F17&lt;&gt;"Abgeschlossen",$A17&lt;&gt;""),$I17,0)</f>
        <v>0</v>
      </c>
      <c r="AY17" s="22">
        <f t="shared" si="11"/>
        <v>0</v>
      </c>
      <c r="AZ17" s="22">
        <f t="shared" si="11"/>
        <v>0</v>
      </c>
      <c r="BA17" s="22">
        <f t="shared" si="11"/>
        <v>0</v>
      </c>
      <c r="BB17" s="22">
        <f t="shared" si="11"/>
        <v>0</v>
      </c>
      <c r="BC17" s="22">
        <f t="shared" si="11"/>
        <v>0</v>
      </c>
      <c r="BD17" s="22">
        <f t="shared" si="11"/>
        <v>0</v>
      </c>
      <c r="BE17" s="22">
        <f t="shared" si="11"/>
        <v>0</v>
      </c>
      <c r="BF17" s="22">
        <f t="shared" si="11"/>
        <v>0</v>
      </c>
      <c r="BG17" s="22">
        <f t="shared" si="11"/>
        <v>0</v>
      </c>
      <c r="BH17" s="22">
        <f t="shared" si="11"/>
        <v>0</v>
      </c>
      <c r="BI17" s="22">
        <f t="shared" si="11"/>
        <v>0</v>
      </c>
      <c r="BJ17" s="22">
        <f t="shared" si="11"/>
        <v>0</v>
      </c>
      <c r="BK17" s="22">
        <f t="shared" si="5"/>
        <v>500</v>
      </c>
      <c r="BL17" s="23" t="str">
        <f t="shared" si="6"/>
        <v>OK</v>
      </c>
    </row>
    <row r="18" spans="1:64" x14ac:dyDescent="0.25">
      <c r="A18" s="15" t="s">
        <v>174</v>
      </c>
      <c r="B18" s="15" t="s">
        <v>177</v>
      </c>
      <c r="C18" s="15" t="s">
        <v>63</v>
      </c>
      <c r="D18" s="15" t="s">
        <v>65</v>
      </c>
      <c r="E18" s="15" t="s">
        <v>168</v>
      </c>
      <c r="F18" s="15" t="s">
        <v>164</v>
      </c>
      <c r="G18" s="18">
        <v>46209</v>
      </c>
      <c r="H18" s="18">
        <v>46297</v>
      </c>
      <c r="I18" s="17">
        <v>14</v>
      </c>
      <c r="J18" s="22">
        <f t="shared" si="7"/>
        <v>0</v>
      </c>
      <c r="K18" s="22">
        <f t="shared" si="7"/>
        <v>0</v>
      </c>
      <c r="L18" s="22">
        <f t="shared" si="7"/>
        <v>0</v>
      </c>
      <c r="M18" s="22">
        <f t="shared" si="7"/>
        <v>0</v>
      </c>
      <c r="N18" s="22">
        <f t="shared" si="7"/>
        <v>0</v>
      </c>
      <c r="O18" s="22">
        <f t="shared" si="7"/>
        <v>0</v>
      </c>
      <c r="P18" s="22">
        <f t="shared" si="7"/>
        <v>0</v>
      </c>
      <c r="Q18" s="22">
        <f t="shared" si="7"/>
        <v>0</v>
      </c>
      <c r="R18" s="22">
        <f t="shared" si="7"/>
        <v>0</v>
      </c>
      <c r="S18" s="22">
        <f t="shared" si="7"/>
        <v>0</v>
      </c>
      <c r="T18" s="22">
        <f t="shared" si="8"/>
        <v>0</v>
      </c>
      <c r="U18" s="22">
        <f t="shared" si="8"/>
        <v>0</v>
      </c>
      <c r="V18" s="22">
        <f t="shared" si="8"/>
        <v>0</v>
      </c>
      <c r="W18" s="22">
        <f t="shared" si="8"/>
        <v>0</v>
      </c>
      <c r="X18" s="22">
        <f t="shared" si="8"/>
        <v>0</v>
      </c>
      <c r="Y18" s="22">
        <f t="shared" si="8"/>
        <v>0</v>
      </c>
      <c r="Z18" s="22">
        <f t="shared" si="8"/>
        <v>0</v>
      </c>
      <c r="AA18" s="22">
        <f t="shared" si="8"/>
        <v>0</v>
      </c>
      <c r="AB18" s="22">
        <f t="shared" si="8"/>
        <v>0</v>
      </c>
      <c r="AC18" s="22">
        <f t="shared" si="8"/>
        <v>0</v>
      </c>
      <c r="AD18" s="22">
        <f t="shared" si="9"/>
        <v>0</v>
      </c>
      <c r="AE18" s="22">
        <f t="shared" si="9"/>
        <v>0</v>
      </c>
      <c r="AF18" s="22">
        <f t="shared" si="9"/>
        <v>0</v>
      </c>
      <c r="AG18" s="22">
        <f t="shared" si="9"/>
        <v>0</v>
      </c>
      <c r="AH18" s="22">
        <f t="shared" si="9"/>
        <v>0</v>
      </c>
      <c r="AI18" s="22">
        <f t="shared" si="9"/>
        <v>0</v>
      </c>
      <c r="AJ18" s="22">
        <f t="shared" si="9"/>
        <v>0</v>
      </c>
      <c r="AK18" s="22">
        <f t="shared" si="9"/>
        <v>14</v>
      </c>
      <c r="AL18" s="22">
        <f t="shared" si="9"/>
        <v>14</v>
      </c>
      <c r="AM18" s="22">
        <f t="shared" si="9"/>
        <v>14</v>
      </c>
      <c r="AN18" s="22">
        <f t="shared" si="10"/>
        <v>14</v>
      </c>
      <c r="AO18" s="22">
        <f t="shared" si="10"/>
        <v>14</v>
      </c>
      <c r="AP18" s="22">
        <f t="shared" si="10"/>
        <v>14</v>
      </c>
      <c r="AQ18" s="22">
        <f t="shared" si="10"/>
        <v>14</v>
      </c>
      <c r="AR18" s="22">
        <f t="shared" si="10"/>
        <v>14</v>
      </c>
      <c r="AS18" s="22">
        <f t="shared" si="10"/>
        <v>14</v>
      </c>
      <c r="AT18" s="22">
        <f t="shared" si="10"/>
        <v>14</v>
      </c>
      <c r="AU18" s="22">
        <f t="shared" si="10"/>
        <v>14</v>
      </c>
      <c r="AV18" s="22">
        <f t="shared" si="10"/>
        <v>14</v>
      </c>
      <c r="AW18" s="22">
        <f t="shared" si="10"/>
        <v>14</v>
      </c>
      <c r="AX18" s="22">
        <f t="shared" si="11"/>
        <v>0</v>
      </c>
      <c r="AY18" s="22">
        <f t="shared" si="11"/>
        <v>0</v>
      </c>
      <c r="AZ18" s="22">
        <f t="shared" si="11"/>
        <v>0</v>
      </c>
      <c r="BA18" s="22">
        <f t="shared" si="11"/>
        <v>0</v>
      </c>
      <c r="BB18" s="22">
        <f t="shared" si="11"/>
        <v>0</v>
      </c>
      <c r="BC18" s="22">
        <f t="shared" si="11"/>
        <v>0</v>
      </c>
      <c r="BD18" s="22">
        <f t="shared" si="11"/>
        <v>0</v>
      </c>
      <c r="BE18" s="22">
        <f t="shared" si="11"/>
        <v>0</v>
      </c>
      <c r="BF18" s="22">
        <f t="shared" si="11"/>
        <v>0</v>
      </c>
      <c r="BG18" s="22">
        <f t="shared" si="11"/>
        <v>0</v>
      </c>
      <c r="BH18" s="22">
        <f t="shared" si="11"/>
        <v>0</v>
      </c>
      <c r="BI18" s="22">
        <f t="shared" si="11"/>
        <v>0</v>
      </c>
      <c r="BJ18" s="22">
        <f t="shared" si="11"/>
        <v>0</v>
      </c>
      <c r="BK18" s="22">
        <f t="shared" si="5"/>
        <v>182</v>
      </c>
      <c r="BL18" s="23" t="str">
        <f t="shared" si="6"/>
        <v>OK</v>
      </c>
    </row>
    <row r="19" spans="1:64" x14ac:dyDescent="0.25">
      <c r="A19" s="15" t="s">
        <v>178</v>
      </c>
      <c r="B19" s="15" t="s">
        <v>179</v>
      </c>
      <c r="C19" s="15" t="s">
        <v>76</v>
      </c>
      <c r="D19" s="15" t="s">
        <v>41</v>
      </c>
      <c r="E19" s="15" t="s">
        <v>176</v>
      </c>
      <c r="F19" s="15" t="s">
        <v>164</v>
      </c>
      <c r="G19" s="18">
        <v>46055</v>
      </c>
      <c r="H19" s="18">
        <v>46353</v>
      </c>
      <c r="I19" s="17">
        <v>8</v>
      </c>
      <c r="J19" s="22">
        <f t="shared" si="7"/>
        <v>0</v>
      </c>
      <c r="K19" s="22">
        <f t="shared" si="7"/>
        <v>0</v>
      </c>
      <c r="L19" s="22">
        <f t="shared" si="7"/>
        <v>0</v>
      </c>
      <c r="M19" s="22">
        <f t="shared" si="7"/>
        <v>0</v>
      </c>
      <c r="N19" s="22">
        <f t="shared" si="7"/>
        <v>0</v>
      </c>
      <c r="O19" s="22">
        <f t="shared" si="7"/>
        <v>8</v>
      </c>
      <c r="P19" s="22">
        <f t="shared" si="7"/>
        <v>8</v>
      </c>
      <c r="Q19" s="22">
        <f t="shared" si="7"/>
        <v>8</v>
      </c>
      <c r="R19" s="22">
        <f t="shared" si="7"/>
        <v>8</v>
      </c>
      <c r="S19" s="22">
        <f t="shared" si="7"/>
        <v>8</v>
      </c>
      <c r="T19" s="22">
        <f t="shared" si="8"/>
        <v>8</v>
      </c>
      <c r="U19" s="22">
        <f t="shared" si="8"/>
        <v>8</v>
      </c>
      <c r="V19" s="22">
        <f t="shared" si="8"/>
        <v>8</v>
      </c>
      <c r="W19" s="22">
        <f t="shared" si="8"/>
        <v>8</v>
      </c>
      <c r="X19" s="22">
        <f t="shared" si="8"/>
        <v>8</v>
      </c>
      <c r="Y19" s="22">
        <f t="shared" si="8"/>
        <v>8</v>
      </c>
      <c r="Z19" s="22">
        <f t="shared" si="8"/>
        <v>8</v>
      </c>
      <c r="AA19" s="22">
        <f t="shared" si="8"/>
        <v>8</v>
      </c>
      <c r="AB19" s="22">
        <f t="shared" si="8"/>
        <v>8</v>
      </c>
      <c r="AC19" s="22">
        <f t="shared" si="8"/>
        <v>8</v>
      </c>
      <c r="AD19" s="22">
        <f t="shared" si="9"/>
        <v>8</v>
      </c>
      <c r="AE19" s="22">
        <f t="shared" si="9"/>
        <v>8</v>
      </c>
      <c r="AF19" s="22">
        <f t="shared" si="9"/>
        <v>8</v>
      </c>
      <c r="AG19" s="22">
        <f t="shared" si="9"/>
        <v>8</v>
      </c>
      <c r="AH19" s="22">
        <f t="shared" si="9"/>
        <v>8</v>
      </c>
      <c r="AI19" s="22">
        <f t="shared" si="9"/>
        <v>8</v>
      </c>
      <c r="AJ19" s="22">
        <f t="shared" si="9"/>
        <v>8</v>
      </c>
      <c r="AK19" s="22">
        <f t="shared" si="9"/>
        <v>8</v>
      </c>
      <c r="AL19" s="22">
        <f t="shared" si="9"/>
        <v>8</v>
      </c>
      <c r="AM19" s="22">
        <f t="shared" si="9"/>
        <v>8</v>
      </c>
      <c r="AN19" s="22">
        <f t="shared" si="10"/>
        <v>8</v>
      </c>
      <c r="AO19" s="22">
        <f t="shared" si="10"/>
        <v>8</v>
      </c>
      <c r="AP19" s="22">
        <f t="shared" si="10"/>
        <v>8</v>
      </c>
      <c r="AQ19" s="22">
        <f t="shared" si="10"/>
        <v>8</v>
      </c>
      <c r="AR19" s="22">
        <f t="shared" si="10"/>
        <v>8</v>
      </c>
      <c r="AS19" s="22">
        <f t="shared" si="10"/>
        <v>8</v>
      </c>
      <c r="AT19" s="22">
        <f t="shared" si="10"/>
        <v>8</v>
      </c>
      <c r="AU19" s="22">
        <f t="shared" si="10"/>
        <v>8</v>
      </c>
      <c r="AV19" s="22">
        <f t="shared" si="10"/>
        <v>8</v>
      </c>
      <c r="AW19" s="22">
        <f t="shared" si="10"/>
        <v>8</v>
      </c>
      <c r="AX19" s="22">
        <f t="shared" si="11"/>
        <v>8</v>
      </c>
      <c r="AY19" s="22">
        <f t="shared" si="11"/>
        <v>8</v>
      </c>
      <c r="AZ19" s="22">
        <f t="shared" si="11"/>
        <v>8</v>
      </c>
      <c r="BA19" s="22">
        <f t="shared" si="11"/>
        <v>8</v>
      </c>
      <c r="BB19" s="22">
        <f t="shared" si="11"/>
        <v>8</v>
      </c>
      <c r="BC19" s="22">
        <f t="shared" si="11"/>
        <v>8</v>
      </c>
      <c r="BD19" s="22">
        <f t="shared" si="11"/>
        <v>8</v>
      </c>
      <c r="BE19" s="22">
        <f t="shared" si="11"/>
        <v>8</v>
      </c>
      <c r="BF19" s="22">
        <f t="shared" si="11"/>
        <v>0</v>
      </c>
      <c r="BG19" s="22">
        <f t="shared" si="11"/>
        <v>0</v>
      </c>
      <c r="BH19" s="22">
        <f t="shared" si="11"/>
        <v>0</v>
      </c>
      <c r="BI19" s="22">
        <f t="shared" si="11"/>
        <v>0</v>
      </c>
      <c r="BJ19" s="22">
        <f t="shared" si="11"/>
        <v>0</v>
      </c>
      <c r="BK19" s="22">
        <f t="shared" si="5"/>
        <v>344</v>
      </c>
      <c r="BL19" s="23" t="str">
        <f t="shared" si="6"/>
        <v>OK</v>
      </c>
    </row>
    <row r="20" spans="1:64" x14ac:dyDescent="0.25">
      <c r="A20" s="15" t="s">
        <v>178</v>
      </c>
      <c r="B20" s="15" t="s">
        <v>180</v>
      </c>
      <c r="C20" s="15" t="s">
        <v>88</v>
      </c>
      <c r="D20" s="15" t="s">
        <v>74</v>
      </c>
      <c r="E20" s="15" t="s">
        <v>168</v>
      </c>
      <c r="F20" s="15" t="s">
        <v>164</v>
      </c>
      <c r="G20" s="18">
        <v>46055</v>
      </c>
      <c r="H20" s="18">
        <v>46325</v>
      </c>
      <c r="I20" s="17">
        <v>12</v>
      </c>
      <c r="J20" s="22">
        <f t="shared" si="7"/>
        <v>0</v>
      </c>
      <c r="K20" s="22">
        <f t="shared" si="7"/>
        <v>0</v>
      </c>
      <c r="L20" s="22">
        <f t="shared" si="7"/>
        <v>0</v>
      </c>
      <c r="M20" s="22">
        <f t="shared" si="7"/>
        <v>0</v>
      </c>
      <c r="N20" s="22">
        <f t="shared" si="7"/>
        <v>0</v>
      </c>
      <c r="O20" s="22">
        <f t="shared" si="7"/>
        <v>12</v>
      </c>
      <c r="P20" s="22">
        <f t="shared" si="7"/>
        <v>12</v>
      </c>
      <c r="Q20" s="22">
        <f t="shared" si="7"/>
        <v>12</v>
      </c>
      <c r="R20" s="22">
        <f t="shared" si="7"/>
        <v>12</v>
      </c>
      <c r="S20" s="22">
        <f t="shared" si="7"/>
        <v>12</v>
      </c>
      <c r="T20" s="22">
        <f t="shared" si="8"/>
        <v>12</v>
      </c>
      <c r="U20" s="22">
        <f t="shared" si="8"/>
        <v>12</v>
      </c>
      <c r="V20" s="22">
        <f t="shared" si="8"/>
        <v>12</v>
      </c>
      <c r="W20" s="22">
        <f t="shared" si="8"/>
        <v>12</v>
      </c>
      <c r="X20" s="22">
        <f t="shared" si="8"/>
        <v>12</v>
      </c>
      <c r="Y20" s="22">
        <f t="shared" si="8"/>
        <v>12</v>
      </c>
      <c r="Z20" s="22">
        <f t="shared" si="8"/>
        <v>12</v>
      </c>
      <c r="AA20" s="22">
        <f t="shared" si="8"/>
        <v>12</v>
      </c>
      <c r="AB20" s="22">
        <f t="shared" si="8"/>
        <v>12</v>
      </c>
      <c r="AC20" s="22">
        <f t="shared" si="8"/>
        <v>12</v>
      </c>
      <c r="AD20" s="22">
        <f t="shared" si="9"/>
        <v>12</v>
      </c>
      <c r="AE20" s="22">
        <f t="shared" si="9"/>
        <v>12</v>
      </c>
      <c r="AF20" s="22">
        <f t="shared" si="9"/>
        <v>12</v>
      </c>
      <c r="AG20" s="22">
        <f t="shared" si="9"/>
        <v>12</v>
      </c>
      <c r="AH20" s="22">
        <f t="shared" si="9"/>
        <v>12</v>
      </c>
      <c r="AI20" s="22">
        <f t="shared" si="9"/>
        <v>12</v>
      </c>
      <c r="AJ20" s="22">
        <f t="shared" si="9"/>
        <v>12</v>
      </c>
      <c r="AK20" s="22">
        <f t="shared" si="9"/>
        <v>12</v>
      </c>
      <c r="AL20" s="22">
        <f t="shared" si="9"/>
        <v>12</v>
      </c>
      <c r="AM20" s="22">
        <f t="shared" si="9"/>
        <v>12</v>
      </c>
      <c r="AN20" s="22">
        <f t="shared" si="10"/>
        <v>12</v>
      </c>
      <c r="AO20" s="22">
        <f t="shared" si="10"/>
        <v>12</v>
      </c>
      <c r="AP20" s="22">
        <f t="shared" si="10"/>
        <v>12</v>
      </c>
      <c r="AQ20" s="22">
        <f t="shared" si="10"/>
        <v>12</v>
      </c>
      <c r="AR20" s="22">
        <f t="shared" si="10"/>
        <v>12</v>
      </c>
      <c r="AS20" s="22">
        <f t="shared" si="10"/>
        <v>12</v>
      </c>
      <c r="AT20" s="22">
        <f t="shared" si="10"/>
        <v>12</v>
      </c>
      <c r="AU20" s="22">
        <f t="shared" si="10"/>
        <v>12</v>
      </c>
      <c r="AV20" s="22">
        <f t="shared" si="10"/>
        <v>12</v>
      </c>
      <c r="AW20" s="22">
        <f t="shared" si="10"/>
        <v>12</v>
      </c>
      <c r="AX20" s="22">
        <f t="shared" si="11"/>
        <v>12</v>
      </c>
      <c r="AY20" s="22">
        <f t="shared" si="11"/>
        <v>12</v>
      </c>
      <c r="AZ20" s="22">
        <f t="shared" si="11"/>
        <v>12</v>
      </c>
      <c r="BA20" s="22">
        <f t="shared" si="11"/>
        <v>12</v>
      </c>
      <c r="BB20" s="22">
        <f t="shared" si="11"/>
        <v>0</v>
      </c>
      <c r="BC20" s="22">
        <f t="shared" si="11"/>
        <v>0</v>
      </c>
      <c r="BD20" s="22">
        <f t="shared" si="11"/>
        <v>0</v>
      </c>
      <c r="BE20" s="22">
        <f t="shared" si="11"/>
        <v>0</v>
      </c>
      <c r="BF20" s="22">
        <f t="shared" si="11"/>
        <v>0</v>
      </c>
      <c r="BG20" s="22">
        <f t="shared" si="11"/>
        <v>0</v>
      </c>
      <c r="BH20" s="22">
        <f t="shared" si="11"/>
        <v>0</v>
      </c>
      <c r="BI20" s="22">
        <f t="shared" si="11"/>
        <v>0</v>
      </c>
      <c r="BJ20" s="22">
        <f t="shared" si="11"/>
        <v>0</v>
      </c>
      <c r="BK20" s="22">
        <f t="shared" si="5"/>
        <v>468</v>
      </c>
      <c r="BL20" s="23" t="str">
        <f t="shared" si="6"/>
        <v>OK</v>
      </c>
    </row>
    <row r="21" spans="1:64" x14ac:dyDescent="0.25">
      <c r="A21" s="15" t="s">
        <v>181</v>
      </c>
      <c r="B21" s="15" t="s">
        <v>182</v>
      </c>
      <c r="C21" s="15" t="s">
        <v>45</v>
      </c>
      <c r="D21" s="15" t="s">
        <v>47</v>
      </c>
      <c r="E21" s="15" t="s">
        <v>8</v>
      </c>
      <c r="F21" s="15" t="s">
        <v>164</v>
      </c>
      <c r="G21" s="18">
        <v>46174</v>
      </c>
      <c r="H21" s="18">
        <v>46283</v>
      </c>
      <c r="I21" s="17">
        <v>16</v>
      </c>
      <c r="J21" s="22">
        <f t="shared" si="7"/>
        <v>0</v>
      </c>
      <c r="K21" s="22">
        <f t="shared" si="7"/>
        <v>0</v>
      </c>
      <c r="L21" s="22">
        <f t="shared" si="7"/>
        <v>0</v>
      </c>
      <c r="M21" s="22">
        <f t="shared" si="7"/>
        <v>0</v>
      </c>
      <c r="N21" s="22">
        <f t="shared" si="7"/>
        <v>0</v>
      </c>
      <c r="O21" s="22">
        <f t="shared" si="7"/>
        <v>0</v>
      </c>
      <c r="P21" s="22">
        <f t="shared" si="7"/>
        <v>0</v>
      </c>
      <c r="Q21" s="22">
        <f t="shared" si="7"/>
        <v>0</v>
      </c>
      <c r="R21" s="22">
        <f t="shared" si="7"/>
        <v>0</v>
      </c>
      <c r="S21" s="22">
        <f t="shared" si="7"/>
        <v>0</v>
      </c>
      <c r="T21" s="22">
        <f t="shared" si="8"/>
        <v>0</v>
      </c>
      <c r="U21" s="22">
        <f t="shared" si="8"/>
        <v>0</v>
      </c>
      <c r="V21" s="22">
        <f t="shared" si="8"/>
        <v>0</v>
      </c>
      <c r="W21" s="22">
        <f t="shared" si="8"/>
        <v>0</v>
      </c>
      <c r="X21" s="22">
        <f t="shared" si="8"/>
        <v>0</v>
      </c>
      <c r="Y21" s="22">
        <f t="shared" si="8"/>
        <v>0</v>
      </c>
      <c r="Z21" s="22">
        <f t="shared" si="8"/>
        <v>0</v>
      </c>
      <c r="AA21" s="22">
        <f t="shared" si="8"/>
        <v>0</v>
      </c>
      <c r="AB21" s="22">
        <f t="shared" si="8"/>
        <v>0</v>
      </c>
      <c r="AC21" s="22">
        <f t="shared" si="8"/>
        <v>0</v>
      </c>
      <c r="AD21" s="22">
        <f t="shared" si="9"/>
        <v>0</v>
      </c>
      <c r="AE21" s="22">
        <f t="shared" si="9"/>
        <v>0</v>
      </c>
      <c r="AF21" s="22">
        <f t="shared" si="9"/>
        <v>16</v>
      </c>
      <c r="AG21" s="22">
        <f t="shared" si="9"/>
        <v>16</v>
      </c>
      <c r="AH21" s="22">
        <f t="shared" si="9"/>
        <v>16</v>
      </c>
      <c r="AI21" s="22">
        <f t="shared" si="9"/>
        <v>16</v>
      </c>
      <c r="AJ21" s="22">
        <f t="shared" si="9"/>
        <v>16</v>
      </c>
      <c r="AK21" s="22">
        <f t="shared" si="9"/>
        <v>16</v>
      </c>
      <c r="AL21" s="22">
        <f t="shared" si="9"/>
        <v>16</v>
      </c>
      <c r="AM21" s="22">
        <f t="shared" si="9"/>
        <v>16</v>
      </c>
      <c r="AN21" s="22">
        <f t="shared" si="10"/>
        <v>16</v>
      </c>
      <c r="AO21" s="22">
        <f t="shared" si="10"/>
        <v>16</v>
      </c>
      <c r="AP21" s="22">
        <f t="shared" si="10"/>
        <v>16</v>
      </c>
      <c r="AQ21" s="22">
        <f t="shared" si="10"/>
        <v>16</v>
      </c>
      <c r="AR21" s="22">
        <f t="shared" si="10"/>
        <v>16</v>
      </c>
      <c r="AS21" s="22">
        <f t="shared" si="10"/>
        <v>16</v>
      </c>
      <c r="AT21" s="22">
        <f t="shared" si="10"/>
        <v>16</v>
      </c>
      <c r="AU21" s="22">
        <f t="shared" si="10"/>
        <v>16</v>
      </c>
      <c r="AV21" s="22">
        <f t="shared" si="10"/>
        <v>0</v>
      </c>
      <c r="AW21" s="22">
        <f t="shared" si="10"/>
        <v>0</v>
      </c>
      <c r="AX21" s="22">
        <f t="shared" si="11"/>
        <v>0</v>
      </c>
      <c r="AY21" s="22">
        <f t="shared" si="11"/>
        <v>0</v>
      </c>
      <c r="AZ21" s="22">
        <f t="shared" si="11"/>
        <v>0</v>
      </c>
      <c r="BA21" s="22">
        <f t="shared" si="11"/>
        <v>0</v>
      </c>
      <c r="BB21" s="22">
        <f t="shared" si="11"/>
        <v>0</v>
      </c>
      <c r="BC21" s="22">
        <f t="shared" si="11"/>
        <v>0</v>
      </c>
      <c r="BD21" s="22">
        <f t="shared" si="11"/>
        <v>0</v>
      </c>
      <c r="BE21" s="22">
        <f t="shared" si="11"/>
        <v>0</v>
      </c>
      <c r="BF21" s="22">
        <f t="shared" si="11"/>
        <v>0</v>
      </c>
      <c r="BG21" s="22">
        <f t="shared" si="11"/>
        <v>0</v>
      </c>
      <c r="BH21" s="22">
        <f t="shared" si="11"/>
        <v>0</v>
      </c>
      <c r="BI21" s="22">
        <f t="shared" si="11"/>
        <v>0</v>
      </c>
      <c r="BJ21" s="22">
        <f t="shared" si="11"/>
        <v>0</v>
      </c>
      <c r="BK21" s="22">
        <f t="shared" si="5"/>
        <v>256</v>
      </c>
      <c r="BL21" s="23" t="str">
        <f t="shared" si="6"/>
        <v>OK</v>
      </c>
    </row>
    <row r="22" spans="1:64" x14ac:dyDescent="0.25">
      <c r="A22" s="15" t="s">
        <v>181</v>
      </c>
      <c r="B22" s="15" t="s">
        <v>40</v>
      </c>
      <c r="C22" s="15" t="s">
        <v>38</v>
      </c>
      <c r="D22" s="15" t="s">
        <v>41</v>
      </c>
      <c r="E22" s="15" t="s">
        <v>8</v>
      </c>
      <c r="F22" s="15" t="s">
        <v>164</v>
      </c>
      <c r="G22" s="18">
        <v>46174</v>
      </c>
      <c r="H22" s="18">
        <v>46374</v>
      </c>
      <c r="I22" s="17">
        <v>12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8"/>
        <v>0</v>
      </c>
      <c r="U22" s="22">
        <f t="shared" si="8"/>
        <v>0</v>
      </c>
      <c r="V22" s="22">
        <f t="shared" si="8"/>
        <v>0</v>
      </c>
      <c r="W22" s="22">
        <f t="shared" si="8"/>
        <v>0</v>
      </c>
      <c r="X22" s="22">
        <f t="shared" si="8"/>
        <v>0</v>
      </c>
      <c r="Y22" s="22">
        <f t="shared" si="8"/>
        <v>0</v>
      </c>
      <c r="Z22" s="22">
        <f t="shared" si="8"/>
        <v>0</v>
      </c>
      <c r="AA22" s="22">
        <f t="shared" si="8"/>
        <v>0</v>
      </c>
      <c r="AB22" s="22">
        <f t="shared" si="8"/>
        <v>0</v>
      </c>
      <c r="AC22" s="22">
        <f t="shared" si="8"/>
        <v>0</v>
      </c>
      <c r="AD22" s="22">
        <f t="shared" si="9"/>
        <v>0</v>
      </c>
      <c r="AE22" s="22">
        <f t="shared" si="9"/>
        <v>0</v>
      </c>
      <c r="AF22" s="22">
        <f t="shared" si="9"/>
        <v>12</v>
      </c>
      <c r="AG22" s="22">
        <f t="shared" si="9"/>
        <v>12</v>
      </c>
      <c r="AH22" s="22">
        <f t="shared" si="9"/>
        <v>12</v>
      </c>
      <c r="AI22" s="22">
        <f t="shared" si="9"/>
        <v>12</v>
      </c>
      <c r="AJ22" s="22">
        <f t="shared" si="9"/>
        <v>12</v>
      </c>
      <c r="AK22" s="22">
        <f t="shared" si="9"/>
        <v>12</v>
      </c>
      <c r="AL22" s="22">
        <f t="shared" si="9"/>
        <v>12</v>
      </c>
      <c r="AM22" s="22">
        <f t="shared" si="9"/>
        <v>12</v>
      </c>
      <c r="AN22" s="22">
        <f t="shared" si="10"/>
        <v>12</v>
      </c>
      <c r="AO22" s="22">
        <f t="shared" si="10"/>
        <v>12</v>
      </c>
      <c r="AP22" s="22">
        <f t="shared" si="10"/>
        <v>12</v>
      </c>
      <c r="AQ22" s="22">
        <f t="shared" si="10"/>
        <v>12</v>
      </c>
      <c r="AR22" s="22">
        <f t="shared" si="10"/>
        <v>12</v>
      </c>
      <c r="AS22" s="22">
        <f t="shared" si="10"/>
        <v>12</v>
      </c>
      <c r="AT22" s="22">
        <f t="shared" si="10"/>
        <v>12</v>
      </c>
      <c r="AU22" s="22">
        <f t="shared" si="10"/>
        <v>12</v>
      </c>
      <c r="AV22" s="22">
        <f t="shared" si="10"/>
        <v>12</v>
      </c>
      <c r="AW22" s="22">
        <f t="shared" si="10"/>
        <v>12</v>
      </c>
      <c r="AX22" s="22">
        <f t="shared" si="11"/>
        <v>12</v>
      </c>
      <c r="AY22" s="22">
        <f t="shared" si="11"/>
        <v>12</v>
      </c>
      <c r="AZ22" s="22">
        <f t="shared" si="11"/>
        <v>12</v>
      </c>
      <c r="BA22" s="22">
        <f t="shared" si="11"/>
        <v>12</v>
      </c>
      <c r="BB22" s="22">
        <f t="shared" si="11"/>
        <v>12</v>
      </c>
      <c r="BC22" s="22">
        <f t="shared" si="11"/>
        <v>12</v>
      </c>
      <c r="BD22" s="22">
        <f t="shared" si="11"/>
        <v>12</v>
      </c>
      <c r="BE22" s="22">
        <f t="shared" si="11"/>
        <v>12</v>
      </c>
      <c r="BF22" s="22">
        <f t="shared" si="11"/>
        <v>12</v>
      </c>
      <c r="BG22" s="22">
        <f t="shared" si="11"/>
        <v>12</v>
      </c>
      <c r="BH22" s="22">
        <f t="shared" si="11"/>
        <v>12</v>
      </c>
      <c r="BI22" s="22">
        <f t="shared" si="11"/>
        <v>0</v>
      </c>
      <c r="BJ22" s="22">
        <f t="shared" si="11"/>
        <v>0</v>
      </c>
      <c r="BK22" s="22">
        <f t="shared" si="5"/>
        <v>348</v>
      </c>
      <c r="BL22" s="23" t="str">
        <f t="shared" si="6"/>
        <v>OK</v>
      </c>
    </row>
    <row r="23" spans="1:64" x14ac:dyDescent="0.25">
      <c r="A23" s="15" t="s">
        <v>181</v>
      </c>
      <c r="B23" s="15" t="s">
        <v>183</v>
      </c>
      <c r="C23" s="15" t="s">
        <v>55</v>
      </c>
      <c r="D23" s="15" t="s">
        <v>52</v>
      </c>
      <c r="E23" s="15" t="s">
        <v>8</v>
      </c>
      <c r="F23" s="15" t="s">
        <v>164</v>
      </c>
      <c r="G23" s="18">
        <v>46237</v>
      </c>
      <c r="H23" s="18">
        <v>46374</v>
      </c>
      <c r="I23" s="17">
        <v>24</v>
      </c>
      <c r="J23" s="22">
        <f t="shared" si="7"/>
        <v>0</v>
      </c>
      <c r="K23" s="22">
        <f t="shared" si="7"/>
        <v>0</v>
      </c>
      <c r="L23" s="22">
        <f t="shared" si="7"/>
        <v>0</v>
      </c>
      <c r="M23" s="22">
        <f t="shared" si="7"/>
        <v>0</v>
      </c>
      <c r="N23" s="22">
        <f t="shared" si="7"/>
        <v>0</v>
      </c>
      <c r="O23" s="22">
        <f t="shared" si="7"/>
        <v>0</v>
      </c>
      <c r="P23" s="22">
        <f t="shared" si="7"/>
        <v>0</v>
      </c>
      <c r="Q23" s="22">
        <f t="shared" si="7"/>
        <v>0</v>
      </c>
      <c r="R23" s="22">
        <f t="shared" si="7"/>
        <v>0</v>
      </c>
      <c r="S23" s="22">
        <f t="shared" si="7"/>
        <v>0</v>
      </c>
      <c r="T23" s="22">
        <f t="shared" si="8"/>
        <v>0</v>
      </c>
      <c r="U23" s="22">
        <f t="shared" si="8"/>
        <v>0</v>
      </c>
      <c r="V23" s="22">
        <f t="shared" si="8"/>
        <v>0</v>
      </c>
      <c r="W23" s="22">
        <f t="shared" si="8"/>
        <v>0</v>
      </c>
      <c r="X23" s="22">
        <f t="shared" si="8"/>
        <v>0</v>
      </c>
      <c r="Y23" s="22">
        <f t="shared" si="8"/>
        <v>0</v>
      </c>
      <c r="Z23" s="22">
        <f t="shared" si="8"/>
        <v>0</v>
      </c>
      <c r="AA23" s="22">
        <f t="shared" si="8"/>
        <v>0</v>
      </c>
      <c r="AB23" s="22">
        <f t="shared" si="8"/>
        <v>0</v>
      </c>
      <c r="AC23" s="22">
        <f t="shared" si="8"/>
        <v>0</v>
      </c>
      <c r="AD23" s="22">
        <f t="shared" si="9"/>
        <v>0</v>
      </c>
      <c r="AE23" s="22">
        <f t="shared" si="9"/>
        <v>0</v>
      </c>
      <c r="AF23" s="22">
        <f t="shared" si="9"/>
        <v>0</v>
      </c>
      <c r="AG23" s="22">
        <f t="shared" si="9"/>
        <v>0</v>
      </c>
      <c r="AH23" s="22">
        <f t="shared" si="9"/>
        <v>0</v>
      </c>
      <c r="AI23" s="22">
        <f t="shared" si="9"/>
        <v>0</v>
      </c>
      <c r="AJ23" s="22">
        <f t="shared" si="9"/>
        <v>0</v>
      </c>
      <c r="AK23" s="22">
        <f t="shared" si="9"/>
        <v>0</v>
      </c>
      <c r="AL23" s="22">
        <f t="shared" si="9"/>
        <v>0</v>
      </c>
      <c r="AM23" s="22">
        <f t="shared" si="9"/>
        <v>0</v>
      </c>
      <c r="AN23" s="22">
        <f t="shared" si="10"/>
        <v>0</v>
      </c>
      <c r="AO23" s="22">
        <f t="shared" si="10"/>
        <v>24</v>
      </c>
      <c r="AP23" s="22">
        <f t="shared" si="10"/>
        <v>24</v>
      </c>
      <c r="AQ23" s="22">
        <f t="shared" si="10"/>
        <v>24</v>
      </c>
      <c r="AR23" s="22">
        <f t="shared" si="10"/>
        <v>24</v>
      </c>
      <c r="AS23" s="22">
        <f t="shared" si="10"/>
        <v>24</v>
      </c>
      <c r="AT23" s="22">
        <f t="shared" si="10"/>
        <v>24</v>
      </c>
      <c r="AU23" s="22">
        <f t="shared" si="10"/>
        <v>24</v>
      </c>
      <c r="AV23" s="22">
        <f t="shared" si="10"/>
        <v>24</v>
      </c>
      <c r="AW23" s="22">
        <f t="shared" si="10"/>
        <v>24</v>
      </c>
      <c r="AX23" s="22">
        <f t="shared" si="11"/>
        <v>24</v>
      </c>
      <c r="AY23" s="22">
        <f t="shared" si="11"/>
        <v>24</v>
      </c>
      <c r="AZ23" s="22">
        <f t="shared" si="11"/>
        <v>24</v>
      </c>
      <c r="BA23" s="22">
        <f t="shared" si="11"/>
        <v>24</v>
      </c>
      <c r="BB23" s="22">
        <f t="shared" si="11"/>
        <v>24</v>
      </c>
      <c r="BC23" s="22">
        <f t="shared" si="11"/>
        <v>24</v>
      </c>
      <c r="BD23" s="22">
        <f t="shared" si="11"/>
        <v>24</v>
      </c>
      <c r="BE23" s="22">
        <f t="shared" si="11"/>
        <v>24</v>
      </c>
      <c r="BF23" s="22">
        <f t="shared" si="11"/>
        <v>24</v>
      </c>
      <c r="BG23" s="22">
        <f t="shared" si="11"/>
        <v>24</v>
      </c>
      <c r="BH23" s="22">
        <f t="shared" si="11"/>
        <v>24</v>
      </c>
      <c r="BI23" s="22">
        <f t="shared" si="11"/>
        <v>0</v>
      </c>
      <c r="BJ23" s="22">
        <f t="shared" si="11"/>
        <v>0</v>
      </c>
      <c r="BK23" s="22">
        <f t="shared" si="5"/>
        <v>480</v>
      </c>
      <c r="BL23" s="23" t="str">
        <f t="shared" si="6"/>
        <v>OK</v>
      </c>
    </row>
    <row r="24" spans="1:64" x14ac:dyDescent="0.25">
      <c r="A24" s="15" t="s">
        <v>184</v>
      </c>
      <c r="B24" s="15" t="s">
        <v>185</v>
      </c>
      <c r="C24" s="15" t="s">
        <v>58</v>
      </c>
      <c r="D24" s="15" t="s">
        <v>61</v>
      </c>
      <c r="E24" s="15" t="s">
        <v>176</v>
      </c>
      <c r="F24" s="15" t="s">
        <v>164</v>
      </c>
      <c r="G24" s="18">
        <v>46272</v>
      </c>
      <c r="H24" s="18">
        <v>46339</v>
      </c>
      <c r="I24" s="17">
        <v>12</v>
      </c>
      <c r="J24" s="22">
        <f t="shared" si="7"/>
        <v>0</v>
      </c>
      <c r="K24" s="22">
        <f t="shared" si="7"/>
        <v>0</v>
      </c>
      <c r="L24" s="22">
        <f t="shared" si="7"/>
        <v>0</v>
      </c>
      <c r="M24" s="22">
        <f t="shared" si="7"/>
        <v>0</v>
      </c>
      <c r="N24" s="22">
        <f t="shared" si="7"/>
        <v>0</v>
      </c>
      <c r="O24" s="22">
        <f t="shared" si="7"/>
        <v>0</v>
      </c>
      <c r="P24" s="22">
        <f t="shared" si="7"/>
        <v>0</v>
      </c>
      <c r="Q24" s="22">
        <f t="shared" si="7"/>
        <v>0</v>
      </c>
      <c r="R24" s="22">
        <f t="shared" si="7"/>
        <v>0</v>
      </c>
      <c r="S24" s="22">
        <f t="shared" si="7"/>
        <v>0</v>
      </c>
      <c r="T24" s="22">
        <f t="shared" si="8"/>
        <v>0</v>
      </c>
      <c r="U24" s="22">
        <f t="shared" si="8"/>
        <v>0</v>
      </c>
      <c r="V24" s="22">
        <f t="shared" si="8"/>
        <v>0</v>
      </c>
      <c r="W24" s="22">
        <f t="shared" si="8"/>
        <v>0</v>
      </c>
      <c r="X24" s="22">
        <f t="shared" si="8"/>
        <v>0</v>
      </c>
      <c r="Y24" s="22">
        <f t="shared" si="8"/>
        <v>0</v>
      </c>
      <c r="Z24" s="22">
        <f t="shared" si="8"/>
        <v>0</v>
      </c>
      <c r="AA24" s="22">
        <f t="shared" si="8"/>
        <v>0</v>
      </c>
      <c r="AB24" s="22">
        <f t="shared" si="8"/>
        <v>0</v>
      </c>
      <c r="AC24" s="22">
        <f t="shared" si="8"/>
        <v>0</v>
      </c>
      <c r="AD24" s="22">
        <f t="shared" si="9"/>
        <v>0</v>
      </c>
      <c r="AE24" s="22">
        <f t="shared" si="9"/>
        <v>0</v>
      </c>
      <c r="AF24" s="22">
        <f t="shared" si="9"/>
        <v>0</v>
      </c>
      <c r="AG24" s="22">
        <f t="shared" si="9"/>
        <v>0</v>
      </c>
      <c r="AH24" s="22">
        <f t="shared" si="9"/>
        <v>0</v>
      </c>
      <c r="AI24" s="22">
        <f t="shared" si="9"/>
        <v>0</v>
      </c>
      <c r="AJ24" s="22">
        <f t="shared" si="9"/>
        <v>0</v>
      </c>
      <c r="AK24" s="22">
        <f t="shared" si="9"/>
        <v>0</v>
      </c>
      <c r="AL24" s="22">
        <f t="shared" si="9"/>
        <v>0</v>
      </c>
      <c r="AM24" s="22">
        <f t="shared" si="9"/>
        <v>0</v>
      </c>
      <c r="AN24" s="22">
        <f t="shared" si="10"/>
        <v>0</v>
      </c>
      <c r="AO24" s="22">
        <f t="shared" si="10"/>
        <v>0</v>
      </c>
      <c r="AP24" s="22">
        <f t="shared" si="10"/>
        <v>0</v>
      </c>
      <c r="AQ24" s="22">
        <f t="shared" si="10"/>
        <v>0</v>
      </c>
      <c r="AR24" s="22">
        <f t="shared" si="10"/>
        <v>0</v>
      </c>
      <c r="AS24" s="22">
        <f t="shared" si="10"/>
        <v>0</v>
      </c>
      <c r="AT24" s="22">
        <f t="shared" si="10"/>
        <v>12</v>
      </c>
      <c r="AU24" s="22">
        <f t="shared" si="10"/>
        <v>12</v>
      </c>
      <c r="AV24" s="22">
        <f t="shared" si="10"/>
        <v>12</v>
      </c>
      <c r="AW24" s="22">
        <f t="shared" si="10"/>
        <v>12</v>
      </c>
      <c r="AX24" s="22">
        <f t="shared" si="11"/>
        <v>12</v>
      </c>
      <c r="AY24" s="22">
        <f t="shared" si="11"/>
        <v>12</v>
      </c>
      <c r="AZ24" s="22">
        <f t="shared" si="11"/>
        <v>12</v>
      </c>
      <c r="BA24" s="22">
        <f t="shared" si="11"/>
        <v>12</v>
      </c>
      <c r="BB24" s="22">
        <f t="shared" si="11"/>
        <v>12</v>
      </c>
      <c r="BC24" s="22">
        <f t="shared" si="11"/>
        <v>12</v>
      </c>
      <c r="BD24" s="22">
        <f t="shared" si="11"/>
        <v>0</v>
      </c>
      <c r="BE24" s="22">
        <f t="shared" si="11"/>
        <v>0</v>
      </c>
      <c r="BF24" s="22">
        <f t="shared" si="11"/>
        <v>0</v>
      </c>
      <c r="BG24" s="22">
        <f t="shared" si="11"/>
        <v>0</v>
      </c>
      <c r="BH24" s="22">
        <f t="shared" si="11"/>
        <v>0</v>
      </c>
      <c r="BI24" s="22">
        <f t="shared" si="11"/>
        <v>0</v>
      </c>
      <c r="BJ24" s="22">
        <f t="shared" si="11"/>
        <v>0</v>
      </c>
      <c r="BK24" s="22">
        <f t="shared" si="5"/>
        <v>120</v>
      </c>
      <c r="BL24" s="23" t="str">
        <f t="shared" si="6"/>
        <v>OK</v>
      </c>
    </row>
    <row r="25" spans="1:64" x14ac:dyDescent="0.25">
      <c r="A25" s="15" t="s">
        <v>184</v>
      </c>
      <c r="B25" s="15" t="s">
        <v>186</v>
      </c>
      <c r="C25" s="15" t="s">
        <v>84</v>
      </c>
      <c r="D25" s="15" t="s">
        <v>52</v>
      </c>
      <c r="E25" s="15" t="s">
        <v>176</v>
      </c>
      <c r="F25" s="15" t="s">
        <v>164</v>
      </c>
      <c r="G25" s="18">
        <v>46300</v>
      </c>
      <c r="H25" s="18">
        <v>46374</v>
      </c>
      <c r="I25" s="17">
        <v>14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8"/>
        <v>0</v>
      </c>
      <c r="U25" s="22">
        <f t="shared" si="8"/>
        <v>0</v>
      </c>
      <c r="V25" s="22">
        <f t="shared" si="8"/>
        <v>0</v>
      </c>
      <c r="W25" s="22">
        <f t="shared" si="8"/>
        <v>0</v>
      </c>
      <c r="X25" s="22">
        <f t="shared" si="8"/>
        <v>0</v>
      </c>
      <c r="Y25" s="22">
        <f t="shared" si="8"/>
        <v>0</v>
      </c>
      <c r="Z25" s="22">
        <f t="shared" si="8"/>
        <v>0</v>
      </c>
      <c r="AA25" s="22">
        <f t="shared" si="8"/>
        <v>0</v>
      </c>
      <c r="AB25" s="22">
        <f t="shared" si="8"/>
        <v>0</v>
      </c>
      <c r="AC25" s="22">
        <f t="shared" si="8"/>
        <v>0</v>
      </c>
      <c r="AD25" s="22">
        <f t="shared" si="9"/>
        <v>0</v>
      </c>
      <c r="AE25" s="22">
        <f t="shared" si="9"/>
        <v>0</v>
      </c>
      <c r="AF25" s="22">
        <f t="shared" si="9"/>
        <v>0</v>
      </c>
      <c r="AG25" s="22">
        <f t="shared" si="9"/>
        <v>0</v>
      </c>
      <c r="AH25" s="22">
        <f t="shared" si="9"/>
        <v>0</v>
      </c>
      <c r="AI25" s="22">
        <f t="shared" si="9"/>
        <v>0</v>
      </c>
      <c r="AJ25" s="22">
        <f t="shared" si="9"/>
        <v>0</v>
      </c>
      <c r="AK25" s="22">
        <f t="shared" si="9"/>
        <v>0</v>
      </c>
      <c r="AL25" s="22">
        <f t="shared" si="9"/>
        <v>0</v>
      </c>
      <c r="AM25" s="22">
        <f t="shared" si="9"/>
        <v>0</v>
      </c>
      <c r="AN25" s="22">
        <f t="shared" si="10"/>
        <v>0</v>
      </c>
      <c r="AO25" s="22">
        <f t="shared" si="10"/>
        <v>0</v>
      </c>
      <c r="AP25" s="22">
        <f t="shared" si="10"/>
        <v>0</v>
      </c>
      <c r="AQ25" s="22">
        <f t="shared" si="10"/>
        <v>0</v>
      </c>
      <c r="AR25" s="22">
        <f t="shared" si="10"/>
        <v>0</v>
      </c>
      <c r="AS25" s="22">
        <f t="shared" si="10"/>
        <v>0</v>
      </c>
      <c r="AT25" s="22">
        <f t="shared" si="10"/>
        <v>0</v>
      </c>
      <c r="AU25" s="22">
        <f t="shared" si="10"/>
        <v>0</v>
      </c>
      <c r="AV25" s="22">
        <f t="shared" si="10"/>
        <v>0</v>
      </c>
      <c r="AW25" s="22">
        <f t="shared" si="10"/>
        <v>0</v>
      </c>
      <c r="AX25" s="22">
        <f t="shared" si="11"/>
        <v>14</v>
      </c>
      <c r="AY25" s="22">
        <f t="shared" si="11"/>
        <v>14</v>
      </c>
      <c r="AZ25" s="22">
        <f t="shared" si="11"/>
        <v>14</v>
      </c>
      <c r="BA25" s="22">
        <f t="shared" si="11"/>
        <v>14</v>
      </c>
      <c r="BB25" s="22">
        <f t="shared" si="11"/>
        <v>14</v>
      </c>
      <c r="BC25" s="22">
        <f t="shared" si="11"/>
        <v>14</v>
      </c>
      <c r="BD25" s="22">
        <f t="shared" si="11"/>
        <v>14</v>
      </c>
      <c r="BE25" s="22">
        <f t="shared" si="11"/>
        <v>14</v>
      </c>
      <c r="BF25" s="22">
        <f t="shared" si="11"/>
        <v>14</v>
      </c>
      <c r="BG25" s="22">
        <f t="shared" si="11"/>
        <v>14</v>
      </c>
      <c r="BH25" s="22">
        <f t="shared" si="11"/>
        <v>14</v>
      </c>
      <c r="BI25" s="22">
        <f t="shared" si="11"/>
        <v>0</v>
      </c>
      <c r="BJ25" s="22">
        <f t="shared" si="11"/>
        <v>0</v>
      </c>
      <c r="BK25" s="22">
        <f t="shared" si="5"/>
        <v>154</v>
      </c>
      <c r="BL25" s="23" t="str">
        <f t="shared" si="6"/>
        <v>OK</v>
      </c>
    </row>
    <row r="26" spans="1:64" x14ac:dyDescent="0.25">
      <c r="A26" s="15" t="s">
        <v>187</v>
      </c>
      <c r="B26" s="15" t="s">
        <v>188</v>
      </c>
      <c r="C26" s="15" t="s">
        <v>73</v>
      </c>
      <c r="D26" s="15" t="s">
        <v>74</v>
      </c>
      <c r="E26" s="15" t="s">
        <v>8</v>
      </c>
      <c r="F26" s="15" t="s">
        <v>164</v>
      </c>
      <c r="G26" s="18">
        <v>46300</v>
      </c>
      <c r="H26" s="18">
        <v>46374</v>
      </c>
      <c r="I26" s="17">
        <v>18</v>
      </c>
      <c r="J26" s="22">
        <f t="shared" si="7"/>
        <v>0</v>
      </c>
      <c r="K26" s="22">
        <f t="shared" si="7"/>
        <v>0</v>
      </c>
      <c r="L26" s="22">
        <f t="shared" si="7"/>
        <v>0</v>
      </c>
      <c r="M26" s="22">
        <f t="shared" si="7"/>
        <v>0</v>
      </c>
      <c r="N26" s="22">
        <f t="shared" si="7"/>
        <v>0</v>
      </c>
      <c r="O26" s="22">
        <f t="shared" si="7"/>
        <v>0</v>
      </c>
      <c r="P26" s="22">
        <f t="shared" si="7"/>
        <v>0</v>
      </c>
      <c r="Q26" s="22">
        <f t="shared" si="7"/>
        <v>0</v>
      </c>
      <c r="R26" s="22">
        <f t="shared" si="7"/>
        <v>0</v>
      </c>
      <c r="S26" s="22">
        <f t="shared" si="7"/>
        <v>0</v>
      </c>
      <c r="T26" s="22">
        <f t="shared" si="8"/>
        <v>0</v>
      </c>
      <c r="U26" s="22">
        <f t="shared" si="8"/>
        <v>0</v>
      </c>
      <c r="V26" s="22">
        <f t="shared" si="8"/>
        <v>0</v>
      </c>
      <c r="W26" s="22">
        <f t="shared" si="8"/>
        <v>0</v>
      </c>
      <c r="X26" s="22">
        <f t="shared" si="8"/>
        <v>0</v>
      </c>
      <c r="Y26" s="22">
        <f t="shared" si="8"/>
        <v>0</v>
      </c>
      <c r="Z26" s="22">
        <f t="shared" si="8"/>
        <v>0</v>
      </c>
      <c r="AA26" s="22">
        <f t="shared" si="8"/>
        <v>0</v>
      </c>
      <c r="AB26" s="22">
        <f t="shared" si="8"/>
        <v>0</v>
      </c>
      <c r="AC26" s="22">
        <f t="shared" si="8"/>
        <v>0</v>
      </c>
      <c r="AD26" s="22">
        <f t="shared" si="9"/>
        <v>0</v>
      </c>
      <c r="AE26" s="22">
        <f t="shared" si="9"/>
        <v>0</v>
      </c>
      <c r="AF26" s="22">
        <f t="shared" si="9"/>
        <v>0</v>
      </c>
      <c r="AG26" s="22">
        <f t="shared" si="9"/>
        <v>0</v>
      </c>
      <c r="AH26" s="22">
        <f t="shared" si="9"/>
        <v>0</v>
      </c>
      <c r="AI26" s="22">
        <f t="shared" si="9"/>
        <v>0</v>
      </c>
      <c r="AJ26" s="22">
        <f t="shared" si="9"/>
        <v>0</v>
      </c>
      <c r="AK26" s="22">
        <f t="shared" si="9"/>
        <v>0</v>
      </c>
      <c r="AL26" s="22">
        <f t="shared" si="9"/>
        <v>0</v>
      </c>
      <c r="AM26" s="22">
        <f t="shared" si="9"/>
        <v>0</v>
      </c>
      <c r="AN26" s="22">
        <f t="shared" si="10"/>
        <v>0</v>
      </c>
      <c r="AO26" s="22">
        <f t="shared" si="10"/>
        <v>0</v>
      </c>
      <c r="AP26" s="22">
        <f t="shared" si="10"/>
        <v>0</v>
      </c>
      <c r="AQ26" s="22">
        <f t="shared" si="10"/>
        <v>0</v>
      </c>
      <c r="AR26" s="22">
        <f t="shared" si="10"/>
        <v>0</v>
      </c>
      <c r="AS26" s="22">
        <f t="shared" si="10"/>
        <v>0</v>
      </c>
      <c r="AT26" s="22">
        <f t="shared" si="10"/>
        <v>0</v>
      </c>
      <c r="AU26" s="22">
        <f t="shared" si="10"/>
        <v>0</v>
      </c>
      <c r="AV26" s="22">
        <f t="shared" si="10"/>
        <v>0</v>
      </c>
      <c r="AW26" s="22">
        <f t="shared" si="10"/>
        <v>0</v>
      </c>
      <c r="AX26" s="22">
        <f t="shared" si="11"/>
        <v>18</v>
      </c>
      <c r="AY26" s="22">
        <f t="shared" si="11"/>
        <v>18</v>
      </c>
      <c r="AZ26" s="22">
        <f t="shared" si="11"/>
        <v>18</v>
      </c>
      <c r="BA26" s="22">
        <f t="shared" si="11"/>
        <v>18</v>
      </c>
      <c r="BB26" s="22">
        <f t="shared" si="11"/>
        <v>18</v>
      </c>
      <c r="BC26" s="22">
        <f t="shared" si="11"/>
        <v>18</v>
      </c>
      <c r="BD26" s="22">
        <f t="shared" si="11"/>
        <v>18</v>
      </c>
      <c r="BE26" s="22">
        <f t="shared" si="11"/>
        <v>18</v>
      </c>
      <c r="BF26" s="22">
        <f t="shared" si="11"/>
        <v>18</v>
      </c>
      <c r="BG26" s="22">
        <f t="shared" si="11"/>
        <v>18</v>
      </c>
      <c r="BH26" s="22">
        <f t="shared" si="11"/>
        <v>18</v>
      </c>
      <c r="BI26" s="22">
        <f t="shared" si="11"/>
        <v>0</v>
      </c>
      <c r="BJ26" s="22">
        <f t="shared" si="11"/>
        <v>0</v>
      </c>
      <c r="BK26" s="22">
        <f t="shared" si="5"/>
        <v>198</v>
      </c>
      <c r="BL26" s="23" t="str">
        <f t="shared" si="6"/>
        <v>OK</v>
      </c>
    </row>
    <row r="27" spans="1:64" x14ac:dyDescent="0.25">
      <c r="A27" s="15" t="s">
        <v>187</v>
      </c>
      <c r="B27" s="15" t="s">
        <v>189</v>
      </c>
      <c r="C27" s="15" t="s">
        <v>67</v>
      </c>
      <c r="D27" s="15" t="s">
        <v>70</v>
      </c>
      <c r="E27" s="15" t="s">
        <v>168</v>
      </c>
      <c r="F27" s="15" t="s">
        <v>164</v>
      </c>
      <c r="G27" s="18">
        <v>46300</v>
      </c>
      <c r="H27" s="18">
        <v>46374</v>
      </c>
      <c r="I27" s="17">
        <v>14</v>
      </c>
      <c r="J27" s="22">
        <f t="shared" ref="J27:S36" si="12">IF(AND(J$5&lt;=$H27,J$5+6&gt;=$G27,$F27&lt;&gt;"Abgeschlossen",$A27&lt;&gt;""),$I27,0)</f>
        <v>0</v>
      </c>
      <c r="K27" s="22">
        <f t="shared" si="12"/>
        <v>0</v>
      </c>
      <c r="L27" s="22">
        <f t="shared" si="12"/>
        <v>0</v>
      </c>
      <c r="M27" s="22">
        <f t="shared" si="12"/>
        <v>0</v>
      </c>
      <c r="N27" s="22">
        <f t="shared" si="12"/>
        <v>0</v>
      </c>
      <c r="O27" s="22">
        <f t="shared" si="12"/>
        <v>0</v>
      </c>
      <c r="P27" s="22">
        <f t="shared" si="12"/>
        <v>0</v>
      </c>
      <c r="Q27" s="22">
        <f t="shared" si="12"/>
        <v>0</v>
      </c>
      <c r="R27" s="22">
        <f t="shared" si="12"/>
        <v>0</v>
      </c>
      <c r="S27" s="22">
        <f t="shared" si="12"/>
        <v>0</v>
      </c>
      <c r="T27" s="22">
        <f t="shared" ref="T27:AC36" si="13">IF(AND(T$5&lt;=$H27,T$5+6&gt;=$G27,$F27&lt;&gt;"Abgeschlossen",$A27&lt;&gt;""),$I27,0)</f>
        <v>0</v>
      </c>
      <c r="U27" s="22">
        <f t="shared" si="13"/>
        <v>0</v>
      </c>
      <c r="V27" s="22">
        <f t="shared" si="13"/>
        <v>0</v>
      </c>
      <c r="W27" s="22">
        <f t="shared" si="13"/>
        <v>0</v>
      </c>
      <c r="X27" s="22">
        <f t="shared" si="13"/>
        <v>0</v>
      </c>
      <c r="Y27" s="22">
        <f t="shared" si="13"/>
        <v>0</v>
      </c>
      <c r="Z27" s="22">
        <f t="shared" si="13"/>
        <v>0</v>
      </c>
      <c r="AA27" s="22">
        <f t="shared" si="13"/>
        <v>0</v>
      </c>
      <c r="AB27" s="22">
        <f t="shared" si="13"/>
        <v>0</v>
      </c>
      <c r="AC27" s="22">
        <f t="shared" si="13"/>
        <v>0</v>
      </c>
      <c r="AD27" s="22">
        <f t="shared" ref="AD27:AM36" si="14">IF(AND(AD$5&lt;=$H27,AD$5+6&gt;=$G27,$F27&lt;&gt;"Abgeschlossen",$A27&lt;&gt;""),$I27,0)</f>
        <v>0</v>
      </c>
      <c r="AE27" s="22">
        <f t="shared" si="14"/>
        <v>0</v>
      </c>
      <c r="AF27" s="22">
        <f t="shared" si="14"/>
        <v>0</v>
      </c>
      <c r="AG27" s="22">
        <f t="shared" si="14"/>
        <v>0</v>
      </c>
      <c r="AH27" s="22">
        <f t="shared" si="14"/>
        <v>0</v>
      </c>
      <c r="AI27" s="22">
        <f t="shared" si="14"/>
        <v>0</v>
      </c>
      <c r="AJ27" s="22">
        <f t="shared" si="14"/>
        <v>0</v>
      </c>
      <c r="AK27" s="22">
        <f t="shared" si="14"/>
        <v>0</v>
      </c>
      <c r="AL27" s="22">
        <f t="shared" si="14"/>
        <v>0</v>
      </c>
      <c r="AM27" s="22">
        <f t="shared" si="14"/>
        <v>0</v>
      </c>
      <c r="AN27" s="22">
        <f t="shared" ref="AN27:AW36" si="15">IF(AND(AN$5&lt;=$H27,AN$5+6&gt;=$G27,$F27&lt;&gt;"Abgeschlossen",$A27&lt;&gt;""),$I27,0)</f>
        <v>0</v>
      </c>
      <c r="AO27" s="22">
        <f t="shared" si="15"/>
        <v>0</v>
      </c>
      <c r="AP27" s="22">
        <f t="shared" si="15"/>
        <v>0</v>
      </c>
      <c r="AQ27" s="22">
        <f t="shared" si="15"/>
        <v>0</v>
      </c>
      <c r="AR27" s="22">
        <f t="shared" si="15"/>
        <v>0</v>
      </c>
      <c r="AS27" s="22">
        <f t="shared" si="15"/>
        <v>0</v>
      </c>
      <c r="AT27" s="22">
        <f t="shared" si="15"/>
        <v>0</v>
      </c>
      <c r="AU27" s="22">
        <f t="shared" si="15"/>
        <v>0</v>
      </c>
      <c r="AV27" s="22">
        <f t="shared" si="15"/>
        <v>0</v>
      </c>
      <c r="AW27" s="22">
        <f t="shared" si="15"/>
        <v>0</v>
      </c>
      <c r="AX27" s="22">
        <f t="shared" ref="AX27:BJ36" si="16">IF(AND(AX$5&lt;=$H27,AX$5+6&gt;=$G27,$F27&lt;&gt;"Abgeschlossen",$A27&lt;&gt;""),$I27,0)</f>
        <v>14</v>
      </c>
      <c r="AY27" s="22">
        <f t="shared" si="16"/>
        <v>14</v>
      </c>
      <c r="AZ27" s="22">
        <f t="shared" si="16"/>
        <v>14</v>
      </c>
      <c r="BA27" s="22">
        <f t="shared" si="16"/>
        <v>14</v>
      </c>
      <c r="BB27" s="22">
        <f t="shared" si="16"/>
        <v>14</v>
      </c>
      <c r="BC27" s="22">
        <f t="shared" si="16"/>
        <v>14</v>
      </c>
      <c r="BD27" s="22">
        <f t="shared" si="16"/>
        <v>14</v>
      </c>
      <c r="BE27" s="22">
        <f t="shared" si="16"/>
        <v>14</v>
      </c>
      <c r="BF27" s="22">
        <f t="shared" si="16"/>
        <v>14</v>
      </c>
      <c r="BG27" s="22">
        <f t="shared" si="16"/>
        <v>14</v>
      </c>
      <c r="BH27" s="22">
        <f t="shared" si="16"/>
        <v>14</v>
      </c>
      <c r="BI27" s="22">
        <f t="shared" si="16"/>
        <v>0</v>
      </c>
      <c r="BJ27" s="22">
        <f t="shared" si="16"/>
        <v>0</v>
      </c>
      <c r="BK27" s="22">
        <f t="shared" si="5"/>
        <v>154</v>
      </c>
      <c r="BL27" s="23" t="str">
        <f t="shared" si="6"/>
        <v>OK</v>
      </c>
    </row>
    <row r="28" spans="1:64" x14ac:dyDescent="0.25">
      <c r="A28" s="15" t="s">
        <v>190</v>
      </c>
      <c r="B28" s="15" t="s">
        <v>191</v>
      </c>
      <c r="C28" s="15" t="s">
        <v>76</v>
      </c>
      <c r="D28" s="15" t="s">
        <v>41</v>
      </c>
      <c r="E28" s="15" t="s">
        <v>176</v>
      </c>
      <c r="F28" s="15" t="s">
        <v>164</v>
      </c>
      <c r="G28" s="18">
        <v>46328</v>
      </c>
      <c r="H28" s="18">
        <v>46374</v>
      </c>
      <c r="I28" s="17">
        <v>10</v>
      </c>
      <c r="J28" s="22">
        <f t="shared" si="12"/>
        <v>0</v>
      </c>
      <c r="K28" s="22">
        <f t="shared" si="12"/>
        <v>0</v>
      </c>
      <c r="L28" s="22">
        <f t="shared" si="12"/>
        <v>0</v>
      </c>
      <c r="M28" s="22">
        <f t="shared" si="12"/>
        <v>0</v>
      </c>
      <c r="N28" s="22">
        <f t="shared" si="12"/>
        <v>0</v>
      </c>
      <c r="O28" s="22">
        <f t="shared" si="12"/>
        <v>0</v>
      </c>
      <c r="P28" s="22">
        <f t="shared" si="12"/>
        <v>0</v>
      </c>
      <c r="Q28" s="22">
        <f t="shared" si="12"/>
        <v>0</v>
      </c>
      <c r="R28" s="22">
        <f t="shared" si="12"/>
        <v>0</v>
      </c>
      <c r="S28" s="22">
        <f t="shared" si="12"/>
        <v>0</v>
      </c>
      <c r="T28" s="22">
        <f t="shared" si="13"/>
        <v>0</v>
      </c>
      <c r="U28" s="22">
        <f t="shared" si="13"/>
        <v>0</v>
      </c>
      <c r="V28" s="22">
        <f t="shared" si="13"/>
        <v>0</v>
      </c>
      <c r="W28" s="22">
        <f t="shared" si="13"/>
        <v>0</v>
      </c>
      <c r="X28" s="22">
        <f t="shared" si="13"/>
        <v>0</v>
      </c>
      <c r="Y28" s="22">
        <f t="shared" si="13"/>
        <v>0</v>
      </c>
      <c r="Z28" s="22">
        <f t="shared" si="13"/>
        <v>0</v>
      </c>
      <c r="AA28" s="22">
        <f t="shared" si="13"/>
        <v>0</v>
      </c>
      <c r="AB28" s="22">
        <f t="shared" si="13"/>
        <v>0</v>
      </c>
      <c r="AC28" s="22">
        <f t="shared" si="13"/>
        <v>0</v>
      </c>
      <c r="AD28" s="22">
        <f t="shared" si="14"/>
        <v>0</v>
      </c>
      <c r="AE28" s="22">
        <f t="shared" si="14"/>
        <v>0</v>
      </c>
      <c r="AF28" s="22">
        <f t="shared" si="14"/>
        <v>0</v>
      </c>
      <c r="AG28" s="22">
        <f t="shared" si="14"/>
        <v>0</v>
      </c>
      <c r="AH28" s="22">
        <f t="shared" si="14"/>
        <v>0</v>
      </c>
      <c r="AI28" s="22">
        <f t="shared" si="14"/>
        <v>0</v>
      </c>
      <c r="AJ28" s="22">
        <f t="shared" si="14"/>
        <v>0</v>
      </c>
      <c r="AK28" s="22">
        <f t="shared" si="14"/>
        <v>0</v>
      </c>
      <c r="AL28" s="22">
        <f t="shared" si="14"/>
        <v>0</v>
      </c>
      <c r="AM28" s="22">
        <f t="shared" si="14"/>
        <v>0</v>
      </c>
      <c r="AN28" s="22">
        <f t="shared" si="15"/>
        <v>0</v>
      </c>
      <c r="AO28" s="22">
        <f t="shared" si="15"/>
        <v>0</v>
      </c>
      <c r="AP28" s="22">
        <f t="shared" si="15"/>
        <v>0</v>
      </c>
      <c r="AQ28" s="22">
        <f t="shared" si="15"/>
        <v>0</v>
      </c>
      <c r="AR28" s="22">
        <f t="shared" si="15"/>
        <v>0</v>
      </c>
      <c r="AS28" s="22">
        <f t="shared" si="15"/>
        <v>0</v>
      </c>
      <c r="AT28" s="22">
        <f t="shared" si="15"/>
        <v>0</v>
      </c>
      <c r="AU28" s="22">
        <f t="shared" si="15"/>
        <v>0</v>
      </c>
      <c r="AV28" s="22">
        <f t="shared" si="15"/>
        <v>0</v>
      </c>
      <c r="AW28" s="22">
        <f t="shared" si="15"/>
        <v>0</v>
      </c>
      <c r="AX28" s="22">
        <f t="shared" si="16"/>
        <v>0</v>
      </c>
      <c r="AY28" s="22">
        <f t="shared" si="16"/>
        <v>0</v>
      </c>
      <c r="AZ28" s="22">
        <f t="shared" si="16"/>
        <v>0</v>
      </c>
      <c r="BA28" s="22">
        <f t="shared" si="16"/>
        <v>0</v>
      </c>
      <c r="BB28" s="22">
        <f t="shared" si="16"/>
        <v>10</v>
      </c>
      <c r="BC28" s="22">
        <f t="shared" si="16"/>
        <v>10</v>
      </c>
      <c r="BD28" s="22">
        <f t="shared" si="16"/>
        <v>10</v>
      </c>
      <c r="BE28" s="22">
        <f t="shared" si="16"/>
        <v>10</v>
      </c>
      <c r="BF28" s="22">
        <f t="shared" si="16"/>
        <v>10</v>
      </c>
      <c r="BG28" s="22">
        <f t="shared" si="16"/>
        <v>10</v>
      </c>
      <c r="BH28" s="22">
        <f t="shared" si="16"/>
        <v>10</v>
      </c>
      <c r="BI28" s="22">
        <f t="shared" si="16"/>
        <v>0</v>
      </c>
      <c r="BJ28" s="22">
        <f t="shared" si="16"/>
        <v>0</v>
      </c>
      <c r="BK28" s="22">
        <f t="shared" si="5"/>
        <v>70</v>
      </c>
      <c r="BL28" s="23" t="str">
        <f t="shared" si="6"/>
        <v>OK</v>
      </c>
    </row>
    <row r="29" spans="1:64" x14ac:dyDescent="0.25">
      <c r="A29" s="15" t="s">
        <v>192</v>
      </c>
      <c r="B29" s="15" t="s">
        <v>193</v>
      </c>
      <c r="C29" s="15" t="s">
        <v>80</v>
      </c>
      <c r="D29" s="15" t="s">
        <v>47</v>
      </c>
      <c r="E29" s="15" t="s">
        <v>8</v>
      </c>
      <c r="F29" s="15" t="s">
        <v>194</v>
      </c>
      <c r="G29" s="18">
        <v>46209</v>
      </c>
      <c r="H29" s="18">
        <v>46262</v>
      </c>
      <c r="I29" s="17">
        <v>18</v>
      </c>
      <c r="J29" s="22">
        <f t="shared" si="12"/>
        <v>0</v>
      </c>
      <c r="K29" s="22">
        <f t="shared" si="12"/>
        <v>0</v>
      </c>
      <c r="L29" s="22">
        <f t="shared" si="12"/>
        <v>0</v>
      </c>
      <c r="M29" s="22">
        <f t="shared" si="12"/>
        <v>0</v>
      </c>
      <c r="N29" s="22">
        <f t="shared" si="12"/>
        <v>0</v>
      </c>
      <c r="O29" s="22">
        <f t="shared" si="12"/>
        <v>0</v>
      </c>
      <c r="P29" s="22">
        <f t="shared" si="12"/>
        <v>0</v>
      </c>
      <c r="Q29" s="22">
        <f t="shared" si="12"/>
        <v>0</v>
      </c>
      <c r="R29" s="22">
        <f t="shared" si="12"/>
        <v>0</v>
      </c>
      <c r="S29" s="22">
        <f t="shared" si="12"/>
        <v>0</v>
      </c>
      <c r="T29" s="22">
        <f t="shared" si="13"/>
        <v>0</v>
      </c>
      <c r="U29" s="22">
        <f t="shared" si="13"/>
        <v>0</v>
      </c>
      <c r="V29" s="22">
        <f t="shared" si="13"/>
        <v>0</v>
      </c>
      <c r="W29" s="22">
        <f t="shared" si="13"/>
        <v>0</v>
      </c>
      <c r="X29" s="22">
        <f t="shared" si="13"/>
        <v>0</v>
      </c>
      <c r="Y29" s="22">
        <f t="shared" si="13"/>
        <v>0</v>
      </c>
      <c r="Z29" s="22">
        <f t="shared" si="13"/>
        <v>0</v>
      </c>
      <c r="AA29" s="22">
        <f t="shared" si="13"/>
        <v>0</v>
      </c>
      <c r="AB29" s="22">
        <f t="shared" si="13"/>
        <v>0</v>
      </c>
      <c r="AC29" s="22">
        <f t="shared" si="13"/>
        <v>0</v>
      </c>
      <c r="AD29" s="22">
        <f t="shared" si="14"/>
        <v>0</v>
      </c>
      <c r="AE29" s="22">
        <f t="shared" si="14"/>
        <v>0</v>
      </c>
      <c r="AF29" s="22">
        <f t="shared" si="14"/>
        <v>0</v>
      </c>
      <c r="AG29" s="22">
        <f t="shared" si="14"/>
        <v>0</v>
      </c>
      <c r="AH29" s="22">
        <f t="shared" si="14"/>
        <v>0</v>
      </c>
      <c r="AI29" s="22">
        <f t="shared" si="14"/>
        <v>0</v>
      </c>
      <c r="AJ29" s="22">
        <f t="shared" si="14"/>
        <v>0</v>
      </c>
      <c r="AK29" s="22">
        <f t="shared" si="14"/>
        <v>18</v>
      </c>
      <c r="AL29" s="22">
        <f t="shared" si="14"/>
        <v>18</v>
      </c>
      <c r="AM29" s="22">
        <f t="shared" si="14"/>
        <v>18</v>
      </c>
      <c r="AN29" s="22">
        <f t="shared" si="15"/>
        <v>18</v>
      </c>
      <c r="AO29" s="22">
        <f t="shared" si="15"/>
        <v>18</v>
      </c>
      <c r="AP29" s="22">
        <f t="shared" si="15"/>
        <v>18</v>
      </c>
      <c r="AQ29" s="22">
        <f t="shared" si="15"/>
        <v>18</v>
      </c>
      <c r="AR29" s="22">
        <f t="shared" si="15"/>
        <v>18</v>
      </c>
      <c r="AS29" s="22">
        <f t="shared" si="15"/>
        <v>0</v>
      </c>
      <c r="AT29" s="22">
        <f t="shared" si="15"/>
        <v>0</v>
      </c>
      <c r="AU29" s="22">
        <f t="shared" si="15"/>
        <v>0</v>
      </c>
      <c r="AV29" s="22">
        <f t="shared" si="15"/>
        <v>0</v>
      </c>
      <c r="AW29" s="22">
        <f t="shared" si="15"/>
        <v>0</v>
      </c>
      <c r="AX29" s="22">
        <f t="shared" si="16"/>
        <v>0</v>
      </c>
      <c r="AY29" s="22">
        <f t="shared" si="16"/>
        <v>0</v>
      </c>
      <c r="AZ29" s="22">
        <f t="shared" si="16"/>
        <v>0</v>
      </c>
      <c r="BA29" s="22">
        <f t="shared" si="16"/>
        <v>0</v>
      </c>
      <c r="BB29" s="22">
        <f t="shared" si="16"/>
        <v>0</v>
      </c>
      <c r="BC29" s="22">
        <f t="shared" si="16"/>
        <v>0</v>
      </c>
      <c r="BD29" s="22">
        <f t="shared" si="16"/>
        <v>0</v>
      </c>
      <c r="BE29" s="22">
        <f t="shared" si="16"/>
        <v>0</v>
      </c>
      <c r="BF29" s="22">
        <f t="shared" si="16"/>
        <v>0</v>
      </c>
      <c r="BG29" s="22">
        <f t="shared" si="16"/>
        <v>0</v>
      </c>
      <c r="BH29" s="22">
        <f t="shared" si="16"/>
        <v>0</v>
      </c>
      <c r="BI29" s="22">
        <f t="shared" si="16"/>
        <v>0</v>
      </c>
      <c r="BJ29" s="22">
        <f t="shared" si="16"/>
        <v>0</v>
      </c>
      <c r="BK29" s="22">
        <f t="shared" si="5"/>
        <v>144</v>
      </c>
      <c r="BL29" s="23" t="str">
        <f t="shared" si="6"/>
        <v>OK</v>
      </c>
    </row>
    <row r="30" spans="1:64" x14ac:dyDescent="0.25">
      <c r="A30" s="15" t="s">
        <v>192</v>
      </c>
      <c r="B30" s="15" t="s">
        <v>195</v>
      </c>
      <c r="C30" s="15" t="s">
        <v>49</v>
      </c>
      <c r="D30" s="15" t="s">
        <v>52</v>
      </c>
      <c r="E30" s="15" t="s">
        <v>8</v>
      </c>
      <c r="F30" s="15" t="s">
        <v>194</v>
      </c>
      <c r="G30" s="18">
        <v>46209</v>
      </c>
      <c r="H30" s="18">
        <v>46290</v>
      </c>
      <c r="I30" s="17">
        <v>22</v>
      </c>
      <c r="J30" s="22">
        <f t="shared" si="12"/>
        <v>0</v>
      </c>
      <c r="K30" s="22">
        <f t="shared" si="12"/>
        <v>0</v>
      </c>
      <c r="L30" s="22">
        <f t="shared" si="12"/>
        <v>0</v>
      </c>
      <c r="M30" s="22">
        <f t="shared" si="12"/>
        <v>0</v>
      </c>
      <c r="N30" s="22">
        <f t="shared" si="12"/>
        <v>0</v>
      </c>
      <c r="O30" s="22">
        <f t="shared" si="12"/>
        <v>0</v>
      </c>
      <c r="P30" s="22">
        <f t="shared" si="12"/>
        <v>0</v>
      </c>
      <c r="Q30" s="22">
        <f t="shared" si="12"/>
        <v>0</v>
      </c>
      <c r="R30" s="22">
        <f t="shared" si="12"/>
        <v>0</v>
      </c>
      <c r="S30" s="22">
        <f t="shared" si="12"/>
        <v>0</v>
      </c>
      <c r="T30" s="22">
        <f t="shared" si="13"/>
        <v>0</v>
      </c>
      <c r="U30" s="22">
        <f t="shared" si="13"/>
        <v>0</v>
      </c>
      <c r="V30" s="22">
        <f t="shared" si="13"/>
        <v>0</v>
      </c>
      <c r="W30" s="22">
        <f t="shared" si="13"/>
        <v>0</v>
      </c>
      <c r="X30" s="22">
        <f t="shared" si="13"/>
        <v>0</v>
      </c>
      <c r="Y30" s="22">
        <f t="shared" si="13"/>
        <v>0</v>
      </c>
      <c r="Z30" s="22">
        <f t="shared" si="13"/>
        <v>0</v>
      </c>
      <c r="AA30" s="22">
        <f t="shared" si="13"/>
        <v>0</v>
      </c>
      <c r="AB30" s="22">
        <f t="shared" si="13"/>
        <v>0</v>
      </c>
      <c r="AC30" s="22">
        <f t="shared" si="13"/>
        <v>0</v>
      </c>
      <c r="AD30" s="22">
        <f t="shared" si="14"/>
        <v>0</v>
      </c>
      <c r="AE30" s="22">
        <f t="shared" si="14"/>
        <v>0</v>
      </c>
      <c r="AF30" s="22">
        <f t="shared" si="14"/>
        <v>0</v>
      </c>
      <c r="AG30" s="22">
        <f t="shared" si="14"/>
        <v>0</v>
      </c>
      <c r="AH30" s="22">
        <f t="shared" si="14"/>
        <v>0</v>
      </c>
      <c r="AI30" s="22">
        <f t="shared" si="14"/>
        <v>0</v>
      </c>
      <c r="AJ30" s="22">
        <f t="shared" si="14"/>
        <v>0</v>
      </c>
      <c r="AK30" s="22">
        <f t="shared" si="14"/>
        <v>22</v>
      </c>
      <c r="AL30" s="22">
        <f t="shared" si="14"/>
        <v>22</v>
      </c>
      <c r="AM30" s="22">
        <f t="shared" si="14"/>
        <v>22</v>
      </c>
      <c r="AN30" s="22">
        <f t="shared" si="15"/>
        <v>22</v>
      </c>
      <c r="AO30" s="22">
        <f t="shared" si="15"/>
        <v>22</v>
      </c>
      <c r="AP30" s="22">
        <f t="shared" si="15"/>
        <v>22</v>
      </c>
      <c r="AQ30" s="22">
        <f t="shared" si="15"/>
        <v>22</v>
      </c>
      <c r="AR30" s="22">
        <f t="shared" si="15"/>
        <v>22</v>
      </c>
      <c r="AS30" s="22">
        <f t="shared" si="15"/>
        <v>22</v>
      </c>
      <c r="AT30" s="22">
        <f t="shared" si="15"/>
        <v>22</v>
      </c>
      <c r="AU30" s="22">
        <f t="shared" si="15"/>
        <v>22</v>
      </c>
      <c r="AV30" s="22">
        <f t="shared" si="15"/>
        <v>22</v>
      </c>
      <c r="AW30" s="22">
        <f t="shared" si="15"/>
        <v>0</v>
      </c>
      <c r="AX30" s="22">
        <f t="shared" si="16"/>
        <v>0</v>
      </c>
      <c r="AY30" s="22">
        <f t="shared" si="16"/>
        <v>0</v>
      </c>
      <c r="AZ30" s="22">
        <f t="shared" si="16"/>
        <v>0</v>
      </c>
      <c r="BA30" s="22">
        <f t="shared" si="16"/>
        <v>0</v>
      </c>
      <c r="BB30" s="22">
        <f t="shared" si="16"/>
        <v>0</v>
      </c>
      <c r="BC30" s="22">
        <f t="shared" si="16"/>
        <v>0</v>
      </c>
      <c r="BD30" s="22">
        <f t="shared" si="16"/>
        <v>0</v>
      </c>
      <c r="BE30" s="22">
        <f t="shared" si="16"/>
        <v>0</v>
      </c>
      <c r="BF30" s="22">
        <f t="shared" si="16"/>
        <v>0</v>
      </c>
      <c r="BG30" s="22">
        <f t="shared" si="16"/>
        <v>0</v>
      </c>
      <c r="BH30" s="22">
        <f t="shared" si="16"/>
        <v>0</v>
      </c>
      <c r="BI30" s="22">
        <f t="shared" si="16"/>
        <v>0</v>
      </c>
      <c r="BJ30" s="22">
        <f t="shared" si="16"/>
        <v>0</v>
      </c>
      <c r="BK30" s="22">
        <f t="shared" si="5"/>
        <v>264</v>
      </c>
      <c r="BL30" s="23" t="str">
        <f t="shared" si="6"/>
        <v>OK</v>
      </c>
    </row>
    <row r="31" spans="1:64" x14ac:dyDescent="0.25">
      <c r="A31" s="15"/>
      <c r="B31" s="15"/>
      <c r="C31" s="15"/>
      <c r="D31" s="15"/>
      <c r="E31" s="15"/>
      <c r="F31" s="15"/>
      <c r="G31" s="18"/>
      <c r="H31" s="18"/>
      <c r="I31" s="17"/>
      <c r="J31" s="22">
        <f t="shared" si="12"/>
        <v>0</v>
      </c>
      <c r="K31" s="22">
        <f t="shared" si="12"/>
        <v>0</v>
      </c>
      <c r="L31" s="22">
        <f t="shared" si="12"/>
        <v>0</v>
      </c>
      <c r="M31" s="22">
        <f t="shared" si="12"/>
        <v>0</v>
      </c>
      <c r="N31" s="22">
        <f t="shared" si="12"/>
        <v>0</v>
      </c>
      <c r="O31" s="22">
        <f t="shared" si="12"/>
        <v>0</v>
      </c>
      <c r="P31" s="22">
        <f t="shared" si="12"/>
        <v>0</v>
      </c>
      <c r="Q31" s="22">
        <f t="shared" si="12"/>
        <v>0</v>
      </c>
      <c r="R31" s="22">
        <f t="shared" si="12"/>
        <v>0</v>
      </c>
      <c r="S31" s="22">
        <f t="shared" si="12"/>
        <v>0</v>
      </c>
      <c r="T31" s="22">
        <f t="shared" si="13"/>
        <v>0</v>
      </c>
      <c r="U31" s="22">
        <f t="shared" si="13"/>
        <v>0</v>
      </c>
      <c r="V31" s="22">
        <f t="shared" si="13"/>
        <v>0</v>
      </c>
      <c r="W31" s="22">
        <f t="shared" si="13"/>
        <v>0</v>
      </c>
      <c r="X31" s="22">
        <f t="shared" si="13"/>
        <v>0</v>
      </c>
      <c r="Y31" s="22">
        <f t="shared" si="13"/>
        <v>0</v>
      </c>
      <c r="Z31" s="22">
        <f t="shared" si="13"/>
        <v>0</v>
      </c>
      <c r="AA31" s="22">
        <f t="shared" si="13"/>
        <v>0</v>
      </c>
      <c r="AB31" s="22">
        <f t="shared" si="13"/>
        <v>0</v>
      </c>
      <c r="AC31" s="22">
        <f t="shared" si="13"/>
        <v>0</v>
      </c>
      <c r="AD31" s="22">
        <f t="shared" si="14"/>
        <v>0</v>
      </c>
      <c r="AE31" s="22">
        <f t="shared" si="14"/>
        <v>0</v>
      </c>
      <c r="AF31" s="22">
        <f t="shared" si="14"/>
        <v>0</v>
      </c>
      <c r="AG31" s="22">
        <f t="shared" si="14"/>
        <v>0</v>
      </c>
      <c r="AH31" s="22">
        <f t="shared" si="14"/>
        <v>0</v>
      </c>
      <c r="AI31" s="22">
        <f t="shared" si="14"/>
        <v>0</v>
      </c>
      <c r="AJ31" s="22">
        <f t="shared" si="14"/>
        <v>0</v>
      </c>
      <c r="AK31" s="22">
        <f t="shared" si="14"/>
        <v>0</v>
      </c>
      <c r="AL31" s="22">
        <f t="shared" si="14"/>
        <v>0</v>
      </c>
      <c r="AM31" s="22">
        <f t="shared" si="14"/>
        <v>0</v>
      </c>
      <c r="AN31" s="22">
        <f t="shared" si="15"/>
        <v>0</v>
      </c>
      <c r="AO31" s="22">
        <f t="shared" si="15"/>
        <v>0</v>
      </c>
      <c r="AP31" s="22">
        <f t="shared" si="15"/>
        <v>0</v>
      </c>
      <c r="AQ31" s="22">
        <f t="shared" si="15"/>
        <v>0</v>
      </c>
      <c r="AR31" s="22">
        <f t="shared" si="15"/>
        <v>0</v>
      </c>
      <c r="AS31" s="22">
        <f t="shared" si="15"/>
        <v>0</v>
      </c>
      <c r="AT31" s="22">
        <f t="shared" si="15"/>
        <v>0</v>
      </c>
      <c r="AU31" s="22">
        <f t="shared" si="15"/>
        <v>0</v>
      </c>
      <c r="AV31" s="22">
        <f t="shared" si="15"/>
        <v>0</v>
      </c>
      <c r="AW31" s="22">
        <f t="shared" si="15"/>
        <v>0</v>
      </c>
      <c r="AX31" s="22">
        <f t="shared" si="16"/>
        <v>0</v>
      </c>
      <c r="AY31" s="22">
        <f t="shared" si="16"/>
        <v>0</v>
      </c>
      <c r="AZ31" s="22">
        <f t="shared" si="16"/>
        <v>0</v>
      </c>
      <c r="BA31" s="22">
        <f t="shared" si="16"/>
        <v>0</v>
      </c>
      <c r="BB31" s="22">
        <f t="shared" si="16"/>
        <v>0</v>
      </c>
      <c r="BC31" s="22">
        <f t="shared" si="16"/>
        <v>0</v>
      </c>
      <c r="BD31" s="22">
        <f t="shared" si="16"/>
        <v>0</v>
      </c>
      <c r="BE31" s="22">
        <f t="shared" si="16"/>
        <v>0</v>
      </c>
      <c r="BF31" s="22">
        <f t="shared" si="16"/>
        <v>0</v>
      </c>
      <c r="BG31" s="22">
        <f t="shared" si="16"/>
        <v>0</v>
      </c>
      <c r="BH31" s="22">
        <f t="shared" si="16"/>
        <v>0</v>
      </c>
      <c r="BI31" s="22">
        <f t="shared" si="16"/>
        <v>0</v>
      </c>
      <c r="BJ31" s="22">
        <f t="shared" si="16"/>
        <v>0</v>
      </c>
      <c r="BK31" s="22">
        <f t="shared" si="5"/>
        <v>0</v>
      </c>
      <c r="BL31" s="23" t="str">
        <f t="shared" ref="BL31:BL62" si="17">IF($A31="","",IF($H31&lt;$G31,"Datum prüfen",IF($I31&lt;0,"Stunden prüfen",IF($BK31=0,"Keine Stunden","OK"))))</f>
        <v/>
      </c>
    </row>
    <row r="32" spans="1:64" x14ac:dyDescent="0.25">
      <c r="A32" s="15"/>
      <c r="B32" s="15"/>
      <c r="C32" s="15"/>
      <c r="D32" s="15"/>
      <c r="E32" s="15"/>
      <c r="F32" s="15"/>
      <c r="G32" s="18"/>
      <c r="H32" s="18"/>
      <c r="I32" s="17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>
        <f t="shared" si="12"/>
        <v>0</v>
      </c>
      <c r="S32" s="22">
        <f t="shared" si="12"/>
        <v>0</v>
      </c>
      <c r="T32" s="22">
        <f t="shared" si="13"/>
        <v>0</v>
      </c>
      <c r="U32" s="22">
        <f t="shared" si="13"/>
        <v>0</v>
      </c>
      <c r="V32" s="22">
        <f t="shared" si="13"/>
        <v>0</v>
      </c>
      <c r="W32" s="22">
        <f t="shared" si="13"/>
        <v>0</v>
      </c>
      <c r="X32" s="22">
        <f t="shared" si="13"/>
        <v>0</v>
      </c>
      <c r="Y32" s="22">
        <f t="shared" si="13"/>
        <v>0</v>
      </c>
      <c r="Z32" s="22">
        <f t="shared" si="13"/>
        <v>0</v>
      </c>
      <c r="AA32" s="22">
        <f t="shared" si="13"/>
        <v>0</v>
      </c>
      <c r="AB32" s="22">
        <f t="shared" si="13"/>
        <v>0</v>
      </c>
      <c r="AC32" s="22">
        <f t="shared" si="13"/>
        <v>0</v>
      </c>
      <c r="AD32" s="22">
        <f t="shared" si="14"/>
        <v>0</v>
      </c>
      <c r="AE32" s="22">
        <f t="shared" si="14"/>
        <v>0</v>
      </c>
      <c r="AF32" s="22">
        <f t="shared" si="14"/>
        <v>0</v>
      </c>
      <c r="AG32" s="22">
        <f t="shared" si="14"/>
        <v>0</v>
      </c>
      <c r="AH32" s="22">
        <f t="shared" si="14"/>
        <v>0</v>
      </c>
      <c r="AI32" s="22">
        <f t="shared" si="14"/>
        <v>0</v>
      </c>
      <c r="AJ32" s="22">
        <f t="shared" si="14"/>
        <v>0</v>
      </c>
      <c r="AK32" s="22">
        <f t="shared" si="14"/>
        <v>0</v>
      </c>
      <c r="AL32" s="22">
        <f t="shared" si="14"/>
        <v>0</v>
      </c>
      <c r="AM32" s="22">
        <f t="shared" si="14"/>
        <v>0</v>
      </c>
      <c r="AN32" s="22">
        <f t="shared" si="15"/>
        <v>0</v>
      </c>
      <c r="AO32" s="22">
        <f t="shared" si="15"/>
        <v>0</v>
      </c>
      <c r="AP32" s="22">
        <f t="shared" si="15"/>
        <v>0</v>
      </c>
      <c r="AQ32" s="22">
        <f t="shared" si="15"/>
        <v>0</v>
      </c>
      <c r="AR32" s="22">
        <f t="shared" si="15"/>
        <v>0</v>
      </c>
      <c r="AS32" s="22">
        <f t="shared" si="15"/>
        <v>0</v>
      </c>
      <c r="AT32" s="22">
        <f t="shared" si="15"/>
        <v>0</v>
      </c>
      <c r="AU32" s="22">
        <f t="shared" si="15"/>
        <v>0</v>
      </c>
      <c r="AV32" s="22">
        <f t="shared" si="15"/>
        <v>0</v>
      </c>
      <c r="AW32" s="22">
        <f t="shared" si="15"/>
        <v>0</v>
      </c>
      <c r="AX32" s="22">
        <f t="shared" si="16"/>
        <v>0</v>
      </c>
      <c r="AY32" s="22">
        <f t="shared" si="16"/>
        <v>0</v>
      </c>
      <c r="AZ32" s="22">
        <f t="shared" si="16"/>
        <v>0</v>
      </c>
      <c r="BA32" s="22">
        <f t="shared" si="16"/>
        <v>0</v>
      </c>
      <c r="BB32" s="22">
        <f t="shared" si="16"/>
        <v>0</v>
      </c>
      <c r="BC32" s="22">
        <f t="shared" si="16"/>
        <v>0</v>
      </c>
      <c r="BD32" s="22">
        <f t="shared" si="16"/>
        <v>0</v>
      </c>
      <c r="BE32" s="22">
        <f t="shared" si="16"/>
        <v>0</v>
      </c>
      <c r="BF32" s="22">
        <f t="shared" si="16"/>
        <v>0</v>
      </c>
      <c r="BG32" s="22">
        <f t="shared" si="16"/>
        <v>0</v>
      </c>
      <c r="BH32" s="22">
        <f t="shared" si="16"/>
        <v>0</v>
      </c>
      <c r="BI32" s="22">
        <f t="shared" si="16"/>
        <v>0</v>
      </c>
      <c r="BJ32" s="22">
        <f t="shared" si="16"/>
        <v>0</v>
      </c>
      <c r="BK32" s="22">
        <f t="shared" si="5"/>
        <v>0</v>
      </c>
      <c r="BL32" s="23" t="str">
        <f t="shared" si="17"/>
        <v/>
      </c>
    </row>
    <row r="33" spans="1:64" x14ac:dyDescent="0.25">
      <c r="A33" s="15"/>
      <c r="B33" s="15"/>
      <c r="C33" s="15"/>
      <c r="D33" s="15"/>
      <c r="E33" s="15"/>
      <c r="F33" s="15"/>
      <c r="G33" s="18"/>
      <c r="H33" s="18"/>
      <c r="I33" s="17"/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3"/>
        <v>0</v>
      </c>
      <c r="U33" s="22">
        <f t="shared" si="13"/>
        <v>0</v>
      </c>
      <c r="V33" s="22">
        <f t="shared" si="13"/>
        <v>0</v>
      </c>
      <c r="W33" s="22">
        <f t="shared" si="13"/>
        <v>0</v>
      </c>
      <c r="X33" s="22">
        <f t="shared" si="13"/>
        <v>0</v>
      </c>
      <c r="Y33" s="22">
        <f t="shared" si="13"/>
        <v>0</v>
      </c>
      <c r="Z33" s="22">
        <f t="shared" si="13"/>
        <v>0</v>
      </c>
      <c r="AA33" s="22">
        <f t="shared" si="13"/>
        <v>0</v>
      </c>
      <c r="AB33" s="22">
        <f t="shared" si="13"/>
        <v>0</v>
      </c>
      <c r="AC33" s="22">
        <f t="shared" si="13"/>
        <v>0</v>
      </c>
      <c r="AD33" s="22">
        <f t="shared" si="14"/>
        <v>0</v>
      </c>
      <c r="AE33" s="22">
        <f t="shared" si="14"/>
        <v>0</v>
      </c>
      <c r="AF33" s="22">
        <f t="shared" si="14"/>
        <v>0</v>
      </c>
      <c r="AG33" s="22">
        <f t="shared" si="14"/>
        <v>0</v>
      </c>
      <c r="AH33" s="22">
        <f t="shared" si="14"/>
        <v>0</v>
      </c>
      <c r="AI33" s="22">
        <f t="shared" si="14"/>
        <v>0</v>
      </c>
      <c r="AJ33" s="22">
        <f t="shared" si="14"/>
        <v>0</v>
      </c>
      <c r="AK33" s="22">
        <f t="shared" si="14"/>
        <v>0</v>
      </c>
      <c r="AL33" s="22">
        <f t="shared" si="14"/>
        <v>0</v>
      </c>
      <c r="AM33" s="22">
        <f t="shared" si="14"/>
        <v>0</v>
      </c>
      <c r="AN33" s="22">
        <f t="shared" si="15"/>
        <v>0</v>
      </c>
      <c r="AO33" s="22">
        <f t="shared" si="15"/>
        <v>0</v>
      </c>
      <c r="AP33" s="22">
        <f t="shared" si="15"/>
        <v>0</v>
      </c>
      <c r="AQ33" s="22">
        <f t="shared" si="15"/>
        <v>0</v>
      </c>
      <c r="AR33" s="22">
        <f t="shared" si="15"/>
        <v>0</v>
      </c>
      <c r="AS33" s="22">
        <f t="shared" si="15"/>
        <v>0</v>
      </c>
      <c r="AT33" s="22">
        <f t="shared" si="15"/>
        <v>0</v>
      </c>
      <c r="AU33" s="22">
        <f t="shared" si="15"/>
        <v>0</v>
      </c>
      <c r="AV33" s="22">
        <f t="shared" si="15"/>
        <v>0</v>
      </c>
      <c r="AW33" s="22">
        <f t="shared" si="15"/>
        <v>0</v>
      </c>
      <c r="AX33" s="22">
        <f t="shared" si="16"/>
        <v>0</v>
      </c>
      <c r="AY33" s="22">
        <f t="shared" si="16"/>
        <v>0</v>
      </c>
      <c r="AZ33" s="22">
        <f t="shared" si="16"/>
        <v>0</v>
      </c>
      <c r="BA33" s="22">
        <f t="shared" si="16"/>
        <v>0</v>
      </c>
      <c r="BB33" s="22">
        <f t="shared" si="16"/>
        <v>0</v>
      </c>
      <c r="BC33" s="22">
        <f t="shared" si="16"/>
        <v>0</v>
      </c>
      <c r="BD33" s="22">
        <f t="shared" si="16"/>
        <v>0</v>
      </c>
      <c r="BE33" s="22">
        <f t="shared" si="16"/>
        <v>0</v>
      </c>
      <c r="BF33" s="22">
        <f t="shared" si="16"/>
        <v>0</v>
      </c>
      <c r="BG33" s="22">
        <f t="shared" si="16"/>
        <v>0</v>
      </c>
      <c r="BH33" s="22">
        <f t="shared" si="16"/>
        <v>0</v>
      </c>
      <c r="BI33" s="22">
        <f t="shared" si="16"/>
        <v>0</v>
      </c>
      <c r="BJ33" s="22">
        <f t="shared" si="16"/>
        <v>0</v>
      </c>
      <c r="BK33" s="22">
        <f t="shared" si="5"/>
        <v>0</v>
      </c>
      <c r="BL33" s="23" t="str">
        <f t="shared" si="17"/>
        <v/>
      </c>
    </row>
    <row r="34" spans="1:64" x14ac:dyDescent="0.25">
      <c r="A34" s="15"/>
      <c r="B34" s="15"/>
      <c r="C34" s="15"/>
      <c r="D34" s="15"/>
      <c r="E34" s="15"/>
      <c r="F34" s="15"/>
      <c r="G34" s="18"/>
      <c r="H34" s="18"/>
      <c r="I34" s="17"/>
      <c r="J34" s="22">
        <f t="shared" si="12"/>
        <v>0</v>
      </c>
      <c r="K34" s="22">
        <f t="shared" si="12"/>
        <v>0</v>
      </c>
      <c r="L34" s="22">
        <f t="shared" si="12"/>
        <v>0</v>
      </c>
      <c r="M34" s="22">
        <f t="shared" si="12"/>
        <v>0</v>
      </c>
      <c r="N34" s="22">
        <f t="shared" si="12"/>
        <v>0</v>
      </c>
      <c r="O34" s="22">
        <f t="shared" si="12"/>
        <v>0</v>
      </c>
      <c r="P34" s="22">
        <f t="shared" si="12"/>
        <v>0</v>
      </c>
      <c r="Q34" s="22">
        <f t="shared" si="12"/>
        <v>0</v>
      </c>
      <c r="R34" s="22">
        <f t="shared" si="12"/>
        <v>0</v>
      </c>
      <c r="S34" s="22">
        <f t="shared" si="12"/>
        <v>0</v>
      </c>
      <c r="T34" s="22">
        <f t="shared" si="13"/>
        <v>0</v>
      </c>
      <c r="U34" s="22">
        <f t="shared" si="13"/>
        <v>0</v>
      </c>
      <c r="V34" s="22">
        <f t="shared" si="13"/>
        <v>0</v>
      </c>
      <c r="W34" s="22">
        <f t="shared" si="13"/>
        <v>0</v>
      </c>
      <c r="X34" s="22">
        <f t="shared" si="13"/>
        <v>0</v>
      </c>
      <c r="Y34" s="22">
        <f t="shared" si="13"/>
        <v>0</v>
      </c>
      <c r="Z34" s="22">
        <f t="shared" si="13"/>
        <v>0</v>
      </c>
      <c r="AA34" s="22">
        <f t="shared" si="13"/>
        <v>0</v>
      </c>
      <c r="AB34" s="22">
        <f t="shared" si="13"/>
        <v>0</v>
      </c>
      <c r="AC34" s="22">
        <f t="shared" si="13"/>
        <v>0</v>
      </c>
      <c r="AD34" s="22">
        <f t="shared" si="14"/>
        <v>0</v>
      </c>
      <c r="AE34" s="22">
        <f t="shared" si="14"/>
        <v>0</v>
      </c>
      <c r="AF34" s="22">
        <f t="shared" si="14"/>
        <v>0</v>
      </c>
      <c r="AG34" s="22">
        <f t="shared" si="14"/>
        <v>0</v>
      </c>
      <c r="AH34" s="22">
        <f t="shared" si="14"/>
        <v>0</v>
      </c>
      <c r="AI34" s="22">
        <f t="shared" si="14"/>
        <v>0</v>
      </c>
      <c r="AJ34" s="22">
        <f t="shared" si="14"/>
        <v>0</v>
      </c>
      <c r="AK34" s="22">
        <f t="shared" si="14"/>
        <v>0</v>
      </c>
      <c r="AL34" s="22">
        <f t="shared" si="14"/>
        <v>0</v>
      </c>
      <c r="AM34" s="22">
        <f t="shared" si="14"/>
        <v>0</v>
      </c>
      <c r="AN34" s="22">
        <f t="shared" si="15"/>
        <v>0</v>
      </c>
      <c r="AO34" s="22">
        <f t="shared" si="15"/>
        <v>0</v>
      </c>
      <c r="AP34" s="22">
        <f t="shared" si="15"/>
        <v>0</v>
      </c>
      <c r="AQ34" s="22">
        <f t="shared" si="15"/>
        <v>0</v>
      </c>
      <c r="AR34" s="22">
        <f t="shared" si="15"/>
        <v>0</v>
      </c>
      <c r="AS34" s="22">
        <f t="shared" si="15"/>
        <v>0</v>
      </c>
      <c r="AT34" s="22">
        <f t="shared" si="15"/>
        <v>0</v>
      </c>
      <c r="AU34" s="22">
        <f t="shared" si="15"/>
        <v>0</v>
      </c>
      <c r="AV34" s="22">
        <f t="shared" si="15"/>
        <v>0</v>
      </c>
      <c r="AW34" s="22">
        <f t="shared" si="15"/>
        <v>0</v>
      </c>
      <c r="AX34" s="22">
        <f t="shared" si="16"/>
        <v>0</v>
      </c>
      <c r="AY34" s="22">
        <f t="shared" si="16"/>
        <v>0</v>
      </c>
      <c r="AZ34" s="22">
        <f t="shared" si="16"/>
        <v>0</v>
      </c>
      <c r="BA34" s="22">
        <f t="shared" si="16"/>
        <v>0</v>
      </c>
      <c r="BB34" s="22">
        <f t="shared" si="16"/>
        <v>0</v>
      </c>
      <c r="BC34" s="22">
        <f t="shared" si="16"/>
        <v>0</v>
      </c>
      <c r="BD34" s="22">
        <f t="shared" si="16"/>
        <v>0</v>
      </c>
      <c r="BE34" s="22">
        <f t="shared" si="16"/>
        <v>0</v>
      </c>
      <c r="BF34" s="22">
        <f t="shared" si="16"/>
        <v>0</v>
      </c>
      <c r="BG34" s="22">
        <f t="shared" si="16"/>
        <v>0</v>
      </c>
      <c r="BH34" s="22">
        <f t="shared" si="16"/>
        <v>0</v>
      </c>
      <c r="BI34" s="22">
        <f t="shared" si="16"/>
        <v>0</v>
      </c>
      <c r="BJ34" s="22">
        <f t="shared" si="16"/>
        <v>0</v>
      </c>
      <c r="BK34" s="22">
        <f t="shared" si="5"/>
        <v>0</v>
      </c>
      <c r="BL34" s="23" t="str">
        <f t="shared" si="17"/>
        <v/>
      </c>
    </row>
    <row r="35" spans="1:64" x14ac:dyDescent="0.25">
      <c r="A35" s="15"/>
      <c r="B35" s="15"/>
      <c r="C35" s="15"/>
      <c r="D35" s="15"/>
      <c r="E35" s="15"/>
      <c r="F35" s="15"/>
      <c r="G35" s="18"/>
      <c r="H35" s="18"/>
      <c r="I35" s="17"/>
      <c r="J35" s="22">
        <f t="shared" si="12"/>
        <v>0</v>
      </c>
      <c r="K35" s="22">
        <f t="shared" si="12"/>
        <v>0</v>
      </c>
      <c r="L35" s="22">
        <f t="shared" si="12"/>
        <v>0</v>
      </c>
      <c r="M35" s="22">
        <f t="shared" si="12"/>
        <v>0</v>
      </c>
      <c r="N35" s="22">
        <f t="shared" si="12"/>
        <v>0</v>
      </c>
      <c r="O35" s="22">
        <f t="shared" si="12"/>
        <v>0</v>
      </c>
      <c r="P35" s="22">
        <f t="shared" si="12"/>
        <v>0</v>
      </c>
      <c r="Q35" s="22">
        <f t="shared" si="12"/>
        <v>0</v>
      </c>
      <c r="R35" s="22">
        <f t="shared" si="12"/>
        <v>0</v>
      </c>
      <c r="S35" s="22">
        <f t="shared" si="12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4"/>
        <v>0</v>
      </c>
      <c r="AE35" s="22">
        <f t="shared" si="14"/>
        <v>0</v>
      </c>
      <c r="AF35" s="22">
        <f t="shared" si="14"/>
        <v>0</v>
      </c>
      <c r="AG35" s="22">
        <f t="shared" si="14"/>
        <v>0</v>
      </c>
      <c r="AH35" s="22">
        <f t="shared" si="14"/>
        <v>0</v>
      </c>
      <c r="AI35" s="22">
        <f t="shared" si="14"/>
        <v>0</v>
      </c>
      <c r="AJ35" s="22">
        <f t="shared" si="14"/>
        <v>0</v>
      </c>
      <c r="AK35" s="22">
        <f t="shared" si="14"/>
        <v>0</v>
      </c>
      <c r="AL35" s="22">
        <f t="shared" si="14"/>
        <v>0</v>
      </c>
      <c r="AM35" s="22">
        <f t="shared" si="14"/>
        <v>0</v>
      </c>
      <c r="AN35" s="22">
        <f t="shared" si="15"/>
        <v>0</v>
      </c>
      <c r="AO35" s="22">
        <f t="shared" si="15"/>
        <v>0</v>
      </c>
      <c r="AP35" s="22">
        <f t="shared" si="15"/>
        <v>0</v>
      </c>
      <c r="AQ35" s="22">
        <f t="shared" si="15"/>
        <v>0</v>
      </c>
      <c r="AR35" s="22">
        <f t="shared" si="15"/>
        <v>0</v>
      </c>
      <c r="AS35" s="22">
        <f t="shared" si="15"/>
        <v>0</v>
      </c>
      <c r="AT35" s="22">
        <f t="shared" si="15"/>
        <v>0</v>
      </c>
      <c r="AU35" s="22">
        <f t="shared" si="15"/>
        <v>0</v>
      </c>
      <c r="AV35" s="22">
        <f t="shared" si="15"/>
        <v>0</v>
      </c>
      <c r="AW35" s="22">
        <f t="shared" si="15"/>
        <v>0</v>
      </c>
      <c r="AX35" s="22">
        <f t="shared" si="16"/>
        <v>0</v>
      </c>
      <c r="AY35" s="22">
        <f t="shared" si="16"/>
        <v>0</v>
      </c>
      <c r="AZ35" s="22">
        <f t="shared" si="16"/>
        <v>0</v>
      </c>
      <c r="BA35" s="22">
        <f t="shared" si="16"/>
        <v>0</v>
      </c>
      <c r="BB35" s="22">
        <f t="shared" si="16"/>
        <v>0</v>
      </c>
      <c r="BC35" s="22">
        <f t="shared" si="16"/>
        <v>0</v>
      </c>
      <c r="BD35" s="22">
        <f t="shared" si="16"/>
        <v>0</v>
      </c>
      <c r="BE35" s="22">
        <f t="shared" si="16"/>
        <v>0</v>
      </c>
      <c r="BF35" s="22">
        <f t="shared" si="16"/>
        <v>0</v>
      </c>
      <c r="BG35" s="22">
        <f t="shared" si="16"/>
        <v>0</v>
      </c>
      <c r="BH35" s="22">
        <f t="shared" si="16"/>
        <v>0</v>
      </c>
      <c r="BI35" s="22">
        <f t="shared" si="16"/>
        <v>0</v>
      </c>
      <c r="BJ35" s="22">
        <f t="shared" si="16"/>
        <v>0</v>
      </c>
      <c r="BK35" s="22">
        <f t="shared" si="5"/>
        <v>0</v>
      </c>
      <c r="BL35" s="23" t="str">
        <f t="shared" si="17"/>
        <v/>
      </c>
    </row>
    <row r="36" spans="1:64" x14ac:dyDescent="0.25">
      <c r="A36" s="15"/>
      <c r="B36" s="15"/>
      <c r="C36" s="15"/>
      <c r="D36" s="15"/>
      <c r="E36" s="15"/>
      <c r="F36" s="15"/>
      <c r="G36" s="18"/>
      <c r="H36" s="18"/>
      <c r="I36" s="17"/>
      <c r="J36" s="22">
        <f t="shared" si="12"/>
        <v>0</v>
      </c>
      <c r="K36" s="22">
        <f t="shared" si="12"/>
        <v>0</v>
      </c>
      <c r="L36" s="22">
        <f t="shared" si="12"/>
        <v>0</v>
      </c>
      <c r="M36" s="22">
        <f t="shared" si="12"/>
        <v>0</v>
      </c>
      <c r="N36" s="22">
        <f t="shared" si="12"/>
        <v>0</v>
      </c>
      <c r="O36" s="22">
        <f t="shared" si="12"/>
        <v>0</v>
      </c>
      <c r="P36" s="22">
        <f t="shared" si="12"/>
        <v>0</v>
      </c>
      <c r="Q36" s="22">
        <f t="shared" si="12"/>
        <v>0</v>
      </c>
      <c r="R36" s="22">
        <f t="shared" si="12"/>
        <v>0</v>
      </c>
      <c r="S36" s="22">
        <f t="shared" si="12"/>
        <v>0</v>
      </c>
      <c r="T36" s="22">
        <f t="shared" si="13"/>
        <v>0</v>
      </c>
      <c r="U36" s="22">
        <f t="shared" si="13"/>
        <v>0</v>
      </c>
      <c r="V36" s="22">
        <f t="shared" si="13"/>
        <v>0</v>
      </c>
      <c r="W36" s="22">
        <f t="shared" si="13"/>
        <v>0</v>
      </c>
      <c r="X36" s="22">
        <f t="shared" si="13"/>
        <v>0</v>
      </c>
      <c r="Y36" s="22">
        <f t="shared" si="13"/>
        <v>0</v>
      </c>
      <c r="Z36" s="22">
        <f t="shared" si="13"/>
        <v>0</v>
      </c>
      <c r="AA36" s="22">
        <f t="shared" si="13"/>
        <v>0</v>
      </c>
      <c r="AB36" s="22">
        <f t="shared" si="13"/>
        <v>0</v>
      </c>
      <c r="AC36" s="22">
        <f t="shared" si="13"/>
        <v>0</v>
      </c>
      <c r="AD36" s="22">
        <f t="shared" si="14"/>
        <v>0</v>
      </c>
      <c r="AE36" s="22">
        <f t="shared" si="14"/>
        <v>0</v>
      </c>
      <c r="AF36" s="22">
        <f t="shared" si="14"/>
        <v>0</v>
      </c>
      <c r="AG36" s="22">
        <f t="shared" si="14"/>
        <v>0</v>
      </c>
      <c r="AH36" s="22">
        <f t="shared" si="14"/>
        <v>0</v>
      </c>
      <c r="AI36" s="22">
        <f t="shared" si="14"/>
        <v>0</v>
      </c>
      <c r="AJ36" s="22">
        <f t="shared" si="14"/>
        <v>0</v>
      </c>
      <c r="AK36" s="22">
        <f t="shared" si="14"/>
        <v>0</v>
      </c>
      <c r="AL36" s="22">
        <f t="shared" si="14"/>
        <v>0</v>
      </c>
      <c r="AM36" s="22">
        <f t="shared" si="14"/>
        <v>0</v>
      </c>
      <c r="AN36" s="22">
        <f t="shared" si="15"/>
        <v>0</v>
      </c>
      <c r="AO36" s="22">
        <f t="shared" si="15"/>
        <v>0</v>
      </c>
      <c r="AP36" s="22">
        <f t="shared" si="15"/>
        <v>0</v>
      </c>
      <c r="AQ36" s="22">
        <f t="shared" si="15"/>
        <v>0</v>
      </c>
      <c r="AR36" s="22">
        <f t="shared" si="15"/>
        <v>0</v>
      </c>
      <c r="AS36" s="22">
        <f t="shared" si="15"/>
        <v>0</v>
      </c>
      <c r="AT36" s="22">
        <f t="shared" si="15"/>
        <v>0</v>
      </c>
      <c r="AU36" s="22">
        <f t="shared" si="15"/>
        <v>0</v>
      </c>
      <c r="AV36" s="22">
        <f t="shared" si="15"/>
        <v>0</v>
      </c>
      <c r="AW36" s="22">
        <f t="shared" si="15"/>
        <v>0</v>
      </c>
      <c r="AX36" s="22">
        <f t="shared" si="16"/>
        <v>0</v>
      </c>
      <c r="AY36" s="22">
        <f t="shared" si="16"/>
        <v>0</v>
      </c>
      <c r="AZ36" s="22">
        <f t="shared" si="16"/>
        <v>0</v>
      </c>
      <c r="BA36" s="22">
        <f t="shared" si="16"/>
        <v>0</v>
      </c>
      <c r="BB36" s="22">
        <f t="shared" si="16"/>
        <v>0</v>
      </c>
      <c r="BC36" s="22">
        <f t="shared" si="16"/>
        <v>0</v>
      </c>
      <c r="BD36" s="22">
        <f t="shared" si="16"/>
        <v>0</v>
      </c>
      <c r="BE36" s="22">
        <f t="shared" si="16"/>
        <v>0</v>
      </c>
      <c r="BF36" s="22">
        <f t="shared" si="16"/>
        <v>0</v>
      </c>
      <c r="BG36" s="22">
        <f t="shared" si="16"/>
        <v>0</v>
      </c>
      <c r="BH36" s="22">
        <f t="shared" si="16"/>
        <v>0</v>
      </c>
      <c r="BI36" s="22">
        <f t="shared" si="16"/>
        <v>0</v>
      </c>
      <c r="BJ36" s="22">
        <f t="shared" si="16"/>
        <v>0</v>
      </c>
      <c r="BK36" s="22">
        <f t="shared" si="5"/>
        <v>0</v>
      </c>
      <c r="BL36" s="23" t="str">
        <f t="shared" si="17"/>
        <v/>
      </c>
    </row>
    <row r="37" spans="1:64" x14ac:dyDescent="0.25">
      <c r="A37" s="15"/>
      <c r="B37" s="15"/>
      <c r="C37" s="15"/>
      <c r="D37" s="15"/>
      <c r="E37" s="15"/>
      <c r="F37" s="15"/>
      <c r="G37" s="18"/>
      <c r="H37" s="18"/>
      <c r="I37" s="17"/>
      <c r="J37" s="22">
        <f t="shared" ref="J37:S46" si="18">IF(AND(J$5&lt;=$H37,J$5+6&gt;=$G37,$F37&lt;&gt;"Abgeschlossen",$A37&lt;&gt;""),$I37,0)</f>
        <v>0</v>
      </c>
      <c r="K37" s="22">
        <f t="shared" si="18"/>
        <v>0</v>
      </c>
      <c r="L37" s="22">
        <f t="shared" si="18"/>
        <v>0</v>
      </c>
      <c r="M37" s="22">
        <f t="shared" si="18"/>
        <v>0</v>
      </c>
      <c r="N37" s="22">
        <f t="shared" si="18"/>
        <v>0</v>
      </c>
      <c r="O37" s="22">
        <f t="shared" si="18"/>
        <v>0</v>
      </c>
      <c r="P37" s="22">
        <f t="shared" si="18"/>
        <v>0</v>
      </c>
      <c r="Q37" s="22">
        <f t="shared" si="18"/>
        <v>0</v>
      </c>
      <c r="R37" s="22">
        <f t="shared" si="18"/>
        <v>0</v>
      </c>
      <c r="S37" s="22">
        <f t="shared" si="18"/>
        <v>0</v>
      </c>
      <c r="T37" s="22">
        <f t="shared" ref="T37:AC46" si="19">IF(AND(T$5&lt;=$H37,T$5+6&gt;=$G37,$F37&lt;&gt;"Abgeschlossen",$A37&lt;&gt;""),$I37,0)</f>
        <v>0</v>
      </c>
      <c r="U37" s="22">
        <f t="shared" si="19"/>
        <v>0</v>
      </c>
      <c r="V37" s="22">
        <f t="shared" si="19"/>
        <v>0</v>
      </c>
      <c r="W37" s="22">
        <f t="shared" si="19"/>
        <v>0</v>
      </c>
      <c r="X37" s="22">
        <f t="shared" si="19"/>
        <v>0</v>
      </c>
      <c r="Y37" s="22">
        <f t="shared" si="19"/>
        <v>0</v>
      </c>
      <c r="Z37" s="22">
        <f t="shared" si="19"/>
        <v>0</v>
      </c>
      <c r="AA37" s="22">
        <f t="shared" si="19"/>
        <v>0</v>
      </c>
      <c r="AB37" s="22">
        <f t="shared" si="19"/>
        <v>0</v>
      </c>
      <c r="AC37" s="22">
        <f t="shared" si="19"/>
        <v>0</v>
      </c>
      <c r="AD37" s="22">
        <f t="shared" ref="AD37:AM46" si="20">IF(AND(AD$5&lt;=$H37,AD$5+6&gt;=$G37,$F37&lt;&gt;"Abgeschlossen",$A37&lt;&gt;""),$I37,0)</f>
        <v>0</v>
      </c>
      <c r="AE37" s="22">
        <f t="shared" si="20"/>
        <v>0</v>
      </c>
      <c r="AF37" s="22">
        <f t="shared" si="20"/>
        <v>0</v>
      </c>
      <c r="AG37" s="22">
        <f t="shared" si="20"/>
        <v>0</v>
      </c>
      <c r="AH37" s="22">
        <f t="shared" si="20"/>
        <v>0</v>
      </c>
      <c r="AI37" s="22">
        <f t="shared" si="20"/>
        <v>0</v>
      </c>
      <c r="AJ37" s="22">
        <f t="shared" si="20"/>
        <v>0</v>
      </c>
      <c r="AK37" s="22">
        <f t="shared" si="20"/>
        <v>0</v>
      </c>
      <c r="AL37" s="22">
        <f t="shared" si="20"/>
        <v>0</v>
      </c>
      <c r="AM37" s="22">
        <f t="shared" si="20"/>
        <v>0</v>
      </c>
      <c r="AN37" s="22">
        <f t="shared" ref="AN37:AW46" si="21">IF(AND(AN$5&lt;=$H37,AN$5+6&gt;=$G37,$F37&lt;&gt;"Abgeschlossen",$A37&lt;&gt;""),$I37,0)</f>
        <v>0</v>
      </c>
      <c r="AO37" s="22">
        <f t="shared" si="21"/>
        <v>0</v>
      </c>
      <c r="AP37" s="22">
        <f t="shared" si="21"/>
        <v>0</v>
      </c>
      <c r="AQ37" s="22">
        <f t="shared" si="21"/>
        <v>0</v>
      </c>
      <c r="AR37" s="22">
        <f t="shared" si="21"/>
        <v>0</v>
      </c>
      <c r="AS37" s="22">
        <f t="shared" si="21"/>
        <v>0</v>
      </c>
      <c r="AT37" s="22">
        <f t="shared" si="21"/>
        <v>0</v>
      </c>
      <c r="AU37" s="22">
        <f t="shared" si="21"/>
        <v>0</v>
      </c>
      <c r="AV37" s="22">
        <f t="shared" si="21"/>
        <v>0</v>
      </c>
      <c r="AW37" s="22">
        <f t="shared" si="21"/>
        <v>0</v>
      </c>
      <c r="AX37" s="22">
        <f t="shared" ref="AX37:BJ46" si="22">IF(AND(AX$5&lt;=$H37,AX$5+6&gt;=$G37,$F37&lt;&gt;"Abgeschlossen",$A37&lt;&gt;""),$I37,0)</f>
        <v>0</v>
      </c>
      <c r="AY37" s="22">
        <f t="shared" si="22"/>
        <v>0</v>
      </c>
      <c r="AZ37" s="22">
        <f t="shared" si="22"/>
        <v>0</v>
      </c>
      <c r="BA37" s="22">
        <f t="shared" si="22"/>
        <v>0</v>
      </c>
      <c r="BB37" s="22">
        <f t="shared" si="22"/>
        <v>0</v>
      </c>
      <c r="BC37" s="22">
        <f t="shared" si="22"/>
        <v>0</v>
      </c>
      <c r="BD37" s="22">
        <f t="shared" si="22"/>
        <v>0</v>
      </c>
      <c r="BE37" s="22">
        <f t="shared" si="22"/>
        <v>0</v>
      </c>
      <c r="BF37" s="22">
        <f t="shared" si="22"/>
        <v>0</v>
      </c>
      <c r="BG37" s="22">
        <f t="shared" si="22"/>
        <v>0</v>
      </c>
      <c r="BH37" s="22">
        <f t="shared" si="22"/>
        <v>0</v>
      </c>
      <c r="BI37" s="22">
        <f t="shared" si="22"/>
        <v>0</v>
      </c>
      <c r="BJ37" s="22">
        <f t="shared" si="22"/>
        <v>0</v>
      </c>
      <c r="BK37" s="22">
        <f t="shared" si="5"/>
        <v>0</v>
      </c>
      <c r="BL37" s="23" t="str">
        <f t="shared" si="17"/>
        <v/>
      </c>
    </row>
    <row r="38" spans="1:64" x14ac:dyDescent="0.25">
      <c r="A38" s="15"/>
      <c r="B38" s="15"/>
      <c r="C38" s="15"/>
      <c r="D38" s="15"/>
      <c r="E38" s="15"/>
      <c r="F38" s="15"/>
      <c r="G38" s="18"/>
      <c r="H38" s="18"/>
      <c r="I38" s="17"/>
      <c r="J38" s="22">
        <f t="shared" si="18"/>
        <v>0</v>
      </c>
      <c r="K38" s="22">
        <f t="shared" si="18"/>
        <v>0</v>
      </c>
      <c r="L38" s="22">
        <f t="shared" si="18"/>
        <v>0</v>
      </c>
      <c r="M38" s="22">
        <f t="shared" si="18"/>
        <v>0</v>
      </c>
      <c r="N38" s="22">
        <f t="shared" si="18"/>
        <v>0</v>
      </c>
      <c r="O38" s="22">
        <f t="shared" si="18"/>
        <v>0</v>
      </c>
      <c r="P38" s="22">
        <f t="shared" si="18"/>
        <v>0</v>
      </c>
      <c r="Q38" s="22">
        <f t="shared" si="18"/>
        <v>0</v>
      </c>
      <c r="R38" s="22">
        <f t="shared" si="18"/>
        <v>0</v>
      </c>
      <c r="S38" s="22">
        <f t="shared" si="18"/>
        <v>0</v>
      </c>
      <c r="T38" s="22">
        <f t="shared" si="19"/>
        <v>0</v>
      </c>
      <c r="U38" s="22">
        <f t="shared" si="19"/>
        <v>0</v>
      </c>
      <c r="V38" s="22">
        <f t="shared" si="19"/>
        <v>0</v>
      </c>
      <c r="W38" s="22">
        <f t="shared" si="19"/>
        <v>0</v>
      </c>
      <c r="X38" s="22">
        <f t="shared" si="19"/>
        <v>0</v>
      </c>
      <c r="Y38" s="22">
        <f t="shared" si="19"/>
        <v>0</v>
      </c>
      <c r="Z38" s="22">
        <f t="shared" si="19"/>
        <v>0</v>
      </c>
      <c r="AA38" s="22">
        <f t="shared" si="19"/>
        <v>0</v>
      </c>
      <c r="AB38" s="22">
        <f t="shared" si="19"/>
        <v>0</v>
      </c>
      <c r="AC38" s="22">
        <f t="shared" si="19"/>
        <v>0</v>
      </c>
      <c r="AD38" s="22">
        <f t="shared" si="20"/>
        <v>0</v>
      </c>
      <c r="AE38" s="22">
        <f t="shared" si="20"/>
        <v>0</v>
      </c>
      <c r="AF38" s="22">
        <f t="shared" si="20"/>
        <v>0</v>
      </c>
      <c r="AG38" s="22">
        <f t="shared" si="20"/>
        <v>0</v>
      </c>
      <c r="AH38" s="22">
        <f t="shared" si="20"/>
        <v>0</v>
      </c>
      <c r="AI38" s="22">
        <f t="shared" si="20"/>
        <v>0</v>
      </c>
      <c r="AJ38" s="22">
        <f t="shared" si="20"/>
        <v>0</v>
      </c>
      <c r="AK38" s="22">
        <f t="shared" si="20"/>
        <v>0</v>
      </c>
      <c r="AL38" s="22">
        <f t="shared" si="20"/>
        <v>0</v>
      </c>
      <c r="AM38" s="22">
        <f t="shared" si="20"/>
        <v>0</v>
      </c>
      <c r="AN38" s="22">
        <f t="shared" si="21"/>
        <v>0</v>
      </c>
      <c r="AO38" s="22">
        <f t="shared" si="21"/>
        <v>0</v>
      </c>
      <c r="AP38" s="22">
        <f t="shared" si="21"/>
        <v>0</v>
      </c>
      <c r="AQ38" s="22">
        <f t="shared" si="21"/>
        <v>0</v>
      </c>
      <c r="AR38" s="22">
        <f t="shared" si="21"/>
        <v>0</v>
      </c>
      <c r="AS38" s="22">
        <f t="shared" si="21"/>
        <v>0</v>
      </c>
      <c r="AT38" s="22">
        <f t="shared" si="21"/>
        <v>0</v>
      </c>
      <c r="AU38" s="22">
        <f t="shared" si="21"/>
        <v>0</v>
      </c>
      <c r="AV38" s="22">
        <f t="shared" si="21"/>
        <v>0</v>
      </c>
      <c r="AW38" s="22">
        <f t="shared" si="21"/>
        <v>0</v>
      </c>
      <c r="AX38" s="22">
        <f t="shared" si="22"/>
        <v>0</v>
      </c>
      <c r="AY38" s="22">
        <f t="shared" si="22"/>
        <v>0</v>
      </c>
      <c r="AZ38" s="22">
        <f t="shared" si="22"/>
        <v>0</v>
      </c>
      <c r="BA38" s="22">
        <f t="shared" si="22"/>
        <v>0</v>
      </c>
      <c r="BB38" s="22">
        <f t="shared" si="22"/>
        <v>0</v>
      </c>
      <c r="BC38" s="22">
        <f t="shared" si="22"/>
        <v>0</v>
      </c>
      <c r="BD38" s="22">
        <f t="shared" si="22"/>
        <v>0</v>
      </c>
      <c r="BE38" s="22">
        <f t="shared" si="22"/>
        <v>0</v>
      </c>
      <c r="BF38" s="22">
        <f t="shared" si="22"/>
        <v>0</v>
      </c>
      <c r="BG38" s="22">
        <f t="shared" si="22"/>
        <v>0</v>
      </c>
      <c r="BH38" s="22">
        <f t="shared" si="22"/>
        <v>0</v>
      </c>
      <c r="BI38" s="22">
        <f t="shared" si="22"/>
        <v>0</v>
      </c>
      <c r="BJ38" s="22">
        <f t="shared" si="22"/>
        <v>0</v>
      </c>
      <c r="BK38" s="22">
        <f t="shared" si="5"/>
        <v>0</v>
      </c>
      <c r="BL38" s="23" t="str">
        <f t="shared" si="17"/>
        <v/>
      </c>
    </row>
    <row r="39" spans="1:64" x14ac:dyDescent="0.25">
      <c r="A39" s="15"/>
      <c r="B39" s="15"/>
      <c r="C39" s="15"/>
      <c r="D39" s="15"/>
      <c r="E39" s="15"/>
      <c r="F39" s="15"/>
      <c r="G39" s="18"/>
      <c r="H39" s="18"/>
      <c r="I39" s="17"/>
      <c r="J39" s="22">
        <f t="shared" si="18"/>
        <v>0</v>
      </c>
      <c r="K39" s="22">
        <f t="shared" si="18"/>
        <v>0</v>
      </c>
      <c r="L39" s="22">
        <f t="shared" si="18"/>
        <v>0</v>
      </c>
      <c r="M39" s="22">
        <f t="shared" si="18"/>
        <v>0</v>
      </c>
      <c r="N39" s="22">
        <f t="shared" si="18"/>
        <v>0</v>
      </c>
      <c r="O39" s="22">
        <f t="shared" si="18"/>
        <v>0</v>
      </c>
      <c r="P39" s="22">
        <f t="shared" si="18"/>
        <v>0</v>
      </c>
      <c r="Q39" s="22">
        <f t="shared" si="18"/>
        <v>0</v>
      </c>
      <c r="R39" s="22">
        <f t="shared" si="18"/>
        <v>0</v>
      </c>
      <c r="S39" s="22">
        <f t="shared" si="18"/>
        <v>0</v>
      </c>
      <c r="T39" s="22">
        <f t="shared" si="19"/>
        <v>0</v>
      </c>
      <c r="U39" s="22">
        <f t="shared" si="19"/>
        <v>0</v>
      </c>
      <c r="V39" s="22">
        <f t="shared" si="19"/>
        <v>0</v>
      </c>
      <c r="W39" s="22">
        <f t="shared" si="19"/>
        <v>0</v>
      </c>
      <c r="X39" s="22">
        <f t="shared" si="19"/>
        <v>0</v>
      </c>
      <c r="Y39" s="22">
        <f t="shared" si="19"/>
        <v>0</v>
      </c>
      <c r="Z39" s="22">
        <f t="shared" si="19"/>
        <v>0</v>
      </c>
      <c r="AA39" s="22">
        <f t="shared" si="19"/>
        <v>0</v>
      </c>
      <c r="AB39" s="22">
        <f t="shared" si="19"/>
        <v>0</v>
      </c>
      <c r="AC39" s="22">
        <f t="shared" si="19"/>
        <v>0</v>
      </c>
      <c r="AD39" s="22">
        <f t="shared" si="20"/>
        <v>0</v>
      </c>
      <c r="AE39" s="22">
        <f t="shared" si="20"/>
        <v>0</v>
      </c>
      <c r="AF39" s="22">
        <f t="shared" si="20"/>
        <v>0</v>
      </c>
      <c r="AG39" s="22">
        <f t="shared" si="20"/>
        <v>0</v>
      </c>
      <c r="AH39" s="22">
        <f t="shared" si="20"/>
        <v>0</v>
      </c>
      <c r="AI39" s="22">
        <f t="shared" si="20"/>
        <v>0</v>
      </c>
      <c r="AJ39" s="22">
        <f t="shared" si="20"/>
        <v>0</v>
      </c>
      <c r="AK39" s="22">
        <f t="shared" si="20"/>
        <v>0</v>
      </c>
      <c r="AL39" s="22">
        <f t="shared" si="20"/>
        <v>0</v>
      </c>
      <c r="AM39" s="22">
        <f t="shared" si="20"/>
        <v>0</v>
      </c>
      <c r="AN39" s="22">
        <f t="shared" si="21"/>
        <v>0</v>
      </c>
      <c r="AO39" s="22">
        <f t="shared" si="21"/>
        <v>0</v>
      </c>
      <c r="AP39" s="22">
        <f t="shared" si="21"/>
        <v>0</v>
      </c>
      <c r="AQ39" s="22">
        <f t="shared" si="21"/>
        <v>0</v>
      </c>
      <c r="AR39" s="22">
        <f t="shared" si="21"/>
        <v>0</v>
      </c>
      <c r="AS39" s="22">
        <f t="shared" si="21"/>
        <v>0</v>
      </c>
      <c r="AT39" s="22">
        <f t="shared" si="21"/>
        <v>0</v>
      </c>
      <c r="AU39" s="22">
        <f t="shared" si="21"/>
        <v>0</v>
      </c>
      <c r="AV39" s="22">
        <f t="shared" si="21"/>
        <v>0</v>
      </c>
      <c r="AW39" s="22">
        <f t="shared" si="21"/>
        <v>0</v>
      </c>
      <c r="AX39" s="22">
        <f t="shared" si="22"/>
        <v>0</v>
      </c>
      <c r="AY39" s="22">
        <f t="shared" si="22"/>
        <v>0</v>
      </c>
      <c r="AZ39" s="22">
        <f t="shared" si="22"/>
        <v>0</v>
      </c>
      <c r="BA39" s="22">
        <f t="shared" si="22"/>
        <v>0</v>
      </c>
      <c r="BB39" s="22">
        <f t="shared" si="22"/>
        <v>0</v>
      </c>
      <c r="BC39" s="22">
        <f t="shared" si="22"/>
        <v>0</v>
      </c>
      <c r="BD39" s="22">
        <f t="shared" si="22"/>
        <v>0</v>
      </c>
      <c r="BE39" s="22">
        <f t="shared" si="22"/>
        <v>0</v>
      </c>
      <c r="BF39" s="22">
        <f t="shared" si="22"/>
        <v>0</v>
      </c>
      <c r="BG39" s="22">
        <f t="shared" si="22"/>
        <v>0</v>
      </c>
      <c r="BH39" s="22">
        <f t="shared" si="22"/>
        <v>0</v>
      </c>
      <c r="BI39" s="22">
        <f t="shared" si="22"/>
        <v>0</v>
      </c>
      <c r="BJ39" s="22">
        <f t="shared" si="22"/>
        <v>0</v>
      </c>
      <c r="BK39" s="22">
        <f t="shared" ref="BK39:BK70" si="23">SUM(J39:BJ39)</f>
        <v>0</v>
      </c>
      <c r="BL39" s="23" t="str">
        <f t="shared" si="17"/>
        <v/>
      </c>
    </row>
    <row r="40" spans="1:64" x14ac:dyDescent="0.25">
      <c r="A40" s="15"/>
      <c r="B40" s="15"/>
      <c r="C40" s="15"/>
      <c r="D40" s="15"/>
      <c r="E40" s="15"/>
      <c r="F40" s="15"/>
      <c r="G40" s="18"/>
      <c r="H40" s="18"/>
      <c r="I40" s="17"/>
      <c r="J40" s="22">
        <f t="shared" si="18"/>
        <v>0</v>
      </c>
      <c r="K40" s="22">
        <f t="shared" si="18"/>
        <v>0</v>
      </c>
      <c r="L40" s="22">
        <f t="shared" si="18"/>
        <v>0</v>
      </c>
      <c r="M40" s="22">
        <f t="shared" si="18"/>
        <v>0</v>
      </c>
      <c r="N40" s="22">
        <f t="shared" si="18"/>
        <v>0</v>
      </c>
      <c r="O40" s="22">
        <f t="shared" si="18"/>
        <v>0</v>
      </c>
      <c r="P40" s="22">
        <f t="shared" si="18"/>
        <v>0</v>
      </c>
      <c r="Q40" s="22">
        <f t="shared" si="18"/>
        <v>0</v>
      </c>
      <c r="R40" s="22">
        <f t="shared" si="18"/>
        <v>0</v>
      </c>
      <c r="S40" s="22">
        <f t="shared" si="18"/>
        <v>0</v>
      </c>
      <c r="T40" s="22">
        <f t="shared" si="19"/>
        <v>0</v>
      </c>
      <c r="U40" s="22">
        <f t="shared" si="19"/>
        <v>0</v>
      </c>
      <c r="V40" s="22">
        <f t="shared" si="19"/>
        <v>0</v>
      </c>
      <c r="W40" s="22">
        <f t="shared" si="19"/>
        <v>0</v>
      </c>
      <c r="X40" s="22">
        <f t="shared" si="19"/>
        <v>0</v>
      </c>
      <c r="Y40" s="22">
        <f t="shared" si="19"/>
        <v>0</v>
      </c>
      <c r="Z40" s="22">
        <f t="shared" si="19"/>
        <v>0</v>
      </c>
      <c r="AA40" s="22">
        <f t="shared" si="19"/>
        <v>0</v>
      </c>
      <c r="AB40" s="22">
        <f t="shared" si="19"/>
        <v>0</v>
      </c>
      <c r="AC40" s="22">
        <f t="shared" si="19"/>
        <v>0</v>
      </c>
      <c r="AD40" s="22">
        <f t="shared" si="20"/>
        <v>0</v>
      </c>
      <c r="AE40" s="22">
        <f t="shared" si="20"/>
        <v>0</v>
      </c>
      <c r="AF40" s="22">
        <f t="shared" si="20"/>
        <v>0</v>
      </c>
      <c r="AG40" s="22">
        <f t="shared" si="20"/>
        <v>0</v>
      </c>
      <c r="AH40" s="22">
        <f t="shared" si="20"/>
        <v>0</v>
      </c>
      <c r="AI40" s="22">
        <f t="shared" si="20"/>
        <v>0</v>
      </c>
      <c r="AJ40" s="22">
        <f t="shared" si="20"/>
        <v>0</v>
      </c>
      <c r="AK40" s="22">
        <f t="shared" si="20"/>
        <v>0</v>
      </c>
      <c r="AL40" s="22">
        <f t="shared" si="20"/>
        <v>0</v>
      </c>
      <c r="AM40" s="22">
        <f t="shared" si="20"/>
        <v>0</v>
      </c>
      <c r="AN40" s="22">
        <f t="shared" si="21"/>
        <v>0</v>
      </c>
      <c r="AO40" s="22">
        <f t="shared" si="21"/>
        <v>0</v>
      </c>
      <c r="AP40" s="22">
        <f t="shared" si="21"/>
        <v>0</v>
      </c>
      <c r="AQ40" s="22">
        <f t="shared" si="21"/>
        <v>0</v>
      </c>
      <c r="AR40" s="22">
        <f t="shared" si="21"/>
        <v>0</v>
      </c>
      <c r="AS40" s="22">
        <f t="shared" si="21"/>
        <v>0</v>
      </c>
      <c r="AT40" s="22">
        <f t="shared" si="21"/>
        <v>0</v>
      </c>
      <c r="AU40" s="22">
        <f t="shared" si="21"/>
        <v>0</v>
      </c>
      <c r="AV40" s="22">
        <f t="shared" si="21"/>
        <v>0</v>
      </c>
      <c r="AW40" s="22">
        <f t="shared" si="21"/>
        <v>0</v>
      </c>
      <c r="AX40" s="22">
        <f t="shared" si="22"/>
        <v>0</v>
      </c>
      <c r="AY40" s="22">
        <f t="shared" si="22"/>
        <v>0</v>
      </c>
      <c r="AZ40" s="22">
        <f t="shared" si="22"/>
        <v>0</v>
      </c>
      <c r="BA40" s="22">
        <f t="shared" si="22"/>
        <v>0</v>
      </c>
      <c r="BB40" s="22">
        <f t="shared" si="22"/>
        <v>0</v>
      </c>
      <c r="BC40" s="22">
        <f t="shared" si="22"/>
        <v>0</v>
      </c>
      <c r="BD40" s="22">
        <f t="shared" si="22"/>
        <v>0</v>
      </c>
      <c r="BE40" s="22">
        <f t="shared" si="22"/>
        <v>0</v>
      </c>
      <c r="BF40" s="22">
        <f t="shared" si="22"/>
        <v>0</v>
      </c>
      <c r="BG40" s="22">
        <f t="shared" si="22"/>
        <v>0</v>
      </c>
      <c r="BH40" s="22">
        <f t="shared" si="22"/>
        <v>0</v>
      </c>
      <c r="BI40" s="22">
        <f t="shared" si="22"/>
        <v>0</v>
      </c>
      <c r="BJ40" s="22">
        <f t="shared" si="22"/>
        <v>0</v>
      </c>
      <c r="BK40" s="22">
        <f t="shared" si="23"/>
        <v>0</v>
      </c>
      <c r="BL40" s="23" t="str">
        <f t="shared" si="17"/>
        <v/>
      </c>
    </row>
    <row r="41" spans="1:64" x14ac:dyDescent="0.25">
      <c r="A41" s="15"/>
      <c r="B41" s="15"/>
      <c r="C41" s="15"/>
      <c r="D41" s="15"/>
      <c r="E41" s="15"/>
      <c r="F41" s="15"/>
      <c r="G41" s="18"/>
      <c r="H41" s="18"/>
      <c r="I41" s="17"/>
      <c r="J41" s="22">
        <f t="shared" si="18"/>
        <v>0</v>
      </c>
      <c r="K41" s="22">
        <f t="shared" si="18"/>
        <v>0</v>
      </c>
      <c r="L41" s="22">
        <f t="shared" si="18"/>
        <v>0</v>
      </c>
      <c r="M41" s="22">
        <f t="shared" si="18"/>
        <v>0</v>
      </c>
      <c r="N41" s="22">
        <f t="shared" si="18"/>
        <v>0</v>
      </c>
      <c r="O41" s="22">
        <f t="shared" si="18"/>
        <v>0</v>
      </c>
      <c r="P41" s="22">
        <f t="shared" si="18"/>
        <v>0</v>
      </c>
      <c r="Q41" s="22">
        <f t="shared" si="18"/>
        <v>0</v>
      </c>
      <c r="R41" s="22">
        <f t="shared" si="18"/>
        <v>0</v>
      </c>
      <c r="S41" s="22">
        <f t="shared" si="18"/>
        <v>0</v>
      </c>
      <c r="T41" s="22">
        <f t="shared" si="19"/>
        <v>0</v>
      </c>
      <c r="U41" s="22">
        <f t="shared" si="19"/>
        <v>0</v>
      </c>
      <c r="V41" s="22">
        <f t="shared" si="19"/>
        <v>0</v>
      </c>
      <c r="W41" s="22">
        <f t="shared" si="19"/>
        <v>0</v>
      </c>
      <c r="X41" s="22">
        <f t="shared" si="19"/>
        <v>0</v>
      </c>
      <c r="Y41" s="22">
        <f t="shared" si="19"/>
        <v>0</v>
      </c>
      <c r="Z41" s="22">
        <f t="shared" si="19"/>
        <v>0</v>
      </c>
      <c r="AA41" s="22">
        <f t="shared" si="19"/>
        <v>0</v>
      </c>
      <c r="AB41" s="22">
        <f t="shared" si="19"/>
        <v>0</v>
      </c>
      <c r="AC41" s="22">
        <f t="shared" si="19"/>
        <v>0</v>
      </c>
      <c r="AD41" s="22">
        <f t="shared" si="20"/>
        <v>0</v>
      </c>
      <c r="AE41" s="22">
        <f t="shared" si="20"/>
        <v>0</v>
      </c>
      <c r="AF41" s="22">
        <f t="shared" si="20"/>
        <v>0</v>
      </c>
      <c r="AG41" s="22">
        <f t="shared" si="20"/>
        <v>0</v>
      </c>
      <c r="AH41" s="22">
        <f t="shared" si="20"/>
        <v>0</v>
      </c>
      <c r="AI41" s="22">
        <f t="shared" si="20"/>
        <v>0</v>
      </c>
      <c r="AJ41" s="22">
        <f t="shared" si="20"/>
        <v>0</v>
      </c>
      <c r="AK41" s="22">
        <f t="shared" si="20"/>
        <v>0</v>
      </c>
      <c r="AL41" s="22">
        <f t="shared" si="20"/>
        <v>0</v>
      </c>
      <c r="AM41" s="22">
        <f t="shared" si="20"/>
        <v>0</v>
      </c>
      <c r="AN41" s="22">
        <f t="shared" si="21"/>
        <v>0</v>
      </c>
      <c r="AO41" s="22">
        <f t="shared" si="21"/>
        <v>0</v>
      </c>
      <c r="AP41" s="22">
        <f t="shared" si="21"/>
        <v>0</v>
      </c>
      <c r="AQ41" s="22">
        <f t="shared" si="21"/>
        <v>0</v>
      </c>
      <c r="AR41" s="22">
        <f t="shared" si="21"/>
        <v>0</v>
      </c>
      <c r="AS41" s="22">
        <f t="shared" si="21"/>
        <v>0</v>
      </c>
      <c r="AT41" s="22">
        <f t="shared" si="21"/>
        <v>0</v>
      </c>
      <c r="AU41" s="22">
        <f t="shared" si="21"/>
        <v>0</v>
      </c>
      <c r="AV41" s="22">
        <f t="shared" si="21"/>
        <v>0</v>
      </c>
      <c r="AW41" s="22">
        <f t="shared" si="21"/>
        <v>0</v>
      </c>
      <c r="AX41" s="22">
        <f t="shared" si="22"/>
        <v>0</v>
      </c>
      <c r="AY41" s="22">
        <f t="shared" si="22"/>
        <v>0</v>
      </c>
      <c r="AZ41" s="22">
        <f t="shared" si="22"/>
        <v>0</v>
      </c>
      <c r="BA41" s="22">
        <f t="shared" si="22"/>
        <v>0</v>
      </c>
      <c r="BB41" s="22">
        <f t="shared" si="22"/>
        <v>0</v>
      </c>
      <c r="BC41" s="22">
        <f t="shared" si="22"/>
        <v>0</v>
      </c>
      <c r="BD41" s="22">
        <f t="shared" si="22"/>
        <v>0</v>
      </c>
      <c r="BE41" s="22">
        <f t="shared" si="22"/>
        <v>0</v>
      </c>
      <c r="BF41" s="22">
        <f t="shared" si="22"/>
        <v>0</v>
      </c>
      <c r="BG41" s="22">
        <f t="shared" si="22"/>
        <v>0</v>
      </c>
      <c r="BH41" s="22">
        <f t="shared" si="22"/>
        <v>0</v>
      </c>
      <c r="BI41" s="22">
        <f t="shared" si="22"/>
        <v>0</v>
      </c>
      <c r="BJ41" s="22">
        <f t="shared" si="22"/>
        <v>0</v>
      </c>
      <c r="BK41" s="22">
        <f t="shared" si="23"/>
        <v>0</v>
      </c>
      <c r="BL41" s="23" t="str">
        <f t="shared" si="17"/>
        <v/>
      </c>
    </row>
    <row r="42" spans="1:64" x14ac:dyDescent="0.25">
      <c r="A42" s="15"/>
      <c r="B42" s="15"/>
      <c r="C42" s="15"/>
      <c r="D42" s="15"/>
      <c r="E42" s="15"/>
      <c r="F42" s="15"/>
      <c r="G42" s="18"/>
      <c r="H42" s="18"/>
      <c r="I42" s="17"/>
      <c r="J42" s="22">
        <f t="shared" si="18"/>
        <v>0</v>
      </c>
      <c r="K42" s="22">
        <f t="shared" si="18"/>
        <v>0</v>
      </c>
      <c r="L42" s="22">
        <f t="shared" si="18"/>
        <v>0</v>
      </c>
      <c r="M42" s="22">
        <f t="shared" si="18"/>
        <v>0</v>
      </c>
      <c r="N42" s="22">
        <f t="shared" si="18"/>
        <v>0</v>
      </c>
      <c r="O42" s="22">
        <f t="shared" si="18"/>
        <v>0</v>
      </c>
      <c r="P42" s="22">
        <f t="shared" si="18"/>
        <v>0</v>
      </c>
      <c r="Q42" s="22">
        <f t="shared" si="18"/>
        <v>0</v>
      </c>
      <c r="R42" s="22">
        <f t="shared" si="18"/>
        <v>0</v>
      </c>
      <c r="S42" s="22">
        <f t="shared" si="18"/>
        <v>0</v>
      </c>
      <c r="T42" s="22">
        <f t="shared" si="19"/>
        <v>0</v>
      </c>
      <c r="U42" s="22">
        <f t="shared" si="19"/>
        <v>0</v>
      </c>
      <c r="V42" s="22">
        <f t="shared" si="19"/>
        <v>0</v>
      </c>
      <c r="W42" s="22">
        <f t="shared" si="19"/>
        <v>0</v>
      </c>
      <c r="X42" s="22">
        <f t="shared" si="19"/>
        <v>0</v>
      </c>
      <c r="Y42" s="22">
        <f t="shared" si="19"/>
        <v>0</v>
      </c>
      <c r="Z42" s="22">
        <f t="shared" si="19"/>
        <v>0</v>
      </c>
      <c r="AA42" s="22">
        <f t="shared" si="19"/>
        <v>0</v>
      </c>
      <c r="AB42" s="22">
        <f t="shared" si="19"/>
        <v>0</v>
      </c>
      <c r="AC42" s="22">
        <f t="shared" si="19"/>
        <v>0</v>
      </c>
      <c r="AD42" s="22">
        <f t="shared" si="20"/>
        <v>0</v>
      </c>
      <c r="AE42" s="22">
        <f t="shared" si="20"/>
        <v>0</v>
      </c>
      <c r="AF42" s="22">
        <f t="shared" si="20"/>
        <v>0</v>
      </c>
      <c r="AG42" s="22">
        <f t="shared" si="20"/>
        <v>0</v>
      </c>
      <c r="AH42" s="22">
        <f t="shared" si="20"/>
        <v>0</v>
      </c>
      <c r="AI42" s="22">
        <f t="shared" si="20"/>
        <v>0</v>
      </c>
      <c r="AJ42" s="22">
        <f t="shared" si="20"/>
        <v>0</v>
      </c>
      <c r="AK42" s="22">
        <f t="shared" si="20"/>
        <v>0</v>
      </c>
      <c r="AL42" s="22">
        <f t="shared" si="20"/>
        <v>0</v>
      </c>
      <c r="AM42" s="22">
        <f t="shared" si="20"/>
        <v>0</v>
      </c>
      <c r="AN42" s="22">
        <f t="shared" si="21"/>
        <v>0</v>
      </c>
      <c r="AO42" s="22">
        <f t="shared" si="21"/>
        <v>0</v>
      </c>
      <c r="AP42" s="22">
        <f t="shared" si="21"/>
        <v>0</v>
      </c>
      <c r="AQ42" s="22">
        <f t="shared" si="21"/>
        <v>0</v>
      </c>
      <c r="AR42" s="22">
        <f t="shared" si="21"/>
        <v>0</v>
      </c>
      <c r="AS42" s="22">
        <f t="shared" si="21"/>
        <v>0</v>
      </c>
      <c r="AT42" s="22">
        <f t="shared" si="21"/>
        <v>0</v>
      </c>
      <c r="AU42" s="22">
        <f t="shared" si="21"/>
        <v>0</v>
      </c>
      <c r="AV42" s="22">
        <f t="shared" si="21"/>
        <v>0</v>
      </c>
      <c r="AW42" s="22">
        <f t="shared" si="21"/>
        <v>0</v>
      </c>
      <c r="AX42" s="22">
        <f t="shared" si="22"/>
        <v>0</v>
      </c>
      <c r="AY42" s="22">
        <f t="shared" si="22"/>
        <v>0</v>
      </c>
      <c r="AZ42" s="22">
        <f t="shared" si="22"/>
        <v>0</v>
      </c>
      <c r="BA42" s="22">
        <f t="shared" si="22"/>
        <v>0</v>
      </c>
      <c r="BB42" s="22">
        <f t="shared" si="22"/>
        <v>0</v>
      </c>
      <c r="BC42" s="22">
        <f t="shared" si="22"/>
        <v>0</v>
      </c>
      <c r="BD42" s="22">
        <f t="shared" si="22"/>
        <v>0</v>
      </c>
      <c r="BE42" s="22">
        <f t="shared" si="22"/>
        <v>0</v>
      </c>
      <c r="BF42" s="22">
        <f t="shared" si="22"/>
        <v>0</v>
      </c>
      <c r="BG42" s="22">
        <f t="shared" si="22"/>
        <v>0</v>
      </c>
      <c r="BH42" s="22">
        <f t="shared" si="22"/>
        <v>0</v>
      </c>
      <c r="BI42" s="22">
        <f t="shared" si="22"/>
        <v>0</v>
      </c>
      <c r="BJ42" s="22">
        <f t="shared" si="22"/>
        <v>0</v>
      </c>
      <c r="BK42" s="22">
        <f t="shared" si="23"/>
        <v>0</v>
      </c>
      <c r="BL42" s="23" t="str">
        <f t="shared" si="17"/>
        <v/>
      </c>
    </row>
    <row r="43" spans="1:64" x14ac:dyDescent="0.25">
      <c r="A43" s="15"/>
      <c r="B43" s="15"/>
      <c r="C43" s="15"/>
      <c r="D43" s="15"/>
      <c r="E43" s="15"/>
      <c r="F43" s="15"/>
      <c r="G43" s="18"/>
      <c r="H43" s="18"/>
      <c r="I43" s="17"/>
      <c r="J43" s="22">
        <f t="shared" si="18"/>
        <v>0</v>
      </c>
      <c r="K43" s="22">
        <f t="shared" si="18"/>
        <v>0</v>
      </c>
      <c r="L43" s="22">
        <f t="shared" si="18"/>
        <v>0</v>
      </c>
      <c r="M43" s="22">
        <f t="shared" si="18"/>
        <v>0</v>
      </c>
      <c r="N43" s="22">
        <f t="shared" si="18"/>
        <v>0</v>
      </c>
      <c r="O43" s="22">
        <f t="shared" si="18"/>
        <v>0</v>
      </c>
      <c r="P43" s="22">
        <f t="shared" si="18"/>
        <v>0</v>
      </c>
      <c r="Q43" s="22">
        <f t="shared" si="18"/>
        <v>0</v>
      </c>
      <c r="R43" s="22">
        <f t="shared" si="18"/>
        <v>0</v>
      </c>
      <c r="S43" s="22">
        <f t="shared" si="18"/>
        <v>0</v>
      </c>
      <c r="T43" s="22">
        <f t="shared" si="19"/>
        <v>0</v>
      </c>
      <c r="U43" s="22">
        <f t="shared" si="19"/>
        <v>0</v>
      </c>
      <c r="V43" s="22">
        <f t="shared" si="19"/>
        <v>0</v>
      </c>
      <c r="W43" s="22">
        <f t="shared" si="19"/>
        <v>0</v>
      </c>
      <c r="X43" s="22">
        <f t="shared" si="19"/>
        <v>0</v>
      </c>
      <c r="Y43" s="22">
        <f t="shared" si="19"/>
        <v>0</v>
      </c>
      <c r="Z43" s="22">
        <f t="shared" si="19"/>
        <v>0</v>
      </c>
      <c r="AA43" s="22">
        <f t="shared" si="19"/>
        <v>0</v>
      </c>
      <c r="AB43" s="22">
        <f t="shared" si="19"/>
        <v>0</v>
      </c>
      <c r="AC43" s="22">
        <f t="shared" si="19"/>
        <v>0</v>
      </c>
      <c r="AD43" s="22">
        <f t="shared" si="20"/>
        <v>0</v>
      </c>
      <c r="AE43" s="22">
        <f t="shared" si="20"/>
        <v>0</v>
      </c>
      <c r="AF43" s="22">
        <f t="shared" si="20"/>
        <v>0</v>
      </c>
      <c r="AG43" s="22">
        <f t="shared" si="20"/>
        <v>0</v>
      </c>
      <c r="AH43" s="22">
        <f t="shared" si="20"/>
        <v>0</v>
      </c>
      <c r="AI43" s="22">
        <f t="shared" si="20"/>
        <v>0</v>
      </c>
      <c r="AJ43" s="22">
        <f t="shared" si="20"/>
        <v>0</v>
      </c>
      <c r="AK43" s="22">
        <f t="shared" si="20"/>
        <v>0</v>
      </c>
      <c r="AL43" s="22">
        <f t="shared" si="20"/>
        <v>0</v>
      </c>
      <c r="AM43" s="22">
        <f t="shared" si="20"/>
        <v>0</v>
      </c>
      <c r="AN43" s="22">
        <f t="shared" si="21"/>
        <v>0</v>
      </c>
      <c r="AO43" s="22">
        <f t="shared" si="21"/>
        <v>0</v>
      </c>
      <c r="AP43" s="22">
        <f t="shared" si="21"/>
        <v>0</v>
      </c>
      <c r="AQ43" s="22">
        <f t="shared" si="21"/>
        <v>0</v>
      </c>
      <c r="AR43" s="22">
        <f t="shared" si="21"/>
        <v>0</v>
      </c>
      <c r="AS43" s="22">
        <f t="shared" si="21"/>
        <v>0</v>
      </c>
      <c r="AT43" s="22">
        <f t="shared" si="21"/>
        <v>0</v>
      </c>
      <c r="AU43" s="22">
        <f t="shared" si="21"/>
        <v>0</v>
      </c>
      <c r="AV43" s="22">
        <f t="shared" si="21"/>
        <v>0</v>
      </c>
      <c r="AW43" s="22">
        <f t="shared" si="21"/>
        <v>0</v>
      </c>
      <c r="AX43" s="22">
        <f t="shared" si="22"/>
        <v>0</v>
      </c>
      <c r="AY43" s="22">
        <f t="shared" si="22"/>
        <v>0</v>
      </c>
      <c r="AZ43" s="22">
        <f t="shared" si="22"/>
        <v>0</v>
      </c>
      <c r="BA43" s="22">
        <f t="shared" si="22"/>
        <v>0</v>
      </c>
      <c r="BB43" s="22">
        <f t="shared" si="22"/>
        <v>0</v>
      </c>
      <c r="BC43" s="22">
        <f t="shared" si="22"/>
        <v>0</v>
      </c>
      <c r="BD43" s="22">
        <f t="shared" si="22"/>
        <v>0</v>
      </c>
      <c r="BE43" s="22">
        <f t="shared" si="22"/>
        <v>0</v>
      </c>
      <c r="BF43" s="22">
        <f t="shared" si="22"/>
        <v>0</v>
      </c>
      <c r="BG43" s="22">
        <f t="shared" si="22"/>
        <v>0</v>
      </c>
      <c r="BH43" s="22">
        <f t="shared" si="22"/>
        <v>0</v>
      </c>
      <c r="BI43" s="22">
        <f t="shared" si="22"/>
        <v>0</v>
      </c>
      <c r="BJ43" s="22">
        <f t="shared" si="22"/>
        <v>0</v>
      </c>
      <c r="BK43" s="22">
        <f t="shared" si="23"/>
        <v>0</v>
      </c>
      <c r="BL43" s="23" t="str">
        <f t="shared" si="17"/>
        <v/>
      </c>
    </row>
    <row r="44" spans="1:64" x14ac:dyDescent="0.25">
      <c r="A44" s="15"/>
      <c r="B44" s="15"/>
      <c r="C44" s="15"/>
      <c r="D44" s="15"/>
      <c r="E44" s="15"/>
      <c r="F44" s="15"/>
      <c r="G44" s="18"/>
      <c r="H44" s="18"/>
      <c r="I44" s="17"/>
      <c r="J44" s="22">
        <f t="shared" si="18"/>
        <v>0</v>
      </c>
      <c r="K44" s="22">
        <f t="shared" si="18"/>
        <v>0</v>
      </c>
      <c r="L44" s="22">
        <f t="shared" si="18"/>
        <v>0</v>
      </c>
      <c r="M44" s="22">
        <f t="shared" si="18"/>
        <v>0</v>
      </c>
      <c r="N44" s="22">
        <f t="shared" si="18"/>
        <v>0</v>
      </c>
      <c r="O44" s="22">
        <f t="shared" si="18"/>
        <v>0</v>
      </c>
      <c r="P44" s="22">
        <f t="shared" si="18"/>
        <v>0</v>
      </c>
      <c r="Q44" s="22">
        <f t="shared" si="18"/>
        <v>0</v>
      </c>
      <c r="R44" s="22">
        <f t="shared" si="18"/>
        <v>0</v>
      </c>
      <c r="S44" s="22">
        <f t="shared" si="18"/>
        <v>0</v>
      </c>
      <c r="T44" s="22">
        <f t="shared" si="19"/>
        <v>0</v>
      </c>
      <c r="U44" s="22">
        <f t="shared" si="19"/>
        <v>0</v>
      </c>
      <c r="V44" s="22">
        <f t="shared" si="19"/>
        <v>0</v>
      </c>
      <c r="W44" s="22">
        <f t="shared" si="19"/>
        <v>0</v>
      </c>
      <c r="X44" s="22">
        <f t="shared" si="19"/>
        <v>0</v>
      </c>
      <c r="Y44" s="22">
        <f t="shared" si="19"/>
        <v>0</v>
      </c>
      <c r="Z44" s="22">
        <f t="shared" si="19"/>
        <v>0</v>
      </c>
      <c r="AA44" s="22">
        <f t="shared" si="19"/>
        <v>0</v>
      </c>
      <c r="AB44" s="22">
        <f t="shared" si="19"/>
        <v>0</v>
      </c>
      <c r="AC44" s="22">
        <f t="shared" si="19"/>
        <v>0</v>
      </c>
      <c r="AD44" s="22">
        <f t="shared" si="20"/>
        <v>0</v>
      </c>
      <c r="AE44" s="22">
        <f t="shared" si="20"/>
        <v>0</v>
      </c>
      <c r="AF44" s="22">
        <f t="shared" si="20"/>
        <v>0</v>
      </c>
      <c r="AG44" s="22">
        <f t="shared" si="20"/>
        <v>0</v>
      </c>
      <c r="AH44" s="22">
        <f t="shared" si="20"/>
        <v>0</v>
      </c>
      <c r="AI44" s="22">
        <f t="shared" si="20"/>
        <v>0</v>
      </c>
      <c r="AJ44" s="22">
        <f t="shared" si="20"/>
        <v>0</v>
      </c>
      <c r="AK44" s="22">
        <f t="shared" si="20"/>
        <v>0</v>
      </c>
      <c r="AL44" s="22">
        <f t="shared" si="20"/>
        <v>0</v>
      </c>
      <c r="AM44" s="22">
        <f t="shared" si="20"/>
        <v>0</v>
      </c>
      <c r="AN44" s="22">
        <f t="shared" si="21"/>
        <v>0</v>
      </c>
      <c r="AO44" s="22">
        <f t="shared" si="21"/>
        <v>0</v>
      </c>
      <c r="AP44" s="22">
        <f t="shared" si="21"/>
        <v>0</v>
      </c>
      <c r="AQ44" s="22">
        <f t="shared" si="21"/>
        <v>0</v>
      </c>
      <c r="AR44" s="22">
        <f t="shared" si="21"/>
        <v>0</v>
      </c>
      <c r="AS44" s="22">
        <f t="shared" si="21"/>
        <v>0</v>
      </c>
      <c r="AT44" s="22">
        <f t="shared" si="21"/>
        <v>0</v>
      </c>
      <c r="AU44" s="22">
        <f t="shared" si="21"/>
        <v>0</v>
      </c>
      <c r="AV44" s="22">
        <f t="shared" si="21"/>
        <v>0</v>
      </c>
      <c r="AW44" s="22">
        <f t="shared" si="21"/>
        <v>0</v>
      </c>
      <c r="AX44" s="22">
        <f t="shared" si="22"/>
        <v>0</v>
      </c>
      <c r="AY44" s="22">
        <f t="shared" si="22"/>
        <v>0</v>
      </c>
      <c r="AZ44" s="22">
        <f t="shared" si="22"/>
        <v>0</v>
      </c>
      <c r="BA44" s="22">
        <f t="shared" si="22"/>
        <v>0</v>
      </c>
      <c r="BB44" s="22">
        <f t="shared" si="22"/>
        <v>0</v>
      </c>
      <c r="BC44" s="22">
        <f t="shared" si="22"/>
        <v>0</v>
      </c>
      <c r="BD44" s="22">
        <f t="shared" si="22"/>
        <v>0</v>
      </c>
      <c r="BE44" s="22">
        <f t="shared" si="22"/>
        <v>0</v>
      </c>
      <c r="BF44" s="22">
        <f t="shared" si="22"/>
        <v>0</v>
      </c>
      <c r="BG44" s="22">
        <f t="shared" si="22"/>
        <v>0</v>
      </c>
      <c r="BH44" s="22">
        <f t="shared" si="22"/>
        <v>0</v>
      </c>
      <c r="BI44" s="22">
        <f t="shared" si="22"/>
        <v>0</v>
      </c>
      <c r="BJ44" s="22">
        <f t="shared" si="22"/>
        <v>0</v>
      </c>
      <c r="BK44" s="22">
        <f t="shared" si="23"/>
        <v>0</v>
      </c>
      <c r="BL44" s="23" t="str">
        <f t="shared" si="17"/>
        <v/>
      </c>
    </row>
    <row r="45" spans="1:64" x14ac:dyDescent="0.25">
      <c r="A45" s="15"/>
      <c r="B45" s="15"/>
      <c r="C45" s="15"/>
      <c r="D45" s="15"/>
      <c r="E45" s="15"/>
      <c r="F45" s="15"/>
      <c r="G45" s="18"/>
      <c r="H45" s="18"/>
      <c r="I45" s="17"/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9"/>
        <v>0</v>
      </c>
      <c r="U45" s="22">
        <f t="shared" si="19"/>
        <v>0</v>
      </c>
      <c r="V45" s="22">
        <f t="shared" si="19"/>
        <v>0</v>
      </c>
      <c r="W45" s="22">
        <f t="shared" si="19"/>
        <v>0</v>
      </c>
      <c r="X45" s="22">
        <f t="shared" si="19"/>
        <v>0</v>
      </c>
      <c r="Y45" s="22">
        <f t="shared" si="19"/>
        <v>0</v>
      </c>
      <c r="Z45" s="22">
        <f t="shared" si="19"/>
        <v>0</v>
      </c>
      <c r="AA45" s="22">
        <f t="shared" si="19"/>
        <v>0</v>
      </c>
      <c r="AB45" s="22">
        <f t="shared" si="19"/>
        <v>0</v>
      </c>
      <c r="AC45" s="22">
        <f t="shared" si="19"/>
        <v>0</v>
      </c>
      <c r="AD45" s="22">
        <f t="shared" si="20"/>
        <v>0</v>
      </c>
      <c r="AE45" s="22">
        <f t="shared" si="20"/>
        <v>0</v>
      </c>
      <c r="AF45" s="22">
        <f t="shared" si="20"/>
        <v>0</v>
      </c>
      <c r="AG45" s="22">
        <f t="shared" si="20"/>
        <v>0</v>
      </c>
      <c r="AH45" s="22">
        <f t="shared" si="20"/>
        <v>0</v>
      </c>
      <c r="AI45" s="22">
        <f t="shared" si="20"/>
        <v>0</v>
      </c>
      <c r="AJ45" s="22">
        <f t="shared" si="20"/>
        <v>0</v>
      </c>
      <c r="AK45" s="22">
        <f t="shared" si="20"/>
        <v>0</v>
      </c>
      <c r="AL45" s="22">
        <f t="shared" si="20"/>
        <v>0</v>
      </c>
      <c r="AM45" s="22">
        <f t="shared" si="20"/>
        <v>0</v>
      </c>
      <c r="AN45" s="22">
        <f t="shared" si="21"/>
        <v>0</v>
      </c>
      <c r="AO45" s="22">
        <f t="shared" si="21"/>
        <v>0</v>
      </c>
      <c r="AP45" s="22">
        <f t="shared" si="21"/>
        <v>0</v>
      </c>
      <c r="AQ45" s="22">
        <f t="shared" si="21"/>
        <v>0</v>
      </c>
      <c r="AR45" s="22">
        <f t="shared" si="21"/>
        <v>0</v>
      </c>
      <c r="AS45" s="22">
        <f t="shared" si="21"/>
        <v>0</v>
      </c>
      <c r="AT45" s="22">
        <f t="shared" si="21"/>
        <v>0</v>
      </c>
      <c r="AU45" s="22">
        <f t="shared" si="21"/>
        <v>0</v>
      </c>
      <c r="AV45" s="22">
        <f t="shared" si="21"/>
        <v>0</v>
      </c>
      <c r="AW45" s="22">
        <f t="shared" si="21"/>
        <v>0</v>
      </c>
      <c r="AX45" s="22">
        <f t="shared" si="22"/>
        <v>0</v>
      </c>
      <c r="AY45" s="22">
        <f t="shared" si="22"/>
        <v>0</v>
      </c>
      <c r="AZ45" s="22">
        <f t="shared" si="22"/>
        <v>0</v>
      </c>
      <c r="BA45" s="22">
        <f t="shared" si="22"/>
        <v>0</v>
      </c>
      <c r="BB45" s="22">
        <f t="shared" si="22"/>
        <v>0</v>
      </c>
      <c r="BC45" s="22">
        <f t="shared" si="22"/>
        <v>0</v>
      </c>
      <c r="BD45" s="22">
        <f t="shared" si="22"/>
        <v>0</v>
      </c>
      <c r="BE45" s="22">
        <f t="shared" si="22"/>
        <v>0</v>
      </c>
      <c r="BF45" s="22">
        <f t="shared" si="22"/>
        <v>0</v>
      </c>
      <c r="BG45" s="22">
        <f t="shared" si="22"/>
        <v>0</v>
      </c>
      <c r="BH45" s="22">
        <f t="shared" si="22"/>
        <v>0</v>
      </c>
      <c r="BI45" s="22">
        <f t="shared" si="22"/>
        <v>0</v>
      </c>
      <c r="BJ45" s="22">
        <f t="shared" si="22"/>
        <v>0</v>
      </c>
      <c r="BK45" s="22">
        <f t="shared" si="23"/>
        <v>0</v>
      </c>
      <c r="BL45" s="23" t="str">
        <f t="shared" si="17"/>
        <v/>
      </c>
    </row>
    <row r="46" spans="1:64" x14ac:dyDescent="0.25">
      <c r="A46" s="15"/>
      <c r="B46" s="15"/>
      <c r="C46" s="15"/>
      <c r="D46" s="15"/>
      <c r="E46" s="15"/>
      <c r="F46" s="15"/>
      <c r="G46" s="18"/>
      <c r="H46" s="18"/>
      <c r="I46" s="17"/>
      <c r="J46" s="22">
        <f t="shared" si="18"/>
        <v>0</v>
      </c>
      <c r="K46" s="22">
        <f t="shared" si="18"/>
        <v>0</v>
      </c>
      <c r="L46" s="22">
        <f t="shared" si="18"/>
        <v>0</v>
      </c>
      <c r="M46" s="22">
        <f t="shared" si="18"/>
        <v>0</v>
      </c>
      <c r="N46" s="22">
        <f t="shared" si="18"/>
        <v>0</v>
      </c>
      <c r="O46" s="22">
        <f t="shared" si="18"/>
        <v>0</v>
      </c>
      <c r="P46" s="22">
        <f t="shared" si="18"/>
        <v>0</v>
      </c>
      <c r="Q46" s="22">
        <f t="shared" si="18"/>
        <v>0</v>
      </c>
      <c r="R46" s="22">
        <f t="shared" si="18"/>
        <v>0</v>
      </c>
      <c r="S46" s="22">
        <f t="shared" si="18"/>
        <v>0</v>
      </c>
      <c r="T46" s="22">
        <f t="shared" si="19"/>
        <v>0</v>
      </c>
      <c r="U46" s="22">
        <f t="shared" si="19"/>
        <v>0</v>
      </c>
      <c r="V46" s="22">
        <f t="shared" si="19"/>
        <v>0</v>
      </c>
      <c r="W46" s="22">
        <f t="shared" si="19"/>
        <v>0</v>
      </c>
      <c r="X46" s="22">
        <f t="shared" si="19"/>
        <v>0</v>
      </c>
      <c r="Y46" s="22">
        <f t="shared" si="19"/>
        <v>0</v>
      </c>
      <c r="Z46" s="22">
        <f t="shared" si="19"/>
        <v>0</v>
      </c>
      <c r="AA46" s="22">
        <f t="shared" si="19"/>
        <v>0</v>
      </c>
      <c r="AB46" s="22">
        <f t="shared" si="19"/>
        <v>0</v>
      </c>
      <c r="AC46" s="22">
        <f t="shared" si="19"/>
        <v>0</v>
      </c>
      <c r="AD46" s="22">
        <f t="shared" si="20"/>
        <v>0</v>
      </c>
      <c r="AE46" s="22">
        <f t="shared" si="20"/>
        <v>0</v>
      </c>
      <c r="AF46" s="22">
        <f t="shared" si="20"/>
        <v>0</v>
      </c>
      <c r="AG46" s="22">
        <f t="shared" si="20"/>
        <v>0</v>
      </c>
      <c r="AH46" s="22">
        <f t="shared" si="20"/>
        <v>0</v>
      </c>
      <c r="AI46" s="22">
        <f t="shared" si="20"/>
        <v>0</v>
      </c>
      <c r="AJ46" s="22">
        <f t="shared" si="20"/>
        <v>0</v>
      </c>
      <c r="AK46" s="22">
        <f t="shared" si="20"/>
        <v>0</v>
      </c>
      <c r="AL46" s="22">
        <f t="shared" si="20"/>
        <v>0</v>
      </c>
      <c r="AM46" s="22">
        <f t="shared" si="20"/>
        <v>0</v>
      </c>
      <c r="AN46" s="22">
        <f t="shared" si="21"/>
        <v>0</v>
      </c>
      <c r="AO46" s="22">
        <f t="shared" si="21"/>
        <v>0</v>
      </c>
      <c r="AP46" s="22">
        <f t="shared" si="21"/>
        <v>0</v>
      </c>
      <c r="AQ46" s="22">
        <f t="shared" si="21"/>
        <v>0</v>
      </c>
      <c r="AR46" s="22">
        <f t="shared" si="21"/>
        <v>0</v>
      </c>
      <c r="AS46" s="22">
        <f t="shared" si="21"/>
        <v>0</v>
      </c>
      <c r="AT46" s="22">
        <f t="shared" si="21"/>
        <v>0</v>
      </c>
      <c r="AU46" s="22">
        <f t="shared" si="21"/>
        <v>0</v>
      </c>
      <c r="AV46" s="22">
        <f t="shared" si="21"/>
        <v>0</v>
      </c>
      <c r="AW46" s="22">
        <f t="shared" si="21"/>
        <v>0</v>
      </c>
      <c r="AX46" s="22">
        <f t="shared" si="22"/>
        <v>0</v>
      </c>
      <c r="AY46" s="22">
        <f t="shared" si="22"/>
        <v>0</v>
      </c>
      <c r="AZ46" s="22">
        <f t="shared" si="22"/>
        <v>0</v>
      </c>
      <c r="BA46" s="22">
        <f t="shared" si="22"/>
        <v>0</v>
      </c>
      <c r="BB46" s="22">
        <f t="shared" si="22"/>
        <v>0</v>
      </c>
      <c r="BC46" s="22">
        <f t="shared" si="22"/>
        <v>0</v>
      </c>
      <c r="BD46" s="22">
        <f t="shared" si="22"/>
        <v>0</v>
      </c>
      <c r="BE46" s="22">
        <f t="shared" si="22"/>
        <v>0</v>
      </c>
      <c r="BF46" s="22">
        <f t="shared" si="22"/>
        <v>0</v>
      </c>
      <c r="BG46" s="22">
        <f t="shared" si="22"/>
        <v>0</v>
      </c>
      <c r="BH46" s="22">
        <f t="shared" si="22"/>
        <v>0</v>
      </c>
      <c r="BI46" s="22">
        <f t="shared" si="22"/>
        <v>0</v>
      </c>
      <c r="BJ46" s="22">
        <f t="shared" si="22"/>
        <v>0</v>
      </c>
      <c r="BK46" s="22">
        <f t="shared" si="23"/>
        <v>0</v>
      </c>
      <c r="BL46" s="23" t="str">
        <f t="shared" si="17"/>
        <v/>
      </c>
    </row>
    <row r="47" spans="1:64" x14ac:dyDescent="0.25">
      <c r="A47" s="15"/>
      <c r="B47" s="15"/>
      <c r="C47" s="15"/>
      <c r="D47" s="15"/>
      <c r="E47" s="15"/>
      <c r="F47" s="15"/>
      <c r="G47" s="18"/>
      <c r="H47" s="18"/>
      <c r="I47" s="17"/>
      <c r="J47" s="22">
        <f t="shared" ref="J47:S56" si="24">IF(AND(J$5&lt;=$H47,J$5+6&gt;=$G47,$F47&lt;&gt;"Abgeschlossen",$A47&lt;&gt;""),$I47,0)</f>
        <v>0</v>
      </c>
      <c r="K47" s="22">
        <f t="shared" si="24"/>
        <v>0</v>
      </c>
      <c r="L47" s="22">
        <f t="shared" si="24"/>
        <v>0</v>
      </c>
      <c r="M47" s="22">
        <f t="shared" si="24"/>
        <v>0</v>
      </c>
      <c r="N47" s="22">
        <f t="shared" si="24"/>
        <v>0</v>
      </c>
      <c r="O47" s="22">
        <f t="shared" si="24"/>
        <v>0</v>
      </c>
      <c r="P47" s="22">
        <f t="shared" si="24"/>
        <v>0</v>
      </c>
      <c r="Q47" s="22">
        <f t="shared" si="24"/>
        <v>0</v>
      </c>
      <c r="R47" s="22">
        <f t="shared" si="24"/>
        <v>0</v>
      </c>
      <c r="S47" s="22">
        <f t="shared" si="24"/>
        <v>0</v>
      </c>
      <c r="T47" s="22">
        <f t="shared" ref="T47:AC56" si="25">IF(AND(T$5&lt;=$H47,T$5+6&gt;=$G47,$F47&lt;&gt;"Abgeschlossen",$A47&lt;&gt;""),$I47,0)</f>
        <v>0</v>
      </c>
      <c r="U47" s="22">
        <f t="shared" si="25"/>
        <v>0</v>
      </c>
      <c r="V47" s="22">
        <f t="shared" si="25"/>
        <v>0</v>
      </c>
      <c r="W47" s="22">
        <f t="shared" si="25"/>
        <v>0</v>
      </c>
      <c r="X47" s="22">
        <f t="shared" si="25"/>
        <v>0</v>
      </c>
      <c r="Y47" s="22">
        <f t="shared" si="25"/>
        <v>0</v>
      </c>
      <c r="Z47" s="22">
        <f t="shared" si="25"/>
        <v>0</v>
      </c>
      <c r="AA47" s="22">
        <f t="shared" si="25"/>
        <v>0</v>
      </c>
      <c r="AB47" s="22">
        <f t="shared" si="25"/>
        <v>0</v>
      </c>
      <c r="AC47" s="22">
        <f t="shared" si="25"/>
        <v>0</v>
      </c>
      <c r="AD47" s="22">
        <f t="shared" ref="AD47:AM56" si="26">IF(AND(AD$5&lt;=$H47,AD$5+6&gt;=$G47,$F47&lt;&gt;"Abgeschlossen",$A47&lt;&gt;""),$I47,0)</f>
        <v>0</v>
      </c>
      <c r="AE47" s="22">
        <f t="shared" si="26"/>
        <v>0</v>
      </c>
      <c r="AF47" s="22">
        <f t="shared" si="26"/>
        <v>0</v>
      </c>
      <c r="AG47" s="22">
        <f t="shared" si="26"/>
        <v>0</v>
      </c>
      <c r="AH47" s="22">
        <f t="shared" si="26"/>
        <v>0</v>
      </c>
      <c r="AI47" s="22">
        <f t="shared" si="26"/>
        <v>0</v>
      </c>
      <c r="AJ47" s="22">
        <f t="shared" si="26"/>
        <v>0</v>
      </c>
      <c r="AK47" s="22">
        <f t="shared" si="26"/>
        <v>0</v>
      </c>
      <c r="AL47" s="22">
        <f t="shared" si="26"/>
        <v>0</v>
      </c>
      <c r="AM47" s="22">
        <f t="shared" si="26"/>
        <v>0</v>
      </c>
      <c r="AN47" s="22">
        <f t="shared" ref="AN47:AW56" si="27">IF(AND(AN$5&lt;=$H47,AN$5+6&gt;=$G47,$F47&lt;&gt;"Abgeschlossen",$A47&lt;&gt;""),$I47,0)</f>
        <v>0</v>
      </c>
      <c r="AO47" s="22">
        <f t="shared" si="27"/>
        <v>0</v>
      </c>
      <c r="AP47" s="22">
        <f t="shared" si="27"/>
        <v>0</v>
      </c>
      <c r="AQ47" s="22">
        <f t="shared" si="27"/>
        <v>0</v>
      </c>
      <c r="AR47" s="22">
        <f t="shared" si="27"/>
        <v>0</v>
      </c>
      <c r="AS47" s="22">
        <f t="shared" si="27"/>
        <v>0</v>
      </c>
      <c r="AT47" s="22">
        <f t="shared" si="27"/>
        <v>0</v>
      </c>
      <c r="AU47" s="22">
        <f t="shared" si="27"/>
        <v>0</v>
      </c>
      <c r="AV47" s="22">
        <f t="shared" si="27"/>
        <v>0</v>
      </c>
      <c r="AW47" s="22">
        <f t="shared" si="27"/>
        <v>0</v>
      </c>
      <c r="AX47" s="22">
        <f t="shared" ref="AX47:BJ56" si="28">IF(AND(AX$5&lt;=$H47,AX$5+6&gt;=$G47,$F47&lt;&gt;"Abgeschlossen",$A47&lt;&gt;""),$I47,0)</f>
        <v>0</v>
      </c>
      <c r="AY47" s="22">
        <f t="shared" si="28"/>
        <v>0</v>
      </c>
      <c r="AZ47" s="22">
        <f t="shared" si="28"/>
        <v>0</v>
      </c>
      <c r="BA47" s="22">
        <f t="shared" si="28"/>
        <v>0</v>
      </c>
      <c r="BB47" s="22">
        <f t="shared" si="28"/>
        <v>0</v>
      </c>
      <c r="BC47" s="22">
        <f t="shared" si="28"/>
        <v>0</v>
      </c>
      <c r="BD47" s="22">
        <f t="shared" si="28"/>
        <v>0</v>
      </c>
      <c r="BE47" s="22">
        <f t="shared" si="28"/>
        <v>0</v>
      </c>
      <c r="BF47" s="22">
        <f t="shared" si="28"/>
        <v>0</v>
      </c>
      <c r="BG47" s="22">
        <f t="shared" si="28"/>
        <v>0</v>
      </c>
      <c r="BH47" s="22">
        <f t="shared" si="28"/>
        <v>0</v>
      </c>
      <c r="BI47" s="22">
        <f t="shared" si="28"/>
        <v>0</v>
      </c>
      <c r="BJ47" s="22">
        <f t="shared" si="28"/>
        <v>0</v>
      </c>
      <c r="BK47" s="22">
        <f t="shared" si="23"/>
        <v>0</v>
      </c>
      <c r="BL47" s="23" t="str">
        <f t="shared" si="17"/>
        <v/>
      </c>
    </row>
    <row r="48" spans="1:64" x14ac:dyDescent="0.25">
      <c r="A48" s="15"/>
      <c r="B48" s="15"/>
      <c r="C48" s="15"/>
      <c r="D48" s="15"/>
      <c r="E48" s="15"/>
      <c r="F48" s="15"/>
      <c r="G48" s="18"/>
      <c r="H48" s="18"/>
      <c r="I48" s="17"/>
      <c r="J48" s="22">
        <f t="shared" si="24"/>
        <v>0</v>
      </c>
      <c r="K48" s="22">
        <f t="shared" si="24"/>
        <v>0</v>
      </c>
      <c r="L48" s="22">
        <f t="shared" si="24"/>
        <v>0</v>
      </c>
      <c r="M48" s="22">
        <f t="shared" si="24"/>
        <v>0</v>
      </c>
      <c r="N48" s="22">
        <f t="shared" si="24"/>
        <v>0</v>
      </c>
      <c r="O48" s="22">
        <f t="shared" si="24"/>
        <v>0</v>
      </c>
      <c r="P48" s="22">
        <f t="shared" si="24"/>
        <v>0</v>
      </c>
      <c r="Q48" s="22">
        <f t="shared" si="24"/>
        <v>0</v>
      </c>
      <c r="R48" s="22">
        <f t="shared" si="24"/>
        <v>0</v>
      </c>
      <c r="S48" s="22">
        <f t="shared" si="24"/>
        <v>0</v>
      </c>
      <c r="T48" s="22">
        <f t="shared" si="25"/>
        <v>0</v>
      </c>
      <c r="U48" s="22">
        <f t="shared" si="25"/>
        <v>0</v>
      </c>
      <c r="V48" s="22">
        <f t="shared" si="25"/>
        <v>0</v>
      </c>
      <c r="W48" s="22">
        <f t="shared" si="25"/>
        <v>0</v>
      </c>
      <c r="X48" s="22">
        <f t="shared" si="25"/>
        <v>0</v>
      </c>
      <c r="Y48" s="22">
        <f t="shared" si="25"/>
        <v>0</v>
      </c>
      <c r="Z48" s="22">
        <f t="shared" si="25"/>
        <v>0</v>
      </c>
      <c r="AA48" s="22">
        <f t="shared" si="25"/>
        <v>0</v>
      </c>
      <c r="AB48" s="22">
        <f t="shared" si="25"/>
        <v>0</v>
      </c>
      <c r="AC48" s="22">
        <f t="shared" si="25"/>
        <v>0</v>
      </c>
      <c r="AD48" s="22">
        <f t="shared" si="26"/>
        <v>0</v>
      </c>
      <c r="AE48" s="22">
        <f t="shared" si="26"/>
        <v>0</v>
      </c>
      <c r="AF48" s="22">
        <f t="shared" si="26"/>
        <v>0</v>
      </c>
      <c r="AG48" s="22">
        <f t="shared" si="26"/>
        <v>0</v>
      </c>
      <c r="AH48" s="22">
        <f t="shared" si="26"/>
        <v>0</v>
      </c>
      <c r="AI48" s="22">
        <f t="shared" si="26"/>
        <v>0</v>
      </c>
      <c r="AJ48" s="22">
        <f t="shared" si="26"/>
        <v>0</v>
      </c>
      <c r="AK48" s="22">
        <f t="shared" si="26"/>
        <v>0</v>
      </c>
      <c r="AL48" s="22">
        <f t="shared" si="26"/>
        <v>0</v>
      </c>
      <c r="AM48" s="22">
        <f t="shared" si="26"/>
        <v>0</v>
      </c>
      <c r="AN48" s="22">
        <f t="shared" si="27"/>
        <v>0</v>
      </c>
      <c r="AO48" s="22">
        <f t="shared" si="27"/>
        <v>0</v>
      </c>
      <c r="AP48" s="22">
        <f t="shared" si="27"/>
        <v>0</v>
      </c>
      <c r="AQ48" s="22">
        <f t="shared" si="27"/>
        <v>0</v>
      </c>
      <c r="AR48" s="22">
        <f t="shared" si="27"/>
        <v>0</v>
      </c>
      <c r="AS48" s="22">
        <f t="shared" si="27"/>
        <v>0</v>
      </c>
      <c r="AT48" s="22">
        <f t="shared" si="27"/>
        <v>0</v>
      </c>
      <c r="AU48" s="22">
        <f t="shared" si="27"/>
        <v>0</v>
      </c>
      <c r="AV48" s="22">
        <f t="shared" si="27"/>
        <v>0</v>
      </c>
      <c r="AW48" s="22">
        <f t="shared" si="27"/>
        <v>0</v>
      </c>
      <c r="AX48" s="22">
        <f t="shared" si="28"/>
        <v>0</v>
      </c>
      <c r="AY48" s="22">
        <f t="shared" si="28"/>
        <v>0</v>
      </c>
      <c r="AZ48" s="22">
        <f t="shared" si="28"/>
        <v>0</v>
      </c>
      <c r="BA48" s="22">
        <f t="shared" si="28"/>
        <v>0</v>
      </c>
      <c r="BB48" s="22">
        <f t="shared" si="28"/>
        <v>0</v>
      </c>
      <c r="BC48" s="22">
        <f t="shared" si="28"/>
        <v>0</v>
      </c>
      <c r="BD48" s="22">
        <f t="shared" si="28"/>
        <v>0</v>
      </c>
      <c r="BE48" s="22">
        <f t="shared" si="28"/>
        <v>0</v>
      </c>
      <c r="BF48" s="22">
        <f t="shared" si="28"/>
        <v>0</v>
      </c>
      <c r="BG48" s="22">
        <f t="shared" si="28"/>
        <v>0</v>
      </c>
      <c r="BH48" s="22">
        <f t="shared" si="28"/>
        <v>0</v>
      </c>
      <c r="BI48" s="22">
        <f t="shared" si="28"/>
        <v>0</v>
      </c>
      <c r="BJ48" s="22">
        <f t="shared" si="28"/>
        <v>0</v>
      </c>
      <c r="BK48" s="22">
        <f t="shared" si="23"/>
        <v>0</v>
      </c>
      <c r="BL48" s="23" t="str">
        <f t="shared" si="17"/>
        <v/>
      </c>
    </row>
    <row r="49" spans="1:64" x14ac:dyDescent="0.25">
      <c r="A49" s="15"/>
      <c r="B49" s="15"/>
      <c r="C49" s="15"/>
      <c r="D49" s="15"/>
      <c r="E49" s="15"/>
      <c r="F49" s="15"/>
      <c r="G49" s="18"/>
      <c r="H49" s="18"/>
      <c r="I49" s="17"/>
      <c r="J49" s="22">
        <f t="shared" si="24"/>
        <v>0</v>
      </c>
      <c r="K49" s="22">
        <f t="shared" si="24"/>
        <v>0</v>
      </c>
      <c r="L49" s="22">
        <f t="shared" si="24"/>
        <v>0</v>
      </c>
      <c r="M49" s="22">
        <f t="shared" si="24"/>
        <v>0</v>
      </c>
      <c r="N49" s="22">
        <f t="shared" si="24"/>
        <v>0</v>
      </c>
      <c r="O49" s="22">
        <f t="shared" si="24"/>
        <v>0</v>
      </c>
      <c r="P49" s="22">
        <f t="shared" si="24"/>
        <v>0</v>
      </c>
      <c r="Q49" s="22">
        <f t="shared" si="24"/>
        <v>0</v>
      </c>
      <c r="R49" s="22">
        <f t="shared" si="24"/>
        <v>0</v>
      </c>
      <c r="S49" s="22">
        <f t="shared" si="24"/>
        <v>0</v>
      </c>
      <c r="T49" s="22">
        <f t="shared" si="25"/>
        <v>0</v>
      </c>
      <c r="U49" s="22">
        <f t="shared" si="25"/>
        <v>0</v>
      </c>
      <c r="V49" s="22">
        <f t="shared" si="25"/>
        <v>0</v>
      </c>
      <c r="W49" s="22">
        <f t="shared" si="25"/>
        <v>0</v>
      </c>
      <c r="X49" s="22">
        <f t="shared" si="25"/>
        <v>0</v>
      </c>
      <c r="Y49" s="22">
        <f t="shared" si="25"/>
        <v>0</v>
      </c>
      <c r="Z49" s="22">
        <f t="shared" si="25"/>
        <v>0</v>
      </c>
      <c r="AA49" s="22">
        <f t="shared" si="25"/>
        <v>0</v>
      </c>
      <c r="AB49" s="22">
        <f t="shared" si="25"/>
        <v>0</v>
      </c>
      <c r="AC49" s="22">
        <f t="shared" si="25"/>
        <v>0</v>
      </c>
      <c r="AD49" s="22">
        <f t="shared" si="26"/>
        <v>0</v>
      </c>
      <c r="AE49" s="22">
        <f t="shared" si="26"/>
        <v>0</v>
      </c>
      <c r="AF49" s="22">
        <f t="shared" si="26"/>
        <v>0</v>
      </c>
      <c r="AG49" s="22">
        <f t="shared" si="26"/>
        <v>0</v>
      </c>
      <c r="AH49" s="22">
        <f t="shared" si="26"/>
        <v>0</v>
      </c>
      <c r="AI49" s="22">
        <f t="shared" si="26"/>
        <v>0</v>
      </c>
      <c r="AJ49" s="22">
        <f t="shared" si="26"/>
        <v>0</v>
      </c>
      <c r="AK49" s="22">
        <f t="shared" si="26"/>
        <v>0</v>
      </c>
      <c r="AL49" s="22">
        <f t="shared" si="26"/>
        <v>0</v>
      </c>
      <c r="AM49" s="22">
        <f t="shared" si="26"/>
        <v>0</v>
      </c>
      <c r="AN49" s="22">
        <f t="shared" si="27"/>
        <v>0</v>
      </c>
      <c r="AO49" s="22">
        <f t="shared" si="27"/>
        <v>0</v>
      </c>
      <c r="AP49" s="22">
        <f t="shared" si="27"/>
        <v>0</v>
      </c>
      <c r="AQ49" s="22">
        <f t="shared" si="27"/>
        <v>0</v>
      </c>
      <c r="AR49" s="22">
        <f t="shared" si="27"/>
        <v>0</v>
      </c>
      <c r="AS49" s="22">
        <f t="shared" si="27"/>
        <v>0</v>
      </c>
      <c r="AT49" s="22">
        <f t="shared" si="27"/>
        <v>0</v>
      </c>
      <c r="AU49" s="22">
        <f t="shared" si="27"/>
        <v>0</v>
      </c>
      <c r="AV49" s="22">
        <f t="shared" si="27"/>
        <v>0</v>
      </c>
      <c r="AW49" s="22">
        <f t="shared" si="27"/>
        <v>0</v>
      </c>
      <c r="AX49" s="22">
        <f t="shared" si="28"/>
        <v>0</v>
      </c>
      <c r="AY49" s="22">
        <f t="shared" si="28"/>
        <v>0</v>
      </c>
      <c r="AZ49" s="22">
        <f t="shared" si="28"/>
        <v>0</v>
      </c>
      <c r="BA49" s="22">
        <f t="shared" si="28"/>
        <v>0</v>
      </c>
      <c r="BB49" s="22">
        <f t="shared" si="28"/>
        <v>0</v>
      </c>
      <c r="BC49" s="22">
        <f t="shared" si="28"/>
        <v>0</v>
      </c>
      <c r="BD49" s="22">
        <f t="shared" si="28"/>
        <v>0</v>
      </c>
      <c r="BE49" s="22">
        <f t="shared" si="28"/>
        <v>0</v>
      </c>
      <c r="BF49" s="22">
        <f t="shared" si="28"/>
        <v>0</v>
      </c>
      <c r="BG49" s="22">
        <f t="shared" si="28"/>
        <v>0</v>
      </c>
      <c r="BH49" s="22">
        <f t="shared" si="28"/>
        <v>0</v>
      </c>
      <c r="BI49" s="22">
        <f t="shared" si="28"/>
        <v>0</v>
      </c>
      <c r="BJ49" s="22">
        <f t="shared" si="28"/>
        <v>0</v>
      </c>
      <c r="BK49" s="22">
        <f t="shared" si="23"/>
        <v>0</v>
      </c>
      <c r="BL49" s="23" t="str">
        <f t="shared" si="17"/>
        <v/>
      </c>
    </row>
    <row r="50" spans="1:64" x14ac:dyDescent="0.25">
      <c r="A50" s="15"/>
      <c r="B50" s="15"/>
      <c r="C50" s="15"/>
      <c r="D50" s="15"/>
      <c r="E50" s="15"/>
      <c r="F50" s="15"/>
      <c r="G50" s="18"/>
      <c r="H50" s="18"/>
      <c r="I50" s="17"/>
      <c r="J50" s="22">
        <f t="shared" si="24"/>
        <v>0</v>
      </c>
      <c r="K50" s="22">
        <f t="shared" si="24"/>
        <v>0</v>
      </c>
      <c r="L50" s="22">
        <f t="shared" si="24"/>
        <v>0</v>
      </c>
      <c r="M50" s="22">
        <f t="shared" si="24"/>
        <v>0</v>
      </c>
      <c r="N50" s="22">
        <f t="shared" si="24"/>
        <v>0</v>
      </c>
      <c r="O50" s="22">
        <f t="shared" si="24"/>
        <v>0</v>
      </c>
      <c r="P50" s="22">
        <f t="shared" si="24"/>
        <v>0</v>
      </c>
      <c r="Q50" s="22">
        <f t="shared" si="24"/>
        <v>0</v>
      </c>
      <c r="R50" s="22">
        <f t="shared" si="24"/>
        <v>0</v>
      </c>
      <c r="S50" s="22">
        <f t="shared" si="24"/>
        <v>0</v>
      </c>
      <c r="T50" s="22">
        <f t="shared" si="25"/>
        <v>0</v>
      </c>
      <c r="U50" s="22">
        <f t="shared" si="25"/>
        <v>0</v>
      </c>
      <c r="V50" s="22">
        <f t="shared" si="25"/>
        <v>0</v>
      </c>
      <c r="W50" s="22">
        <f t="shared" si="25"/>
        <v>0</v>
      </c>
      <c r="X50" s="22">
        <f t="shared" si="25"/>
        <v>0</v>
      </c>
      <c r="Y50" s="22">
        <f t="shared" si="25"/>
        <v>0</v>
      </c>
      <c r="Z50" s="22">
        <f t="shared" si="25"/>
        <v>0</v>
      </c>
      <c r="AA50" s="22">
        <f t="shared" si="25"/>
        <v>0</v>
      </c>
      <c r="AB50" s="22">
        <f t="shared" si="25"/>
        <v>0</v>
      </c>
      <c r="AC50" s="22">
        <f t="shared" si="25"/>
        <v>0</v>
      </c>
      <c r="AD50" s="22">
        <f t="shared" si="26"/>
        <v>0</v>
      </c>
      <c r="AE50" s="22">
        <f t="shared" si="26"/>
        <v>0</v>
      </c>
      <c r="AF50" s="22">
        <f t="shared" si="26"/>
        <v>0</v>
      </c>
      <c r="AG50" s="22">
        <f t="shared" si="26"/>
        <v>0</v>
      </c>
      <c r="AH50" s="22">
        <f t="shared" si="26"/>
        <v>0</v>
      </c>
      <c r="AI50" s="22">
        <f t="shared" si="26"/>
        <v>0</v>
      </c>
      <c r="AJ50" s="22">
        <f t="shared" si="26"/>
        <v>0</v>
      </c>
      <c r="AK50" s="22">
        <f t="shared" si="26"/>
        <v>0</v>
      </c>
      <c r="AL50" s="22">
        <f t="shared" si="26"/>
        <v>0</v>
      </c>
      <c r="AM50" s="22">
        <f t="shared" si="26"/>
        <v>0</v>
      </c>
      <c r="AN50" s="22">
        <f t="shared" si="27"/>
        <v>0</v>
      </c>
      <c r="AO50" s="22">
        <f t="shared" si="27"/>
        <v>0</v>
      </c>
      <c r="AP50" s="22">
        <f t="shared" si="27"/>
        <v>0</v>
      </c>
      <c r="AQ50" s="22">
        <f t="shared" si="27"/>
        <v>0</v>
      </c>
      <c r="AR50" s="22">
        <f t="shared" si="27"/>
        <v>0</v>
      </c>
      <c r="AS50" s="22">
        <f t="shared" si="27"/>
        <v>0</v>
      </c>
      <c r="AT50" s="22">
        <f t="shared" si="27"/>
        <v>0</v>
      </c>
      <c r="AU50" s="22">
        <f t="shared" si="27"/>
        <v>0</v>
      </c>
      <c r="AV50" s="22">
        <f t="shared" si="27"/>
        <v>0</v>
      </c>
      <c r="AW50" s="22">
        <f t="shared" si="27"/>
        <v>0</v>
      </c>
      <c r="AX50" s="22">
        <f t="shared" si="28"/>
        <v>0</v>
      </c>
      <c r="AY50" s="22">
        <f t="shared" si="28"/>
        <v>0</v>
      </c>
      <c r="AZ50" s="22">
        <f t="shared" si="28"/>
        <v>0</v>
      </c>
      <c r="BA50" s="22">
        <f t="shared" si="28"/>
        <v>0</v>
      </c>
      <c r="BB50" s="22">
        <f t="shared" si="28"/>
        <v>0</v>
      </c>
      <c r="BC50" s="22">
        <f t="shared" si="28"/>
        <v>0</v>
      </c>
      <c r="BD50" s="22">
        <f t="shared" si="28"/>
        <v>0</v>
      </c>
      <c r="BE50" s="22">
        <f t="shared" si="28"/>
        <v>0</v>
      </c>
      <c r="BF50" s="22">
        <f t="shared" si="28"/>
        <v>0</v>
      </c>
      <c r="BG50" s="22">
        <f t="shared" si="28"/>
        <v>0</v>
      </c>
      <c r="BH50" s="22">
        <f t="shared" si="28"/>
        <v>0</v>
      </c>
      <c r="BI50" s="22">
        <f t="shared" si="28"/>
        <v>0</v>
      </c>
      <c r="BJ50" s="22">
        <f t="shared" si="28"/>
        <v>0</v>
      </c>
      <c r="BK50" s="22">
        <f t="shared" si="23"/>
        <v>0</v>
      </c>
      <c r="BL50" s="23" t="str">
        <f t="shared" si="17"/>
        <v/>
      </c>
    </row>
    <row r="51" spans="1:64" x14ac:dyDescent="0.25">
      <c r="A51" s="15"/>
      <c r="B51" s="15"/>
      <c r="C51" s="15"/>
      <c r="D51" s="15"/>
      <c r="E51" s="15"/>
      <c r="F51" s="15"/>
      <c r="G51" s="18"/>
      <c r="H51" s="18"/>
      <c r="I51" s="17"/>
      <c r="J51" s="22">
        <f t="shared" si="24"/>
        <v>0</v>
      </c>
      <c r="K51" s="22">
        <f t="shared" si="24"/>
        <v>0</v>
      </c>
      <c r="L51" s="22">
        <f t="shared" si="24"/>
        <v>0</v>
      </c>
      <c r="M51" s="22">
        <f t="shared" si="24"/>
        <v>0</v>
      </c>
      <c r="N51" s="22">
        <f t="shared" si="24"/>
        <v>0</v>
      </c>
      <c r="O51" s="22">
        <f t="shared" si="24"/>
        <v>0</v>
      </c>
      <c r="P51" s="22">
        <f t="shared" si="24"/>
        <v>0</v>
      </c>
      <c r="Q51" s="22">
        <f t="shared" si="24"/>
        <v>0</v>
      </c>
      <c r="R51" s="22">
        <f t="shared" si="24"/>
        <v>0</v>
      </c>
      <c r="S51" s="22">
        <f t="shared" si="24"/>
        <v>0</v>
      </c>
      <c r="T51" s="22">
        <f t="shared" si="25"/>
        <v>0</v>
      </c>
      <c r="U51" s="22">
        <f t="shared" si="25"/>
        <v>0</v>
      </c>
      <c r="V51" s="22">
        <f t="shared" si="25"/>
        <v>0</v>
      </c>
      <c r="W51" s="22">
        <f t="shared" si="25"/>
        <v>0</v>
      </c>
      <c r="X51" s="22">
        <f t="shared" si="25"/>
        <v>0</v>
      </c>
      <c r="Y51" s="22">
        <f t="shared" si="25"/>
        <v>0</v>
      </c>
      <c r="Z51" s="22">
        <f t="shared" si="25"/>
        <v>0</v>
      </c>
      <c r="AA51" s="22">
        <f t="shared" si="25"/>
        <v>0</v>
      </c>
      <c r="AB51" s="22">
        <f t="shared" si="25"/>
        <v>0</v>
      </c>
      <c r="AC51" s="22">
        <f t="shared" si="25"/>
        <v>0</v>
      </c>
      <c r="AD51" s="22">
        <f t="shared" si="26"/>
        <v>0</v>
      </c>
      <c r="AE51" s="22">
        <f t="shared" si="26"/>
        <v>0</v>
      </c>
      <c r="AF51" s="22">
        <f t="shared" si="26"/>
        <v>0</v>
      </c>
      <c r="AG51" s="22">
        <f t="shared" si="26"/>
        <v>0</v>
      </c>
      <c r="AH51" s="22">
        <f t="shared" si="26"/>
        <v>0</v>
      </c>
      <c r="AI51" s="22">
        <f t="shared" si="26"/>
        <v>0</v>
      </c>
      <c r="AJ51" s="22">
        <f t="shared" si="26"/>
        <v>0</v>
      </c>
      <c r="AK51" s="22">
        <f t="shared" si="26"/>
        <v>0</v>
      </c>
      <c r="AL51" s="22">
        <f t="shared" si="26"/>
        <v>0</v>
      </c>
      <c r="AM51" s="22">
        <f t="shared" si="26"/>
        <v>0</v>
      </c>
      <c r="AN51" s="22">
        <f t="shared" si="27"/>
        <v>0</v>
      </c>
      <c r="AO51" s="22">
        <f t="shared" si="27"/>
        <v>0</v>
      </c>
      <c r="AP51" s="22">
        <f t="shared" si="27"/>
        <v>0</v>
      </c>
      <c r="AQ51" s="22">
        <f t="shared" si="27"/>
        <v>0</v>
      </c>
      <c r="AR51" s="22">
        <f t="shared" si="27"/>
        <v>0</v>
      </c>
      <c r="AS51" s="22">
        <f t="shared" si="27"/>
        <v>0</v>
      </c>
      <c r="AT51" s="22">
        <f t="shared" si="27"/>
        <v>0</v>
      </c>
      <c r="AU51" s="22">
        <f t="shared" si="27"/>
        <v>0</v>
      </c>
      <c r="AV51" s="22">
        <f t="shared" si="27"/>
        <v>0</v>
      </c>
      <c r="AW51" s="22">
        <f t="shared" si="27"/>
        <v>0</v>
      </c>
      <c r="AX51" s="22">
        <f t="shared" si="28"/>
        <v>0</v>
      </c>
      <c r="AY51" s="22">
        <f t="shared" si="28"/>
        <v>0</v>
      </c>
      <c r="AZ51" s="22">
        <f t="shared" si="28"/>
        <v>0</v>
      </c>
      <c r="BA51" s="22">
        <f t="shared" si="28"/>
        <v>0</v>
      </c>
      <c r="BB51" s="22">
        <f t="shared" si="28"/>
        <v>0</v>
      </c>
      <c r="BC51" s="22">
        <f t="shared" si="28"/>
        <v>0</v>
      </c>
      <c r="BD51" s="22">
        <f t="shared" si="28"/>
        <v>0</v>
      </c>
      <c r="BE51" s="22">
        <f t="shared" si="28"/>
        <v>0</v>
      </c>
      <c r="BF51" s="22">
        <f t="shared" si="28"/>
        <v>0</v>
      </c>
      <c r="BG51" s="22">
        <f t="shared" si="28"/>
        <v>0</v>
      </c>
      <c r="BH51" s="22">
        <f t="shared" si="28"/>
        <v>0</v>
      </c>
      <c r="BI51" s="22">
        <f t="shared" si="28"/>
        <v>0</v>
      </c>
      <c r="BJ51" s="22">
        <f t="shared" si="28"/>
        <v>0</v>
      </c>
      <c r="BK51" s="22">
        <f t="shared" si="23"/>
        <v>0</v>
      </c>
      <c r="BL51" s="23" t="str">
        <f t="shared" si="17"/>
        <v/>
      </c>
    </row>
    <row r="52" spans="1:64" x14ac:dyDescent="0.25">
      <c r="A52" s="15"/>
      <c r="B52" s="15"/>
      <c r="C52" s="15"/>
      <c r="D52" s="15"/>
      <c r="E52" s="15"/>
      <c r="F52" s="15"/>
      <c r="G52" s="18"/>
      <c r="H52" s="18"/>
      <c r="I52" s="17"/>
      <c r="J52" s="22">
        <f t="shared" si="24"/>
        <v>0</v>
      </c>
      <c r="K52" s="22">
        <f t="shared" si="24"/>
        <v>0</v>
      </c>
      <c r="L52" s="22">
        <f t="shared" si="24"/>
        <v>0</v>
      </c>
      <c r="M52" s="22">
        <f t="shared" si="24"/>
        <v>0</v>
      </c>
      <c r="N52" s="22">
        <f t="shared" si="24"/>
        <v>0</v>
      </c>
      <c r="O52" s="22">
        <f t="shared" si="24"/>
        <v>0</v>
      </c>
      <c r="P52" s="22">
        <f t="shared" si="24"/>
        <v>0</v>
      </c>
      <c r="Q52" s="22">
        <f t="shared" si="24"/>
        <v>0</v>
      </c>
      <c r="R52" s="22">
        <f t="shared" si="24"/>
        <v>0</v>
      </c>
      <c r="S52" s="22">
        <f t="shared" si="24"/>
        <v>0</v>
      </c>
      <c r="T52" s="22">
        <f t="shared" si="25"/>
        <v>0</v>
      </c>
      <c r="U52" s="22">
        <f t="shared" si="25"/>
        <v>0</v>
      </c>
      <c r="V52" s="22">
        <f t="shared" si="25"/>
        <v>0</v>
      </c>
      <c r="W52" s="22">
        <f t="shared" si="25"/>
        <v>0</v>
      </c>
      <c r="X52" s="22">
        <f t="shared" si="25"/>
        <v>0</v>
      </c>
      <c r="Y52" s="22">
        <f t="shared" si="25"/>
        <v>0</v>
      </c>
      <c r="Z52" s="22">
        <f t="shared" si="25"/>
        <v>0</v>
      </c>
      <c r="AA52" s="22">
        <f t="shared" si="25"/>
        <v>0</v>
      </c>
      <c r="AB52" s="22">
        <f t="shared" si="25"/>
        <v>0</v>
      </c>
      <c r="AC52" s="22">
        <f t="shared" si="25"/>
        <v>0</v>
      </c>
      <c r="AD52" s="22">
        <f t="shared" si="26"/>
        <v>0</v>
      </c>
      <c r="AE52" s="22">
        <f t="shared" si="26"/>
        <v>0</v>
      </c>
      <c r="AF52" s="22">
        <f t="shared" si="26"/>
        <v>0</v>
      </c>
      <c r="AG52" s="22">
        <f t="shared" si="26"/>
        <v>0</v>
      </c>
      <c r="AH52" s="22">
        <f t="shared" si="26"/>
        <v>0</v>
      </c>
      <c r="AI52" s="22">
        <f t="shared" si="26"/>
        <v>0</v>
      </c>
      <c r="AJ52" s="22">
        <f t="shared" si="26"/>
        <v>0</v>
      </c>
      <c r="AK52" s="22">
        <f t="shared" si="26"/>
        <v>0</v>
      </c>
      <c r="AL52" s="22">
        <f t="shared" si="26"/>
        <v>0</v>
      </c>
      <c r="AM52" s="22">
        <f t="shared" si="26"/>
        <v>0</v>
      </c>
      <c r="AN52" s="22">
        <f t="shared" si="27"/>
        <v>0</v>
      </c>
      <c r="AO52" s="22">
        <f t="shared" si="27"/>
        <v>0</v>
      </c>
      <c r="AP52" s="22">
        <f t="shared" si="27"/>
        <v>0</v>
      </c>
      <c r="AQ52" s="22">
        <f t="shared" si="27"/>
        <v>0</v>
      </c>
      <c r="AR52" s="22">
        <f t="shared" si="27"/>
        <v>0</v>
      </c>
      <c r="AS52" s="22">
        <f t="shared" si="27"/>
        <v>0</v>
      </c>
      <c r="AT52" s="22">
        <f t="shared" si="27"/>
        <v>0</v>
      </c>
      <c r="AU52" s="22">
        <f t="shared" si="27"/>
        <v>0</v>
      </c>
      <c r="AV52" s="22">
        <f t="shared" si="27"/>
        <v>0</v>
      </c>
      <c r="AW52" s="22">
        <f t="shared" si="27"/>
        <v>0</v>
      </c>
      <c r="AX52" s="22">
        <f t="shared" si="28"/>
        <v>0</v>
      </c>
      <c r="AY52" s="22">
        <f t="shared" si="28"/>
        <v>0</v>
      </c>
      <c r="AZ52" s="22">
        <f t="shared" si="28"/>
        <v>0</v>
      </c>
      <c r="BA52" s="22">
        <f t="shared" si="28"/>
        <v>0</v>
      </c>
      <c r="BB52" s="22">
        <f t="shared" si="28"/>
        <v>0</v>
      </c>
      <c r="BC52" s="22">
        <f t="shared" si="28"/>
        <v>0</v>
      </c>
      <c r="BD52" s="22">
        <f t="shared" si="28"/>
        <v>0</v>
      </c>
      <c r="BE52" s="22">
        <f t="shared" si="28"/>
        <v>0</v>
      </c>
      <c r="BF52" s="22">
        <f t="shared" si="28"/>
        <v>0</v>
      </c>
      <c r="BG52" s="22">
        <f t="shared" si="28"/>
        <v>0</v>
      </c>
      <c r="BH52" s="22">
        <f t="shared" si="28"/>
        <v>0</v>
      </c>
      <c r="BI52" s="22">
        <f t="shared" si="28"/>
        <v>0</v>
      </c>
      <c r="BJ52" s="22">
        <f t="shared" si="28"/>
        <v>0</v>
      </c>
      <c r="BK52" s="22">
        <f t="shared" si="23"/>
        <v>0</v>
      </c>
      <c r="BL52" s="23" t="str">
        <f t="shared" si="17"/>
        <v/>
      </c>
    </row>
    <row r="53" spans="1:64" x14ac:dyDescent="0.25">
      <c r="A53" s="15"/>
      <c r="B53" s="15"/>
      <c r="C53" s="15"/>
      <c r="D53" s="15"/>
      <c r="E53" s="15"/>
      <c r="F53" s="15"/>
      <c r="G53" s="18"/>
      <c r="H53" s="18"/>
      <c r="I53" s="17"/>
      <c r="J53" s="22">
        <f t="shared" si="24"/>
        <v>0</v>
      </c>
      <c r="K53" s="22">
        <f t="shared" si="24"/>
        <v>0</v>
      </c>
      <c r="L53" s="22">
        <f t="shared" si="24"/>
        <v>0</v>
      </c>
      <c r="M53" s="22">
        <f t="shared" si="24"/>
        <v>0</v>
      </c>
      <c r="N53" s="22">
        <f t="shared" si="24"/>
        <v>0</v>
      </c>
      <c r="O53" s="22">
        <f t="shared" si="24"/>
        <v>0</v>
      </c>
      <c r="P53" s="22">
        <f t="shared" si="24"/>
        <v>0</v>
      </c>
      <c r="Q53" s="22">
        <f t="shared" si="24"/>
        <v>0</v>
      </c>
      <c r="R53" s="22">
        <f t="shared" si="24"/>
        <v>0</v>
      </c>
      <c r="S53" s="22">
        <f t="shared" si="24"/>
        <v>0</v>
      </c>
      <c r="T53" s="22">
        <f t="shared" si="25"/>
        <v>0</v>
      </c>
      <c r="U53" s="22">
        <f t="shared" si="25"/>
        <v>0</v>
      </c>
      <c r="V53" s="22">
        <f t="shared" si="25"/>
        <v>0</v>
      </c>
      <c r="W53" s="22">
        <f t="shared" si="25"/>
        <v>0</v>
      </c>
      <c r="X53" s="22">
        <f t="shared" si="25"/>
        <v>0</v>
      </c>
      <c r="Y53" s="22">
        <f t="shared" si="25"/>
        <v>0</v>
      </c>
      <c r="Z53" s="22">
        <f t="shared" si="25"/>
        <v>0</v>
      </c>
      <c r="AA53" s="22">
        <f t="shared" si="25"/>
        <v>0</v>
      </c>
      <c r="AB53" s="22">
        <f t="shared" si="25"/>
        <v>0</v>
      </c>
      <c r="AC53" s="22">
        <f t="shared" si="25"/>
        <v>0</v>
      </c>
      <c r="AD53" s="22">
        <f t="shared" si="26"/>
        <v>0</v>
      </c>
      <c r="AE53" s="22">
        <f t="shared" si="26"/>
        <v>0</v>
      </c>
      <c r="AF53" s="22">
        <f t="shared" si="26"/>
        <v>0</v>
      </c>
      <c r="AG53" s="22">
        <f t="shared" si="26"/>
        <v>0</v>
      </c>
      <c r="AH53" s="22">
        <f t="shared" si="26"/>
        <v>0</v>
      </c>
      <c r="AI53" s="22">
        <f t="shared" si="26"/>
        <v>0</v>
      </c>
      <c r="AJ53" s="22">
        <f t="shared" si="26"/>
        <v>0</v>
      </c>
      <c r="AK53" s="22">
        <f t="shared" si="26"/>
        <v>0</v>
      </c>
      <c r="AL53" s="22">
        <f t="shared" si="26"/>
        <v>0</v>
      </c>
      <c r="AM53" s="22">
        <f t="shared" si="26"/>
        <v>0</v>
      </c>
      <c r="AN53" s="22">
        <f t="shared" si="27"/>
        <v>0</v>
      </c>
      <c r="AO53" s="22">
        <f t="shared" si="27"/>
        <v>0</v>
      </c>
      <c r="AP53" s="22">
        <f t="shared" si="27"/>
        <v>0</v>
      </c>
      <c r="AQ53" s="22">
        <f t="shared" si="27"/>
        <v>0</v>
      </c>
      <c r="AR53" s="22">
        <f t="shared" si="27"/>
        <v>0</v>
      </c>
      <c r="AS53" s="22">
        <f t="shared" si="27"/>
        <v>0</v>
      </c>
      <c r="AT53" s="22">
        <f t="shared" si="27"/>
        <v>0</v>
      </c>
      <c r="AU53" s="22">
        <f t="shared" si="27"/>
        <v>0</v>
      </c>
      <c r="AV53" s="22">
        <f t="shared" si="27"/>
        <v>0</v>
      </c>
      <c r="AW53" s="22">
        <f t="shared" si="27"/>
        <v>0</v>
      </c>
      <c r="AX53" s="22">
        <f t="shared" si="28"/>
        <v>0</v>
      </c>
      <c r="AY53" s="22">
        <f t="shared" si="28"/>
        <v>0</v>
      </c>
      <c r="AZ53" s="22">
        <f t="shared" si="28"/>
        <v>0</v>
      </c>
      <c r="BA53" s="22">
        <f t="shared" si="28"/>
        <v>0</v>
      </c>
      <c r="BB53" s="22">
        <f t="shared" si="28"/>
        <v>0</v>
      </c>
      <c r="BC53" s="22">
        <f t="shared" si="28"/>
        <v>0</v>
      </c>
      <c r="BD53" s="22">
        <f t="shared" si="28"/>
        <v>0</v>
      </c>
      <c r="BE53" s="22">
        <f t="shared" si="28"/>
        <v>0</v>
      </c>
      <c r="BF53" s="22">
        <f t="shared" si="28"/>
        <v>0</v>
      </c>
      <c r="BG53" s="22">
        <f t="shared" si="28"/>
        <v>0</v>
      </c>
      <c r="BH53" s="22">
        <f t="shared" si="28"/>
        <v>0</v>
      </c>
      <c r="BI53" s="22">
        <f t="shared" si="28"/>
        <v>0</v>
      </c>
      <c r="BJ53" s="22">
        <f t="shared" si="28"/>
        <v>0</v>
      </c>
      <c r="BK53" s="22">
        <f t="shared" si="23"/>
        <v>0</v>
      </c>
      <c r="BL53" s="23" t="str">
        <f t="shared" si="17"/>
        <v/>
      </c>
    </row>
    <row r="54" spans="1:64" x14ac:dyDescent="0.25">
      <c r="A54" s="15"/>
      <c r="B54" s="15"/>
      <c r="C54" s="15"/>
      <c r="D54" s="15"/>
      <c r="E54" s="15"/>
      <c r="F54" s="15"/>
      <c r="G54" s="18"/>
      <c r="H54" s="18"/>
      <c r="I54" s="17"/>
      <c r="J54" s="22">
        <f t="shared" si="24"/>
        <v>0</v>
      </c>
      <c r="K54" s="22">
        <f t="shared" si="24"/>
        <v>0</v>
      </c>
      <c r="L54" s="22">
        <f t="shared" si="24"/>
        <v>0</v>
      </c>
      <c r="M54" s="22">
        <f t="shared" si="24"/>
        <v>0</v>
      </c>
      <c r="N54" s="22">
        <f t="shared" si="24"/>
        <v>0</v>
      </c>
      <c r="O54" s="22">
        <f t="shared" si="24"/>
        <v>0</v>
      </c>
      <c r="P54" s="22">
        <f t="shared" si="24"/>
        <v>0</v>
      </c>
      <c r="Q54" s="22">
        <f t="shared" si="24"/>
        <v>0</v>
      </c>
      <c r="R54" s="22">
        <f t="shared" si="24"/>
        <v>0</v>
      </c>
      <c r="S54" s="22">
        <f t="shared" si="24"/>
        <v>0</v>
      </c>
      <c r="T54" s="22">
        <f t="shared" si="25"/>
        <v>0</v>
      </c>
      <c r="U54" s="22">
        <f t="shared" si="25"/>
        <v>0</v>
      </c>
      <c r="V54" s="22">
        <f t="shared" si="25"/>
        <v>0</v>
      </c>
      <c r="W54" s="22">
        <f t="shared" si="25"/>
        <v>0</v>
      </c>
      <c r="X54" s="22">
        <f t="shared" si="25"/>
        <v>0</v>
      </c>
      <c r="Y54" s="22">
        <f t="shared" si="25"/>
        <v>0</v>
      </c>
      <c r="Z54" s="22">
        <f t="shared" si="25"/>
        <v>0</v>
      </c>
      <c r="AA54" s="22">
        <f t="shared" si="25"/>
        <v>0</v>
      </c>
      <c r="AB54" s="22">
        <f t="shared" si="25"/>
        <v>0</v>
      </c>
      <c r="AC54" s="22">
        <f t="shared" si="25"/>
        <v>0</v>
      </c>
      <c r="AD54" s="22">
        <f t="shared" si="26"/>
        <v>0</v>
      </c>
      <c r="AE54" s="22">
        <f t="shared" si="26"/>
        <v>0</v>
      </c>
      <c r="AF54" s="22">
        <f t="shared" si="26"/>
        <v>0</v>
      </c>
      <c r="AG54" s="22">
        <f t="shared" si="26"/>
        <v>0</v>
      </c>
      <c r="AH54" s="22">
        <f t="shared" si="26"/>
        <v>0</v>
      </c>
      <c r="AI54" s="22">
        <f t="shared" si="26"/>
        <v>0</v>
      </c>
      <c r="AJ54" s="22">
        <f t="shared" si="26"/>
        <v>0</v>
      </c>
      <c r="AK54" s="22">
        <f t="shared" si="26"/>
        <v>0</v>
      </c>
      <c r="AL54" s="22">
        <f t="shared" si="26"/>
        <v>0</v>
      </c>
      <c r="AM54" s="22">
        <f t="shared" si="26"/>
        <v>0</v>
      </c>
      <c r="AN54" s="22">
        <f t="shared" si="27"/>
        <v>0</v>
      </c>
      <c r="AO54" s="22">
        <f t="shared" si="27"/>
        <v>0</v>
      </c>
      <c r="AP54" s="22">
        <f t="shared" si="27"/>
        <v>0</v>
      </c>
      <c r="AQ54" s="22">
        <f t="shared" si="27"/>
        <v>0</v>
      </c>
      <c r="AR54" s="22">
        <f t="shared" si="27"/>
        <v>0</v>
      </c>
      <c r="AS54" s="22">
        <f t="shared" si="27"/>
        <v>0</v>
      </c>
      <c r="AT54" s="22">
        <f t="shared" si="27"/>
        <v>0</v>
      </c>
      <c r="AU54" s="22">
        <f t="shared" si="27"/>
        <v>0</v>
      </c>
      <c r="AV54" s="22">
        <f t="shared" si="27"/>
        <v>0</v>
      </c>
      <c r="AW54" s="22">
        <f t="shared" si="27"/>
        <v>0</v>
      </c>
      <c r="AX54" s="22">
        <f t="shared" si="28"/>
        <v>0</v>
      </c>
      <c r="AY54" s="22">
        <f t="shared" si="28"/>
        <v>0</v>
      </c>
      <c r="AZ54" s="22">
        <f t="shared" si="28"/>
        <v>0</v>
      </c>
      <c r="BA54" s="22">
        <f t="shared" si="28"/>
        <v>0</v>
      </c>
      <c r="BB54" s="22">
        <f t="shared" si="28"/>
        <v>0</v>
      </c>
      <c r="BC54" s="22">
        <f t="shared" si="28"/>
        <v>0</v>
      </c>
      <c r="BD54" s="22">
        <f t="shared" si="28"/>
        <v>0</v>
      </c>
      <c r="BE54" s="22">
        <f t="shared" si="28"/>
        <v>0</v>
      </c>
      <c r="BF54" s="22">
        <f t="shared" si="28"/>
        <v>0</v>
      </c>
      <c r="BG54" s="22">
        <f t="shared" si="28"/>
        <v>0</v>
      </c>
      <c r="BH54" s="22">
        <f t="shared" si="28"/>
        <v>0</v>
      </c>
      <c r="BI54" s="22">
        <f t="shared" si="28"/>
        <v>0</v>
      </c>
      <c r="BJ54" s="22">
        <f t="shared" si="28"/>
        <v>0</v>
      </c>
      <c r="BK54" s="22">
        <f t="shared" si="23"/>
        <v>0</v>
      </c>
      <c r="BL54" s="23" t="str">
        <f t="shared" si="17"/>
        <v/>
      </c>
    </row>
    <row r="55" spans="1:64" x14ac:dyDescent="0.25">
      <c r="A55" s="15"/>
      <c r="B55" s="15"/>
      <c r="C55" s="15"/>
      <c r="D55" s="15"/>
      <c r="E55" s="15"/>
      <c r="F55" s="15"/>
      <c r="G55" s="18"/>
      <c r="H55" s="18"/>
      <c r="I55" s="17"/>
      <c r="J55" s="22">
        <f t="shared" si="24"/>
        <v>0</v>
      </c>
      <c r="K55" s="22">
        <f t="shared" si="24"/>
        <v>0</v>
      </c>
      <c r="L55" s="22">
        <f t="shared" si="24"/>
        <v>0</v>
      </c>
      <c r="M55" s="22">
        <f t="shared" si="24"/>
        <v>0</v>
      </c>
      <c r="N55" s="22">
        <f t="shared" si="24"/>
        <v>0</v>
      </c>
      <c r="O55" s="22">
        <f t="shared" si="24"/>
        <v>0</v>
      </c>
      <c r="P55" s="22">
        <f t="shared" si="24"/>
        <v>0</v>
      </c>
      <c r="Q55" s="22">
        <f t="shared" si="24"/>
        <v>0</v>
      </c>
      <c r="R55" s="22">
        <f t="shared" si="24"/>
        <v>0</v>
      </c>
      <c r="S55" s="22">
        <f t="shared" si="24"/>
        <v>0</v>
      </c>
      <c r="T55" s="22">
        <f t="shared" si="25"/>
        <v>0</v>
      </c>
      <c r="U55" s="22">
        <f t="shared" si="25"/>
        <v>0</v>
      </c>
      <c r="V55" s="22">
        <f t="shared" si="25"/>
        <v>0</v>
      </c>
      <c r="W55" s="22">
        <f t="shared" si="25"/>
        <v>0</v>
      </c>
      <c r="X55" s="22">
        <f t="shared" si="25"/>
        <v>0</v>
      </c>
      <c r="Y55" s="22">
        <f t="shared" si="25"/>
        <v>0</v>
      </c>
      <c r="Z55" s="22">
        <f t="shared" si="25"/>
        <v>0</v>
      </c>
      <c r="AA55" s="22">
        <f t="shared" si="25"/>
        <v>0</v>
      </c>
      <c r="AB55" s="22">
        <f t="shared" si="25"/>
        <v>0</v>
      </c>
      <c r="AC55" s="22">
        <f t="shared" si="25"/>
        <v>0</v>
      </c>
      <c r="AD55" s="22">
        <f t="shared" si="26"/>
        <v>0</v>
      </c>
      <c r="AE55" s="22">
        <f t="shared" si="26"/>
        <v>0</v>
      </c>
      <c r="AF55" s="22">
        <f t="shared" si="26"/>
        <v>0</v>
      </c>
      <c r="AG55" s="22">
        <f t="shared" si="26"/>
        <v>0</v>
      </c>
      <c r="AH55" s="22">
        <f t="shared" si="26"/>
        <v>0</v>
      </c>
      <c r="AI55" s="22">
        <f t="shared" si="26"/>
        <v>0</v>
      </c>
      <c r="AJ55" s="22">
        <f t="shared" si="26"/>
        <v>0</v>
      </c>
      <c r="AK55" s="22">
        <f t="shared" si="26"/>
        <v>0</v>
      </c>
      <c r="AL55" s="22">
        <f t="shared" si="26"/>
        <v>0</v>
      </c>
      <c r="AM55" s="22">
        <f t="shared" si="26"/>
        <v>0</v>
      </c>
      <c r="AN55" s="22">
        <f t="shared" si="27"/>
        <v>0</v>
      </c>
      <c r="AO55" s="22">
        <f t="shared" si="27"/>
        <v>0</v>
      </c>
      <c r="AP55" s="22">
        <f t="shared" si="27"/>
        <v>0</v>
      </c>
      <c r="AQ55" s="22">
        <f t="shared" si="27"/>
        <v>0</v>
      </c>
      <c r="AR55" s="22">
        <f t="shared" si="27"/>
        <v>0</v>
      </c>
      <c r="AS55" s="22">
        <f t="shared" si="27"/>
        <v>0</v>
      </c>
      <c r="AT55" s="22">
        <f t="shared" si="27"/>
        <v>0</v>
      </c>
      <c r="AU55" s="22">
        <f t="shared" si="27"/>
        <v>0</v>
      </c>
      <c r="AV55" s="22">
        <f t="shared" si="27"/>
        <v>0</v>
      </c>
      <c r="AW55" s="22">
        <f t="shared" si="27"/>
        <v>0</v>
      </c>
      <c r="AX55" s="22">
        <f t="shared" si="28"/>
        <v>0</v>
      </c>
      <c r="AY55" s="22">
        <f t="shared" si="28"/>
        <v>0</v>
      </c>
      <c r="AZ55" s="22">
        <f t="shared" si="28"/>
        <v>0</v>
      </c>
      <c r="BA55" s="22">
        <f t="shared" si="28"/>
        <v>0</v>
      </c>
      <c r="BB55" s="22">
        <f t="shared" si="28"/>
        <v>0</v>
      </c>
      <c r="BC55" s="22">
        <f t="shared" si="28"/>
        <v>0</v>
      </c>
      <c r="BD55" s="22">
        <f t="shared" si="28"/>
        <v>0</v>
      </c>
      <c r="BE55" s="22">
        <f t="shared" si="28"/>
        <v>0</v>
      </c>
      <c r="BF55" s="22">
        <f t="shared" si="28"/>
        <v>0</v>
      </c>
      <c r="BG55" s="22">
        <f t="shared" si="28"/>
        <v>0</v>
      </c>
      <c r="BH55" s="22">
        <f t="shared" si="28"/>
        <v>0</v>
      </c>
      <c r="BI55" s="22">
        <f t="shared" si="28"/>
        <v>0</v>
      </c>
      <c r="BJ55" s="22">
        <f t="shared" si="28"/>
        <v>0</v>
      </c>
      <c r="BK55" s="22">
        <f t="shared" si="23"/>
        <v>0</v>
      </c>
      <c r="BL55" s="23" t="str">
        <f t="shared" si="17"/>
        <v/>
      </c>
    </row>
    <row r="56" spans="1:64" x14ac:dyDescent="0.25">
      <c r="A56" s="15"/>
      <c r="B56" s="15"/>
      <c r="C56" s="15"/>
      <c r="D56" s="15"/>
      <c r="E56" s="15"/>
      <c r="F56" s="15"/>
      <c r="G56" s="18"/>
      <c r="H56" s="18"/>
      <c r="I56" s="17"/>
      <c r="J56" s="22">
        <f t="shared" si="24"/>
        <v>0</v>
      </c>
      <c r="K56" s="22">
        <f t="shared" si="24"/>
        <v>0</v>
      </c>
      <c r="L56" s="22">
        <f t="shared" si="24"/>
        <v>0</v>
      </c>
      <c r="M56" s="22">
        <f t="shared" si="24"/>
        <v>0</v>
      </c>
      <c r="N56" s="22">
        <f t="shared" si="24"/>
        <v>0</v>
      </c>
      <c r="O56" s="22">
        <f t="shared" si="24"/>
        <v>0</v>
      </c>
      <c r="P56" s="22">
        <f t="shared" si="24"/>
        <v>0</v>
      </c>
      <c r="Q56" s="22">
        <f t="shared" si="24"/>
        <v>0</v>
      </c>
      <c r="R56" s="22">
        <f t="shared" si="24"/>
        <v>0</v>
      </c>
      <c r="S56" s="22">
        <f t="shared" si="24"/>
        <v>0</v>
      </c>
      <c r="T56" s="22">
        <f t="shared" si="25"/>
        <v>0</v>
      </c>
      <c r="U56" s="22">
        <f t="shared" si="25"/>
        <v>0</v>
      </c>
      <c r="V56" s="22">
        <f t="shared" si="25"/>
        <v>0</v>
      </c>
      <c r="W56" s="22">
        <f t="shared" si="25"/>
        <v>0</v>
      </c>
      <c r="X56" s="22">
        <f t="shared" si="25"/>
        <v>0</v>
      </c>
      <c r="Y56" s="22">
        <f t="shared" si="25"/>
        <v>0</v>
      </c>
      <c r="Z56" s="22">
        <f t="shared" si="25"/>
        <v>0</v>
      </c>
      <c r="AA56" s="22">
        <f t="shared" si="25"/>
        <v>0</v>
      </c>
      <c r="AB56" s="22">
        <f t="shared" si="25"/>
        <v>0</v>
      </c>
      <c r="AC56" s="22">
        <f t="shared" si="25"/>
        <v>0</v>
      </c>
      <c r="AD56" s="22">
        <f t="shared" si="26"/>
        <v>0</v>
      </c>
      <c r="AE56" s="22">
        <f t="shared" si="26"/>
        <v>0</v>
      </c>
      <c r="AF56" s="22">
        <f t="shared" si="26"/>
        <v>0</v>
      </c>
      <c r="AG56" s="22">
        <f t="shared" si="26"/>
        <v>0</v>
      </c>
      <c r="AH56" s="22">
        <f t="shared" si="26"/>
        <v>0</v>
      </c>
      <c r="AI56" s="22">
        <f t="shared" si="26"/>
        <v>0</v>
      </c>
      <c r="AJ56" s="22">
        <f t="shared" si="26"/>
        <v>0</v>
      </c>
      <c r="AK56" s="22">
        <f t="shared" si="26"/>
        <v>0</v>
      </c>
      <c r="AL56" s="22">
        <f t="shared" si="26"/>
        <v>0</v>
      </c>
      <c r="AM56" s="22">
        <f t="shared" si="26"/>
        <v>0</v>
      </c>
      <c r="AN56" s="22">
        <f t="shared" si="27"/>
        <v>0</v>
      </c>
      <c r="AO56" s="22">
        <f t="shared" si="27"/>
        <v>0</v>
      </c>
      <c r="AP56" s="22">
        <f t="shared" si="27"/>
        <v>0</v>
      </c>
      <c r="AQ56" s="22">
        <f t="shared" si="27"/>
        <v>0</v>
      </c>
      <c r="AR56" s="22">
        <f t="shared" si="27"/>
        <v>0</v>
      </c>
      <c r="AS56" s="22">
        <f t="shared" si="27"/>
        <v>0</v>
      </c>
      <c r="AT56" s="22">
        <f t="shared" si="27"/>
        <v>0</v>
      </c>
      <c r="AU56" s="22">
        <f t="shared" si="27"/>
        <v>0</v>
      </c>
      <c r="AV56" s="22">
        <f t="shared" si="27"/>
        <v>0</v>
      </c>
      <c r="AW56" s="22">
        <f t="shared" si="27"/>
        <v>0</v>
      </c>
      <c r="AX56" s="22">
        <f t="shared" si="28"/>
        <v>0</v>
      </c>
      <c r="AY56" s="22">
        <f t="shared" si="28"/>
        <v>0</v>
      </c>
      <c r="AZ56" s="22">
        <f t="shared" si="28"/>
        <v>0</v>
      </c>
      <c r="BA56" s="22">
        <f t="shared" si="28"/>
        <v>0</v>
      </c>
      <c r="BB56" s="22">
        <f t="shared" si="28"/>
        <v>0</v>
      </c>
      <c r="BC56" s="22">
        <f t="shared" si="28"/>
        <v>0</v>
      </c>
      <c r="BD56" s="22">
        <f t="shared" si="28"/>
        <v>0</v>
      </c>
      <c r="BE56" s="22">
        <f t="shared" si="28"/>
        <v>0</v>
      </c>
      <c r="BF56" s="22">
        <f t="shared" si="28"/>
        <v>0</v>
      </c>
      <c r="BG56" s="22">
        <f t="shared" si="28"/>
        <v>0</v>
      </c>
      <c r="BH56" s="22">
        <f t="shared" si="28"/>
        <v>0</v>
      </c>
      <c r="BI56" s="22">
        <f t="shared" si="28"/>
        <v>0</v>
      </c>
      <c r="BJ56" s="22">
        <f t="shared" si="28"/>
        <v>0</v>
      </c>
      <c r="BK56" s="22">
        <f t="shared" si="23"/>
        <v>0</v>
      </c>
      <c r="BL56" s="23" t="str">
        <f t="shared" si="17"/>
        <v/>
      </c>
    </row>
    <row r="57" spans="1:64" x14ac:dyDescent="0.25">
      <c r="A57" s="15"/>
      <c r="B57" s="15"/>
      <c r="C57" s="15"/>
      <c r="D57" s="15"/>
      <c r="E57" s="15"/>
      <c r="F57" s="15"/>
      <c r="G57" s="18"/>
      <c r="H57" s="18"/>
      <c r="I57" s="17"/>
      <c r="J57" s="22">
        <f t="shared" ref="J57:S66" si="29">IF(AND(J$5&lt;=$H57,J$5+6&gt;=$G57,$F57&lt;&gt;"Abgeschlossen",$A57&lt;&gt;""),$I57,0)</f>
        <v>0</v>
      </c>
      <c r="K57" s="22">
        <f t="shared" si="29"/>
        <v>0</v>
      </c>
      <c r="L57" s="22">
        <f t="shared" si="29"/>
        <v>0</v>
      </c>
      <c r="M57" s="22">
        <f t="shared" si="29"/>
        <v>0</v>
      </c>
      <c r="N57" s="22">
        <f t="shared" si="29"/>
        <v>0</v>
      </c>
      <c r="O57" s="22">
        <f t="shared" si="29"/>
        <v>0</v>
      </c>
      <c r="P57" s="22">
        <f t="shared" si="29"/>
        <v>0</v>
      </c>
      <c r="Q57" s="22">
        <f t="shared" si="29"/>
        <v>0</v>
      </c>
      <c r="R57" s="22">
        <f t="shared" si="29"/>
        <v>0</v>
      </c>
      <c r="S57" s="22">
        <f t="shared" si="29"/>
        <v>0</v>
      </c>
      <c r="T57" s="22">
        <f t="shared" ref="T57:AC66" si="30">IF(AND(T$5&lt;=$H57,T$5+6&gt;=$G57,$F57&lt;&gt;"Abgeschlossen",$A57&lt;&gt;""),$I57,0)</f>
        <v>0</v>
      </c>
      <c r="U57" s="22">
        <f t="shared" si="30"/>
        <v>0</v>
      </c>
      <c r="V57" s="22">
        <f t="shared" si="30"/>
        <v>0</v>
      </c>
      <c r="W57" s="22">
        <f t="shared" si="30"/>
        <v>0</v>
      </c>
      <c r="X57" s="22">
        <f t="shared" si="30"/>
        <v>0</v>
      </c>
      <c r="Y57" s="22">
        <f t="shared" si="30"/>
        <v>0</v>
      </c>
      <c r="Z57" s="22">
        <f t="shared" si="30"/>
        <v>0</v>
      </c>
      <c r="AA57" s="22">
        <f t="shared" si="30"/>
        <v>0</v>
      </c>
      <c r="AB57" s="22">
        <f t="shared" si="30"/>
        <v>0</v>
      </c>
      <c r="AC57" s="22">
        <f t="shared" si="30"/>
        <v>0</v>
      </c>
      <c r="AD57" s="22">
        <f t="shared" ref="AD57:AM66" si="31">IF(AND(AD$5&lt;=$H57,AD$5+6&gt;=$G57,$F57&lt;&gt;"Abgeschlossen",$A57&lt;&gt;""),$I57,0)</f>
        <v>0</v>
      </c>
      <c r="AE57" s="22">
        <f t="shared" si="31"/>
        <v>0</v>
      </c>
      <c r="AF57" s="22">
        <f t="shared" si="31"/>
        <v>0</v>
      </c>
      <c r="AG57" s="22">
        <f t="shared" si="31"/>
        <v>0</v>
      </c>
      <c r="AH57" s="22">
        <f t="shared" si="31"/>
        <v>0</v>
      </c>
      <c r="AI57" s="22">
        <f t="shared" si="31"/>
        <v>0</v>
      </c>
      <c r="AJ57" s="22">
        <f t="shared" si="31"/>
        <v>0</v>
      </c>
      <c r="AK57" s="22">
        <f t="shared" si="31"/>
        <v>0</v>
      </c>
      <c r="AL57" s="22">
        <f t="shared" si="31"/>
        <v>0</v>
      </c>
      <c r="AM57" s="22">
        <f t="shared" si="31"/>
        <v>0</v>
      </c>
      <c r="AN57" s="22">
        <f t="shared" ref="AN57:AW66" si="32">IF(AND(AN$5&lt;=$H57,AN$5+6&gt;=$G57,$F57&lt;&gt;"Abgeschlossen",$A57&lt;&gt;""),$I57,0)</f>
        <v>0</v>
      </c>
      <c r="AO57" s="22">
        <f t="shared" si="32"/>
        <v>0</v>
      </c>
      <c r="AP57" s="22">
        <f t="shared" si="32"/>
        <v>0</v>
      </c>
      <c r="AQ57" s="22">
        <f t="shared" si="32"/>
        <v>0</v>
      </c>
      <c r="AR57" s="22">
        <f t="shared" si="32"/>
        <v>0</v>
      </c>
      <c r="AS57" s="22">
        <f t="shared" si="32"/>
        <v>0</v>
      </c>
      <c r="AT57" s="22">
        <f t="shared" si="32"/>
        <v>0</v>
      </c>
      <c r="AU57" s="22">
        <f t="shared" si="32"/>
        <v>0</v>
      </c>
      <c r="AV57" s="22">
        <f t="shared" si="32"/>
        <v>0</v>
      </c>
      <c r="AW57" s="22">
        <f t="shared" si="32"/>
        <v>0</v>
      </c>
      <c r="AX57" s="22">
        <f t="shared" ref="AX57:BJ66" si="33">IF(AND(AX$5&lt;=$H57,AX$5+6&gt;=$G57,$F57&lt;&gt;"Abgeschlossen",$A57&lt;&gt;""),$I57,0)</f>
        <v>0</v>
      </c>
      <c r="AY57" s="22">
        <f t="shared" si="33"/>
        <v>0</v>
      </c>
      <c r="AZ57" s="22">
        <f t="shared" si="33"/>
        <v>0</v>
      </c>
      <c r="BA57" s="22">
        <f t="shared" si="33"/>
        <v>0</v>
      </c>
      <c r="BB57" s="22">
        <f t="shared" si="33"/>
        <v>0</v>
      </c>
      <c r="BC57" s="22">
        <f t="shared" si="33"/>
        <v>0</v>
      </c>
      <c r="BD57" s="22">
        <f t="shared" si="33"/>
        <v>0</v>
      </c>
      <c r="BE57" s="22">
        <f t="shared" si="33"/>
        <v>0</v>
      </c>
      <c r="BF57" s="22">
        <f t="shared" si="33"/>
        <v>0</v>
      </c>
      <c r="BG57" s="22">
        <f t="shared" si="33"/>
        <v>0</v>
      </c>
      <c r="BH57" s="22">
        <f t="shared" si="33"/>
        <v>0</v>
      </c>
      <c r="BI57" s="22">
        <f t="shared" si="33"/>
        <v>0</v>
      </c>
      <c r="BJ57" s="22">
        <f t="shared" si="33"/>
        <v>0</v>
      </c>
      <c r="BK57" s="22">
        <f t="shared" si="23"/>
        <v>0</v>
      </c>
      <c r="BL57" s="23" t="str">
        <f t="shared" si="17"/>
        <v/>
      </c>
    </row>
    <row r="58" spans="1:64" x14ac:dyDescent="0.25">
      <c r="A58" s="15"/>
      <c r="B58" s="15"/>
      <c r="C58" s="15"/>
      <c r="D58" s="15"/>
      <c r="E58" s="15"/>
      <c r="F58" s="15"/>
      <c r="G58" s="18"/>
      <c r="H58" s="18"/>
      <c r="I58" s="17"/>
      <c r="J58" s="22">
        <f t="shared" si="29"/>
        <v>0</v>
      </c>
      <c r="K58" s="22">
        <f t="shared" si="29"/>
        <v>0</v>
      </c>
      <c r="L58" s="22">
        <f t="shared" si="29"/>
        <v>0</v>
      </c>
      <c r="M58" s="22">
        <f t="shared" si="29"/>
        <v>0</v>
      </c>
      <c r="N58" s="22">
        <f t="shared" si="29"/>
        <v>0</v>
      </c>
      <c r="O58" s="22">
        <f t="shared" si="29"/>
        <v>0</v>
      </c>
      <c r="P58" s="22">
        <f t="shared" si="29"/>
        <v>0</v>
      </c>
      <c r="Q58" s="22">
        <f t="shared" si="29"/>
        <v>0</v>
      </c>
      <c r="R58" s="22">
        <f t="shared" si="29"/>
        <v>0</v>
      </c>
      <c r="S58" s="22">
        <f t="shared" si="29"/>
        <v>0</v>
      </c>
      <c r="T58" s="22">
        <f t="shared" si="30"/>
        <v>0</v>
      </c>
      <c r="U58" s="22">
        <f t="shared" si="30"/>
        <v>0</v>
      </c>
      <c r="V58" s="22">
        <f t="shared" si="30"/>
        <v>0</v>
      </c>
      <c r="W58" s="22">
        <f t="shared" si="30"/>
        <v>0</v>
      </c>
      <c r="X58" s="22">
        <f t="shared" si="30"/>
        <v>0</v>
      </c>
      <c r="Y58" s="22">
        <f t="shared" si="30"/>
        <v>0</v>
      </c>
      <c r="Z58" s="22">
        <f t="shared" si="30"/>
        <v>0</v>
      </c>
      <c r="AA58" s="22">
        <f t="shared" si="30"/>
        <v>0</v>
      </c>
      <c r="AB58" s="22">
        <f t="shared" si="30"/>
        <v>0</v>
      </c>
      <c r="AC58" s="22">
        <f t="shared" si="30"/>
        <v>0</v>
      </c>
      <c r="AD58" s="22">
        <f t="shared" si="31"/>
        <v>0</v>
      </c>
      <c r="AE58" s="22">
        <f t="shared" si="31"/>
        <v>0</v>
      </c>
      <c r="AF58" s="22">
        <f t="shared" si="31"/>
        <v>0</v>
      </c>
      <c r="AG58" s="22">
        <f t="shared" si="31"/>
        <v>0</v>
      </c>
      <c r="AH58" s="22">
        <f t="shared" si="31"/>
        <v>0</v>
      </c>
      <c r="AI58" s="22">
        <f t="shared" si="31"/>
        <v>0</v>
      </c>
      <c r="AJ58" s="22">
        <f t="shared" si="31"/>
        <v>0</v>
      </c>
      <c r="AK58" s="22">
        <f t="shared" si="31"/>
        <v>0</v>
      </c>
      <c r="AL58" s="22">
        <f t="shared" si="31"/>
        <v>0</v>
      </c>
      <c r="AM58" s="22">
        <f t="shared" si="31"/>
        <v>0</v>
      </c>
      <c r="AN58" s="22">
        <f t="shared" si="32"/>
        <v>0</v>
      </c>
      <c r="AO58" s="22">
        <f t="shared" si="32"/>
        <v>0</v>
      </c>
      <c r="AP58" s="22">
        <f t="shared" si="32"/>
        <v>0</v>
      </c>
      <c r="AQ58" s="22">
        <f t="shared" si="32"/>
        <v>0</v>
      </c>
      <c r="AR58" s="22">
        <f t="shared" si="32"/>
        <v>0</v>
      </c>
      <c r="AS58" s="22">
        <f t="shared" si="32"/>
        <v>0</v>
      </c>
      <c r="AT58" s="22">
        <f t="shared" si="32"/>
        <v>0</v>
      </c>
      <c r="AU58" s="22">
        <f t="shared" si="32"/>
        <v>0</v>
      </c>
      <c r="AV58" s="22">
        <f t="shared" si="32"/>
        <v>0</v>
      </c>
      <c r="AW58" s="22">
        <f t="shared" si="32"/>
        <v>0</v>
      </c>
      <c r="AX58" s="22">
        <f t="shared" si="33"/>
        <v>0</v>
      </c>
      <c r="AY58" s="22">
        <f t="shared" si="33"/>
        <v>0</v>
      </c>
      <c r="AZ58" s="22">
        <f t="shared" si="33"/>
        <v>0</v>
      </c>
      <c r="BA58" s="22">
        <f t="shared" si="33"/>
        <v>0</v>
      </c>
      <c r="BB58" s="22">
        <f t="shared" si="33"/>
        <v>0</v>
      </c>
      <c r="BC58" s="22">
        <f t="shared" si="33"/>
        <v>0</v>
      </c>
      <c r="BD58" s="22">
        <f t="shared" si="33"/>
        <v>0</v>
      </c>
      <c r="BE58" s="22">
        <f t="shared" si="33"/>
        <v>0</v>
      </c>
      <c r="BF58" s="22">
        <f t="shared" si="33"/>
        <v>0</v>
      </c>
      <c r="BG58" s="22">
        <f t="shared" si="33"/>
        <v>0</v>
      </c>
      <c r="BH58" s="22">
        <f t="shared" si="33"/>
        <v>0</v>
      </c>
      <c r="BI58" s="22">
        <f t="shared" si="33"/>
        <v>0</v>
      </c>
      <c r="BJ58" s="22">
        <f t="shared" si="33"/>
        <v>0</v>
      </c>
      <c r="BK58" s="22">
        <f t="shared" si="23"/>
        <v>0</v>
      </c>
      <c r="BL58" s="23" t="str">
        <f t="shared" si="17"/>
        <v/>
      </c>
    </row>
    <row r="59" spans="1:64" x14ac:dyDescent="0.25">
      <c r="A59" s="15"/>
      <c r="B59" s="15"/>
      <c r="C59" s="15"/>
      <c r="D59" s="15"/>
      <c r="E59" s="15"/>
      <c r="F59" s="15"/>
      <c r="G59" s="18"/>
      <c r="H59" s="18"/>
      <c r="I59" s="17"/>
      <c r="J59" s="22">
        <f t="shared" si="29"/>
        <v>0</v>
      </c>
      <c r="K59" s="22">
        <f t="shared" si="29"/>
        <v>0</v>
      </c>
      <c r="L59" s="22">
        <f t="shared" si="29"/>
        <v>0</v>
      </c>
      <c r="M59" s="22">
        <f t="shared" si="29"/>
        <v>0</v>
      </c>
      <c r="N59" s="22">
        <f t="shared" si="29"/>
        <v>0</v>
      </c>
      <c r="O59" s="22">
        <f t="shared" si="29"/>
        <v>0</v>
      </c>
      <c r="P59" s="22">
        <f t="shared" si="29"/>
        <v>0</v>
      </c>
      <c r="Q59" s="22">
        <f t="shared" si="29"/>
        <v>0</v>
      </c>
      <c r="R59" s="22">
        <f t="shared" si="29"/>
        <v>0</v>
      </c>
      <c r="S59" s="22">
        <f t="shared" si="29"/>
        <v>0</v>
      </c>
      <c r="T59" s="22">
        <f t="shared" si="30"/>
        <v>0</v>
      </c>
      <c r="U59" s="22">
        <f t="shared" si="30"/>
        <v>0</v>
      </c>
      <c r="V59" s="22">
        <f t="shared" si="30"/>
        <v>0</v>
      </c>
      <c r="W59" s="22">
        <f t="shared" si="30"/>
        <v>0</v>
      </c>
      <c r="X59" s="22">
        <f t="shared" si="30"/>
        <v>0</v>
      </c>
      <c r="Y59" s="22">
        <f t="shared" si="30"/>
        <v>0</v>
      </c>
      <c r="Z59" s="22">
        <f t="shared" si="30"/>
        <v>0</v>
      </c>
      <c r="AA59" s="22">
        <f t="shared" si="30"/>
        <v>0</v>
      </c>
      <c r="AB59" s="22">
        <f t="shared" si="30"/>
        <v>0</v>
      </c>
      <c r="AC59" s="22">
        <f t="shared" si="30"/>
        <v>0</v>
      </c>
      <c r="AD59" s="22">
        <f t="shared" si="31"/>
        <v>0</v>
      </c>
      <c r="AE59" s="22">
        <f t="shared" si="31"/>
        <v>0</v>
      </c>
      <c r="AF59" s="22">
        <f t="shared" si="31"/>
        <v>0</v>
      </c>
      <c r="AG59" s="22">
        <f t="shared" si="31"/>
        <v>0</v>
      </c>
      <c r="AH59" s="22">
        <f t="shared" si="31"/>
        <v>0</v>
      </c>
      <c r="AI59" s="22">
        <f t="shared" si="31"/>
        <v>0</v>
      </c>
      <c r="AJ59" s="22">
        <f t="shared" si="31"/>
        <v>0</v>
      </c>
      <c r="AK59" s="22">
        <f t="shared" si="31"/>
        <v>0</v>
      </c>
      <c r="AL59" s="22">
        <f t="shared" si="31"/>
        <v>0</v>
      </c>
      <c r="AM59" s="22">
        <f t="shared" si="31"/>
        <v>0</v>
      </c>
      <c r="AN59" s="22">
        <f t="shared" si="32"/>
        <v>0</v>
      </c>
      <c r="AO59" s="22">
        <f t="shared" si="32"/>
        <v>0</v>
      </c>
      <c r="AP59" s="22">
        <f t="shared" si="32"/>
        <v>0</v>
      </c>
      <c r="AQ59" s="22">
        <f t="shared" si="32"/>
        <v>0</v>
      </c>
      <c r="AR59" s="22">
        <f t="shared" si="32"/>
        <v>0</v>
      </c>
      <c r="AS59" s="22">
        <f t="shared" si="32"/>
        <v>0</v>
      </c>
      <c r="AT59" s="22">
        <f t="shared" si="32"/>
        <v>0</v>
      </c>
      <c r="AU59" s="22">
        <f t="shared" si="32"/>
        <v>0</v>
      </c>
      <c r="AV59" s="22">
        <f t="shared" si="32"/>
        <v>0</v>
      </c>
      <c r="AW59" s="22">
        <f t="shared" si="32"/>
        <v>0</v>
      </c>
      <c r="AX59" s="22">
        <f t="shared" si="33"/>
        <v>0</v>
      </c>
      <c r="AY59" s="22">
        <f t="shared" si="33"/>
        <v>0</v>
      </c>
      <c r="AZ59" s="22">
        <f t="shared" si="33"/>
        <v>0</v>
      </c>
      <c r="BA59" s="22">
        <f t="shared" si="33"/>
        <v>0</v>
      </c>
      <c r="BB59" s="22">
        <f t="shared" si="33"/>
        <v>0</v>
      </c>
      <c r="BC59" s="22">
        <f t="shared" si="33"/>
        <v>0</v>
      </c>
      <c r="BD59" s="22">
        <f t="shared" si="33"/>
        <v>0</v>
      </c>
      <c r="BE59" s="22">
        <f t="shared" si="33"/>
        <v>0</v>
      </c>
      <c r="BF59" s="22">
        <f t="shared" si="33"/>
        <v>0</v>
      </c>
      <c r="BG59" s="22">
        <f t="shared" si="33"/>
        <v>0</v>
      </c>
      <c r="BH59" s="22">
        <f t="shared" si="33"/>
        <v>0</v>
      </c>
      <c r="BI59" s="22">
        <f t="shared" si="33"/>
        <v>0</v>
      </c>
      <c r="BJ59" s="22">
        <f t="shared" si="33"/>
        <v>0</v>
      </c>
      <c r="BK59" s="22">
        <f t="shared" si="23"/>
        <v>0</v>
      </c>
      <c r="BL59" s="23" t="str">
        <f t="shared" si="17"/>
        <v/>
      </c>
    </row>
    <row r="60" spans="1:64" x14ac:dyDescent="0.25">
      <c r="A60" s="15"/>
      <c r="B60" s="15"/>
      <c r="C60" s="15"/>
      <c r="D60" s="15"/>
      <c r="E60" s="15"/>
      <c r="F60" s="15"/>
      <c r="G60" s="18"/>
      <c r="H60" s="18"/>
      <c r="I60" s="17"/>
      <c r="J60" s="22">
        <f t="shared" si="29"/>
        <v>0</v>
      </c>
      <c r="K60" s="22">
        <f t="shared" si="29"/>
        <v>0</v>
      </c>
      <c r="L60" s="22">
        <f t="shared" si="29"/>
        <v>0</v>
      </c>
      <c r="M60" s="22">
        <f t="shared" si="29"/>
        <v>0</v>
      </c>
      <c r="N60" s="22">
        <f t="shared" si="29"/>
        <v>0</v>
      </c>
      <c r="O60" s="22">
        <f t="shared" si="29"/>
        <v>0</v>
      </c>
      <c r="P60" s="22">
        <f t="shared" si="29"/>
        <v>0</v>
      </c>
      <c r="Q60" s="22">
        <f t="shared" si="29"/>
        <v>0</v>
      </c>
      <c r="R60" s="22">
        <f t="shared" si="29"/>
        <v>0</v>
      </c>
      <c r="S60" s="22">
        <f t="shared" si="29"/>
        <v>0</v>
      </c>
      <c r="T60" s="22">
        <f t="shared" si="30"/>
        <v>0</v>
      </c>
      <c r="U60" s="22">
        <f t="shared" si="30"/>
        <v>0</v>
      </c>
      <c r="V60" s="22">
        <f t="shared" si="30"/>
        <v>0</v>
      </c>
      <c r="W60" s="22">
        <f t="shared" si="30"/>
        <v>0</v>
      </c>
      <c r="X60" s="22">
        <f t="shared" si="30"/>
        <v>0</v>
      </c>
      <c r="Y60" s="22">
        <f t="shared" si="30"/>
        <v>0</v>
      </c>
      <c r="Z60" s="22">
        <f t="shared" si="30"/>
        <v>0</v>
      </c>
      <c r="AA60" s="22">
        <f t="shared" si="30"/>
        <v>0</v>
      </c>
      <c r="AB60" s="22">
        <f t="shared" si="30"/>
        <v>0</v>
      </c>
      <c r="AC60" s="22">
        <f t="shared" si="30"/>
        <v>0</v>
      </c>
      <c r="AD60" s="22">
        <f t="shared" si="31"/>
        <v>0</v>
      </c>
      <c r="AE60" s="22">
        <f t="shared" si="31"/>
        <v>0</v>
      </c>
      <c r="AF60" s="22">
        <f t="shared" si="31"/>
        <v>0</v>
      </c>
      <c r="AG60" s="22">
        <f t="shared" si="31"/>
        <v>0</v>
      </c>
      <c r="AH60" s="22">
        <f t="shared" si="31"/>
        <v>0</v>
      </c>
      <c r="AI60" s="22">
        <f t="shared" si="31"/>
        <v>0</v>
      </c>
      <c r="AJ60" s="22">
        <f t="shared" si="31"/>
        <v>0</v>
      </c>
      <c r="AK60" s="22">
        <f t="shared" si="31"/>
        <v>0</v>
      </c>
      <c r="AL60" s="22">
        <f t="shared" si="31"/>
        <v>0</v>
      </c>
      <c r="AM60" s="22">
        <f t="shared" si="31"/>
        <v>0</v>
      </c>
      <c r="AN60" s="22">
        <f t="shared" si="32"/>
        <v>0</v>
      </c>
      <c r="AO60" s="22">
        <f t="shared" si="32"/>
        <v>0</v>
      </c>
      <c r="AP60" s="22">
        <f t="shared" si="32"/>
        <v>0</v>
      </c>
      <c r="AQ60" s="22">
        <f t="shared" si="32"/>
        <v>0</v>
      </c>
      <c r="AR60" s="22">
        <f t="shared" si="32"/>
        <v>0</v>
      </c>
      <c r="AS60" s="22">
        <f t="shared" si="32"/>
        <v>0</v>
      </c>
      <c r="AT60" s="22">
        <f t="shared" si="32"/>
        <v>0</v>
      </c>
      <c r="AU60" s="22">
        <f t="shared" si="32"/>
        <v>0</v>
      </c>
      <c r="AV60" s="22">
        <f t="shared" si="32"/>
        <v>0</v>
      </c>
      <c r="AW60" s="22">
        <f t="shared" si="32"/>
        <v>0</v>
      </c>
      <c r="AX60" s="22">
        <f t="shared" si="33"/>
        <v>0</v>
      </c>
      <c r="AY60" s="22">
        <f t="shared" si="33"/>
        <v>0</v>
      </c>
      <c r="AZ60" s="22">
        <f t="shared" si="33"/>
        <v>0</v>
      </c>
      <c r="BA60" s="22">
        <f t="shared" si="33"/>
        <v>0</v>
      </c>
      <c r="BB60" s="22">
        <f t="shared" si="33"/>
        <v>0</v>
      </c>
      <c r="BC60" s="22">
        <f t="shared" si="33"/>
        <v>0</v>
      </c>
      <c r="BD60" s="22">
        <f t="shared" si="33"/>
        <v>0</v>
      </c>
      <c r="BE60" s="22">
        <f t="shared" si="33"/>
        <v>0</v>
      </c>
      <c r="BF60" s="22">
        <f t="shared" si="33"/>
        <v>0</v>
      </c>
      <c r="BG60" s="22">
        <f t="shared" si="33"/>
        <v>0</v>
      </c>
      <c r="BH60" s="22">
        <f t="shared" si="33"/>
        <v>0</v>
      </c>
      <c r="BI60" s="22">
        <f t="shared" si="33"/>
        <v>0</v>
      </c>
      <c r="BJ60" s="22">
        <f t="shared" si="33"/>
        <v>0</v>
      </c>
      <c r="BK60" s="22">
        <f t="shared" si="23"/>
        <v>0</v>
      </c>
      <c r="BL60" s="23" t="str">
        <f t="shared" si="17"/>
        <v/>
      </c>
    </row>
    <row r="61" spans="1:64" x14ac:dyDescent="0.25">
      <c r="A61" s="15"/>
      <c r="B61" s="15"/>
      <c r="C61" s="15"/>
      <c r="D61" s="15"/>
      <c r="E61" s="15"/>
      <c r="F61" s="15"/>
      <c r="G61" s="18"/>
      <c r="H61" s="18"/>
      <c r="I61" s="17"/>
      <c r="J61" s="22">
        <f t="shared" si="29"/>
        <v>0</v>
      </c>
      <c r="K61" s="22">
        <f t="shared" si="29"/>
        <v>0</v>
      </c>
      <c r="L61" s="22">
        <f t="shared" si="29"/>
        <v>0</v>
      </c>
      <c r="M61" s="22">
        <f t="shared" si="29"/>
        <v>0</v>
      </c>
      <c r="N61" s="22">
        <f t="shared" si="29"/>
        <v>0</v>
      </c>
      <c r="O61" s="22">
        <f t="shared" si="29"/>
        <v>0</v>
      </c>
      <c r="P61" s="22">
        <f t="shared" si="29"/>
        <v>0</v>
      </c>
      <c r="Q61" s="22">
        <f t="shared" si="29"/>
        <v>0</v>
      </c>
      <c r="R61" s="22">
        <f t="shared" si="29"/>
        <v>0</v>
      </c>
      <c r="S61" s="22">
        <f t="shared" si="29"/>
        <v>0</v>
      </c>
      <c r="T61" s="22">
        <f t="shared" si="30"/>
        <v>0</v>
      </c>
      <c r="U61" s="22">
        <f t="shared" si="30"/>
        <v>0</v>
      </c>
      <c r="V61" s="22">
        <f t="shared" si="30"/>
        <v>0</v>
      </c>
      <c r="W61" s="22">
        <f t="shared" si="30"/>
        <v>0</v>
      </c>
      <c r="X61" s="22">
        <f t="shared" si="30"/>
        <v>0</v>
      </c>
      <c r="Y61" s="22">
        <f t="shared" si="30"/>
        <v>0</v>
      </c>
      <c r="Z61" s="22">
        <f t="shared" si="30"/>
        <v>0</v>
      </c>
      <c r="AA61" s="22">
        <f t="shared" si="30"/>
        <v>0</v>
      </c>
      <c r="AB61" s="22">
        <f t="shared" si="30"/>
        <v>0</v>
      </c>
      <c r="AC61" s="22">
        <f t="shared" si="30"/>
        <v>0</v>
      </c>
      <c r="AD61" s="22">
        <f t="shared" si="31"/>
        <v>0</v>
      </c>
      <c r="AE61" s="22">
        <f t="shared" si="31"/>
        <v>0</v>
      </c>
      <c r="AF61" s="22">
        <f t="shared" si="31"/>
        <v>0</v>
      </c>
      <c r="AG61" s="22">
        <f t="shared" si="31"/>
        <v>0</v>
      </c>
      <c r="AH61" s="22">
        <f t="shared" si="31"/>
        <v>0</v>
      </c>
      <c r="AI61" s="22">
        <f t="shared" si="31"/>
        <v>0</v>
      </c>
      <c r="AJ61" s="22">
        <f t="shared" si="31"/>
        <v>0</v>
      </c>
      <c r="AK61" s="22">
        <f t="shared" si="31"/>
        <v>0</v>
      </c>
      <c r="AL61" s="22">
        <f t="shared" si="31"/>
        <v>0</v>
      </c>
      <c r="AM61" s="22">
        <f t="shared" si="31"/>
        <v>0</v>
      </c>
      <c r="AN61" s="22">
        <f t="shared" si="32"/>
        <v>0</v>
      </c>
      <c r="AO61" s="22">
        <f t="shared" si="32"/>
        <v>0</v>
      </c>
      <c r="AP61" s="22">
        <f t="shared" si="32"/>
        <v>0</v>
      </c>
      <c r="AQ61" s="22">
        <f t="shared" si="32"/>
        <v>0</v>
      </c>
      <c r="AR61" s="22">
        <f t="shared" si="32"/>
        <v>0</v>
      </c>
      <c r="AS61" s="22">
        <f t="shared" si="32"/>
        <v>0</v>
      </c>
      <c r="AT61" s="22">
        <f t="shared" si="32"/>
        <v>0</v>
      </c>
      <c r="AU61" s="22">
        <f t="shared" si="32"/>
        <v>0</v>
      </c>
      <c r="AV61" s="22">
        <f t="shared" si="32"/>
        <v>0</v>
      </c>
      <c r="AW61" s="22">
        <f t="shared" si="32"/>
        <v>0</v>
      </c>
      <c r="AX61" s="22">
        <f t="shared" si="33"/>
        <v>0</v>
      </c>
      <c r="AY61" s="22">
        <f t="shared" si="33"/>
        <v>0</v>
      </c>
      <c r="AZ61" s="22">
        <f t="shared" si="33"/>
        <v>0</v>
      </c>
      <c r="BA61" s="22">
        <f t="shared" si="33"/>
        <v>0</v>
      </c>
      <c r="BB61" s="22">
        <f t="shared" si="33"/>
        <v>0</v>
      </c>
      <c r="BC61" s="22">
        <f t="shared" si="33"/>
        <v>0</v>
      </c>
      <c r="BD61" s="22">
        <f t="shared" si="33"/>
        <v>0</v>
      </c>
      <c r="BE61" s="22">
        <f t="shared" si="33"/>
        <v>0</v>
      </c>
      <c r="BF61" s="22">
        <f t="shared" si="33"/>
        <v>0</v>
      </c>
      <c r="BG61" s="22">
        <f t="shared" si="33"/>
        <v>0</v>
      </c>
      <c r="BH61" s="22">
        <f t="shared" si="33"/>
        <v>0</v>
      </c>
      <c r="BI61" s="22">
        <f t="shared" si="33"/>
        <v>0</v>
      </c>
      <c r="BJ61" s="22">
        <f t="shared" si="33"/>
        <v>0</v>
      </c>
      <c r="BK61" s="22">
        <f t="shared" si="23"/>
        <v>0</v>
      </c>
      <c r="BL61" s="23" t="str">
        <f t="shared" si="17"/>
        <v/>
      </c>
    </row>
    <row r="62" spans="1:64" x14ac:dyDescent="0.25">
      <c r="A62" s="15"/>
      <c r="B62" s="15"/>
      <c r="C62" s="15"/>
      <c r="D62" s="15"/>
      <c r="E62" s="15"/>
      <c r="F62" s="15"/>
      <c r="G62" s="18"/>
      <c r="H62" s="18"/>
      <c r="I62" s="17"/>
      <c r="J62" s="22">
        <f t="shared" si="29"/>
        <v>0</v>
      </c>
      <c r="K62" s="22">
        <f t="shared" si="29"/>
        <v>0</v>
      </c>
      <c r="L62" s="22">
        <f t="shared" si="29"/>
        <v>0</v>
      </c>
      <c r="M62" s="22">
        <f t="shared" si="29"/>
        <v>0</v>
      </c>
      <c r="N62" s="22">
        <f t="shared" si="29"/>
        <v>0</v>
      </c>
      <c r="O62" s="22">
        <f t="shared" si="29"/>
        <v>0</v>
      </c>
      <c r="P62" s="22">
        <f t="shared" si="29"/>
        <v>0</v>
      </c>
      <c r="Q62" s="22">
        <f t="shared" si="29"/>
        <v>0</v>
      </c>
      <c r="R62" s="22">
        <f t="shared" si="29"/>
        <v>0</v>
      </c>
      <c r="S62" s="22">
        <f t="shared" si="29"/>
        <v>0</v>
      </c>
      <c r="T62" s="22">
        <f t="shared" si="30"/>
        <v>0</v>
      </c>
      <c r="U62" s="22">
        <f t="shared" si="30"/>
        <v>0</v>
      </c>
      <c r="V62" s="22">
        <f t="shared" si="30"/>
        <v>0</v>
      </c>
      <c r="W62" s="22">
        <f t="shared" si="30"/>
        <v>0</v>
      </c>
      <c r="X62" s="22">
        <f t="shared" si="30"/>
        <v>0</v>
      </c>
      <c r="Y62" s="22">
        <f t="shared" si="30"/>
        <v>0</v>
      </c>
      <c r="Z62" s="22">
        <f t="shared" si="30"/>
        <v>0</v>
      </c>
      <c r="AA62" s="22">
        <f t="shared" si="30"/>
        <v>0</v>
      </c>
      <c r="AB62" s="22">
        <f t="shared" si="30"/>
        <v>0</v>
      </c>
      <c r="AC62" s="22">
        <f t="shared" si="30"/>
        <v>0</v>
      </c>
      <c r="AD62" s="22">
        <f t="shared" si="31"/>
        <v>0</v>
      </c>
      <c r="AE62" s="22">
        <f t="shared" si="31"/>
        <v>0</v>
      </c>
      <c r="AF62" s="22">
        <f t="shared" si="31"/>
        <v>0</v>
      </c>
      <c r="AG62" s="22">
        <f t="shared" si="31"/>
        <v>0</v>
      </c>
      <c r="AH62" s="22">
        <f t="shared" si="31"/>
        <v>0</v>
      </c>
      <c r="AI62" s="22">
        <f t="shared" si="31"/>
        <v>0</v>
      </c>
      <c r="AJ62" s="22">
        <f t="shared" si="31"/>
        <v>0</v>
      </c>
      <c r="AK62" s="22">
        <f t="shared" si="31"/>
        <v>0</v>
      </c>
      <c r="AL62" s="22">
        <f t="shared" si="31"/>
        <v>0</v>
      </c>
      <c r="AM62" s="22">
        <f t="shared" si="31"/>
        <v>0</v>
      </c>
      <c r="AN62" s="22">
        <f t="shared" si="32"/>
        <v>0</v>
      </c>
      <c r="AO62" s="22">
        <f t="shared" si="32"/>
        <v>0</v>
      </c>
      <c r="AP62" s="22">
        <f t="shared" si="32"/>
        <v>0</v>
      </c>
      <c r="AQ62" s="22">
        <f t="shared" si="32"/>
        <v>0</v>
      </c>
      <c r="AR62" s="22">
        <f t="shared" si="32"/>
        <v>0</v>
      </c>
      <c r="AS62" s="22">
        <f t="shared" si="32"/>
        <v>0</v>
      </c>
      <c r="AT62" s="22">
        <f t="shared" si="32"/>
        <v>0</v>
      </c>
      <c r="AU62" s="22">
        <f t="shared" si="32"/>
        <v>0</v>
      </c>
      <c r="AV62" s="22">
        <f t="shared" si="32"/>
        <v>0</v>
      </c>
      <c r="AW62" s="22">
        <f t="shared" si="32"/>
        <v>0</v>
      </c>
      <c r="AX62" s="22">
        <f t="shared" si="33"/>
        <v>0</v>
      </c>
      <c r="AY62" s="22">
        <f t="shared" si="33"/>
        <v>0</v>
      </c>
      <c r="AZ62" s="22">
        <f t="shared" si="33"/>
        <v>0</v>
      </c>
      <c r="BA62" s="22">
        <f t="shared" si="33"/>
        <v>0</v>
      </c>
      <c r="BB62" s="22">
        <f t="shared" si="33"/>
        <v>0</v>
      </c>
      <c r="BC62" s="22">
        <f t="shared" si="33"/>
        <v>0</v>
      </c>
      <c r="BD62" s="22">
        <f t="shared" si="33"/>
        <v>0</v>
      </c>
      <c r="BE62" s="22">
        <f t="shared" si="33"/>
        <v>0</v>
      </c>
      <c r="BF62" s="22">
        <f t="shared" si="33"/>
        <v>0</v>
      </c>
      <c r="BG62" s="22">
        <f t="shared" si="33"/>
        <v>0</v>
      </c>
      <c r="BH62" s="22">
        <f t="shared" si="33"/>
        <v>0</v>
      </c>
      <c r="BI62" s="22">
        <f t="shared" si="33"/>
        <v>0</v>
      </c>
      <c r="BJ62" s="22">
        <f t="shared" si="33"/>
        <v>0</v>
      </c>
      <c r="BK62" s="22">
        <f t="shared" si="23"/>
        <v>0</v>
      </c>
      <c r="BL62" s="23" t="str">
        <f t="shared" si="17"/>
        <v/>
      </c>
    </row>
    <row r="63" spans="1:64" x14ac:dyDescent="0.25">
      <c r="A63" s="15"/>
      <c r="B63" s="15"/>
      <c r="C63" s="15"/>
      <c r="D63" s="15"/>
      <c r="E63" s="15"/>
      <c r="F63" s="15"/>
      <c r="G63" s="18"/>
      <c r="H63" s="18"/>
      <c r="I63" s="17"/>
      <c r="J63" s="22">
        <f t="shared" si="29"/>
        <v>0</v>
      </c>
      <c r="K63" s="22">
        <f t="shared" si="29"/>
        <v>0</v>
      </c>
      <c r="L63" s="22">
        <f t="shared" si="29"/>
        <v>0</v>
      </c>
      <c r="M63" s="22">
        <f t="shared" si="29"/>
        <v>0</v>
      </c>
      <c r="N63" s="22">
        <f t="shared" si="29"/>
        <v>0</v>
      </c>
      <c r="O63" s="22">
        <f t="shared" si="29"/>
        <v>0</v>
      </c>
      <c r="P63" s="22">
        <f t="shared" si="29"/>
        <v>0</v>
      </c>
      <c r="Q63" s="22">
        <f t="shared" si="29"/>
        <v>0</v>
      </c>
      <c r="R63" s="22">
        <f t="shared" si="29"/>
        <v>0</v>
      </c>
      <c r="S63" s="22">
        <f t="shared" si="29"/>
        <v>0</v>
      </c>
      <c r="T63" s="22">
        <f t="shared" si="30"/>
        <v>0</v>
      </c>
      <c r="U63" s="22">
        <f t="shared" si="30"/>
        <v>0</v>
      </c>
      <c r="V63" s="22">
        <f t="shared" si="30"/>
        <v>0</v>
      </c>
      <c r="W63" s="22">
        <f t="shared" si="30"/>
        <v>0</v>
      </c>
      <c r="X63" s="22">
        <f t="shared" si="30"/>
        <v>0</v>
      </c>
      <c r="Y63" s="22">
        <f t="shared" si="30"/>
        <v>0</v>
      </c>
      <c r="Z63" s="22">
        <f t="shared" si="30"/>
        <v>0</v>
      </c>
      <c r="AA63" s="22">
        <f t="shared" si="30"/>
        <v>0</v>
      </c>
      <c r="AB63" s="22">
        <f t="shared" si="30"/>
        <v>0</v>
      </c>
      <c r="AC63" s="22">
        <f t="shared" si="30"/>
        <v>0</v>
      </c>
      <c r="AD63" s="22">
        <f t="shared" si="31"/>
        <v>0</v>
      </c>
      <c r="AE63" s="22">
        <f t="shared" si="31"/>
        <v>0</v>
      </c>
      <c r="AF63" s="22">
        <f t="shared" si="31"/>
        <v>0</v>
      </c>
      <c r="AG63" s="22">
        <f t="shared" si="31"/>
        <v>0</v>
      </c>
      <c r="AH63" s="22">
        <f t="shared" si="31"/>
        <v>0</v>
      </c>
      <c r="AI63" s="22">
        <f t="shared" si="31"/>
        <v>0</v>
      </c>
      <c r="AJ63" s="22">
        <f t="shared" si="31"/>
        <v>0</v>
      </c>
      <c r="AK63" s="22">
        <f t="shared" si="31"/>
        <v>0</v>
      </c>
      <c r="AL63" s="22">
        <f t="shared" si="31"/>
        <v>0</v>
      </c>
      <c r="AM63" s="22">
        <f t="shared" si="31"/>
        <v>0</v>
      </c>
      <c r="AN63" s="22">
        <f t="shared" si="32"/>
        <v>0</v>
      </c>
      <c r="AO63" s="22">
        <f t="shared" si="32"/>
        <v>0</v>
      </c>
      <c r="AP63" s="22">
        <f t="shared" si="32"/>
        <v>0</v>
      </c>
      <c r="AQ63" s="22">
        <f t="shared" si="32"/>
        <v>0</v>
      </c>
      <c r="AR63" s="22">
        <f t="shared" si="32"/>
        <v>0</v>
      </c>
      <c r="AS63" s="22">
        <f t="shared" si="32"/>
        <v>0</v>
      </c>
      <c r="AT63" s="22">
        <f t="shared" si="32"/>
        <v>0</v>
      </c>
      <c r="AU63" s="22">
        <f t="shared" si="32"/>
        <v>0</v>
      </c>
      <c r="AV63" s="22">
        <f t="shared" si="32"/>
        <v>0</v>
      </c>
      <c r="AW63" s="22">
        <f t="shared" si="32"/>
        <v>0</v>
      </c>
      <c r="AX63" s="22">
        <f t="shared" si="33"/>
        <v>0</v>
      </c>
      <c r="AY63" s="22">
        <f t="shared" si="33"/>
        <v>0</v>
      </c>
      <c r="AZ63" s="22">
        <f t="shared" si="33"/>
        <v>0</v>
      </c>
      <c r="BA63" s="22">
        <f t="shared" si="33"/>
        <v>0</v>
      </c>
      <c r="BB63" s="22">
        <f t="shared" si="33"/>
        <v>0</v>
      </c>
      <c r="BC63" s="22">
        <f t="shared" si="33"/>
        <v>0</v>
      </c>
      <c r="BD63" s="22">
        <f t="shared" si="33"/>
        <v>0</v>
      </c>
      <c r="BE63" s="22">
        <f t="shared" si="33"/>
        <v>0</v>
      </c>
      <c r="BF63" s="22">
        <f t="shared" si="33"/>
        <v>0</v>
      </c>
      <c r="BG63" s="22">
        <f t="shared" si="33"/>
        <v>0</v>
      </c>
      <c r="BH63" s="22">
        <f t="shared" si="33"/>
        <v>0</v>
      </c>
      <c r="BI63" s="22">
        <f t="shared" si="33"/>
        <v>0</v>
      </c>
      <c r="BJ63" s="22">
        <f t="shared" si="33"/>
        <v>0</v>
      </c>
      <c r="BK63" s="22">
        <f t="shared" si="23"/>
        <v>0</v>
      </c>
      <c r="BL63" s="23" t="str">
        <f t="shared" ref="BL63:BL80" si="34">IF($A63="","",IF($H63&lt;$G63,"Datum prüfen",IF($I63&lt;0,"Stunden prüfen",IF($BK63=0,"Keine Stunden","OK"))))</f>
        <v/>
      </c>
    </row>
    <row r="64" spans="1:64" x14ac:dyDescent="0.25">
      <c r="A64" s="15"/>
      <c r="B64" s="15"/>
      <c r="C64" s="15"/>
      <c r="D64" s="15"/>
      <c r="E64" s="15"/>
      <c r="F64" s="15"/>
      <c r="G64" s="18"/>
      <c r="H64" s="18"/>
      <c r="I64" s="17"/>
      <c r="J64" s="22">
        <f t="shared" si="29"/>
        <v>0</v>
      </c>
      <c r="K64" s="22">
        <f t="shared" si="29"/>
        <v>0</v>
      </c>
      <c r="L64" s="22">
        <f t="shared" si="29"/>
        <v>0</v>
      </c>
      <c r="M64" s="22">
        <f t="shared" si="29"/>
        <v>0</v>
      </c>
      <c r="N64" s="22">
        <f t="shared" si="29"/>
        <v>0</v>
      </c>
      <c r="O64" s="22">
        <f t="shared" si="29"/>
        <v>0</v>
      </c>
      <c r="P64" s="22">
        <f t="shared" si="29"/>
        <v>0</v>
      </c>
      <c r="Q64" s="22">
        <f t="shared" si="29"/>
        <v>0</v>
      </c>
      <c r="R64" s="22">
        <f t="shared" si="29"/>
        <v>0</v>
      </c>
      <c r="S64" s="22">
        <f t="shared" si="29"/>
        <v>0</v>
      </c>
      <c r="T64" s="22">
        <f t="shared" si="30"/>
        <v>0</v>
      </c>
      <c r="U64" s="22">
        <f t="shared" si="30"/>
        <v>0</v>
      </c>
      <c r="V64" s="22">
        <f t="shared" si="30"/>
        <v>0</v>
      </c>
      <c r="W64" s="22">
        <f t="shared" si="30"/>
        <v>0</v>
      </c>
      <c r="X64" s="22">
        <f t="shared" si="30"/>
        <v>0</v>
      </c>
      <c r="Y64" s="22">
        <f t="shared" si="30"/>
        <v>0</v>
      </c>
      <c r="Z64" s="22">
        <f t="shared" si="30"/>
        <v>0</v>
      </c>
      <c r="AA64" s="22">
        <f t="shared" si="30"/>
        <v>0</v>
      </c>
      <c r="AB64" s="22">
        <f t="shared" si="30"/>
        <v>0</v>
      </c>
      <c r="AC64" s="22">
        <f t="shared" si="30"/>
        <v>0</v>
      </c>
      <c r="AD64" s="22">
        <f t="shared" si="31"/>
        <v>0</v>
      </c>
      <c r="AE64" s="22">
        <f t="shared" si="31"/>
        <v>0</v>
      </c>
      <c r="AF64" s="22">
        <f t="shared" si="31"/>
        <v>0</v>
      </c>
      <c r="AG64" s="22">
        <f t="shared" si="31"/>
        <v>0</v>
      </c>
      <c r="AH64" s="22">
        <f t="shared" si="31"/>
        <v>0</v>
      </c>
      <c r="AI64" s="22">
        <f t="shared" si="31"/>
        <v>0</v>
      </c>
      <c r="AJ64" s="22">
        <f t="shared" si="31"/>
        <v>0</v>
      </c>
      <c r="AK64" s="22">
        <f t="shared" si="31"/>
        <v>0</v>
      </c>
      <c r="AL64" s="22">
        <f t="shared" si="31"/>
        <v>0</v>
      </c>
      <c r="AM64" s="22">
        <f t="shared" si="31"/>
        <v>0</v>
      </c>
      <c r="AN64" s="22">
        <f t="shared" si="32"/>
        <v>0</v>
      </c>
      <c r="AO64" s="22">
        <f t="shared" si="32"/>
        <v>0</v>
      </c>
      <c r="AP64" s="22">
        <f t="shared" si="32"/>
        <v>0</v>
      </c>
      <c r="AQ64" s="22">
        <f t="shared" si="32"/>
        <v>0</v>
      </c>
      <c r="AR64" s="22">
        <f t="shared" si="32"/>
        <v>0</v>
      </c>
      <c r="AS64" s="22">
        <f t="shared" si="32"/>
        <v>0</v>
      </c>
      <c r="AT64" s="22">
        <f t="shared" si="32"/>
        <v>0</v>
      </c>
      <c r="AU64" s="22">
        <f t="shared" si="32"/>
        <v>0</v>
      </c>
      <c r="AV64" s="22">
        <f t="shared" si="32"/>
        <v>0</v>
      </c>
      <c r="AW64" s="22">
        <f t="shared" si="32"/>
        <v>0</v>
      </c>
      <c r="AX64" s="22">
        <f t="shared" si="33"/>
        <v>0</v>
      </c>
      <c r="AY64" s="22">
        <f t="shared" si="33"/>
        <v>0</v>
      </c>
      <c r="AZ64" s="22">
        <f t="shared" si="33"/>
        <v>0</v>
      </c>
      <c r="BA64" s="22">
        <f t="shared" si="33"/>
        <v>0</v>
      </c>
      <c r="BB64" s="22">
        <f t="shared" si="33"/>
        <v>0</v>
      </c>
      <c r="BC64" s="22">
        <f t="shared" si="33"/>
        <v>0</v>
      </c>
      <c r="BD64" s="22">
        <f t="shared" si="33"/>
        <v>0</v>
      </c>
      <c r="BE64" s="22">
        <f t="shared" si="33"/>
        <v>0</v>
      </c>
      <c r="BF64" s="22">
        <f t="shared" si="33"/>
        <v>0</v>
      </c>
      <c r="BG64" s="22">
        <f t="shared" si="33"/>
        <v>0</v>
      </c>
      <c r="BH64" s="22">
        <f t="shared" si="33"/>
        <v>0</v>
      </c>
      <c r="BI64" s="22">
        <f t="shared" si="33"/>
        <v>0</v>
      </c>
      <c r="BJ64" s="22">
        <f t="shared" si="33"/>
        <v>0</v>
      </c>
      <c r="BK64" s="22">
        <f t="shared" si="23"/>
        <v>0</v>
      </c>
      <c r="BL64" s="23" t="str">
        <f t="shared" si="34"/>
        <v/>
      </c>
    </row>
    <row r="65" spans="1:64" x14ac:dyDescent="0.25">
      <c r="A65" s="15"/>
      <c r="B65" s="15"/>
      <c r="C65" s="15"/>
      <c r="D65" s="15"/>
      <c r="E65" s="15"/>
      <c r="F65" s="15"/>
      <c r="G65" s="18"/>
      <c r="H65" s="18"/>
      <c r="I65" s="17"/>
      <c r="J65" s="22">
        <f t="shared" si="29"/>
        <v>0</v>
      </c>
      <c r="K65" s="22">
        <f t="shared" si="29"/>
        <v>0</v>
      </c>
      <c r="L65" s="22">
        <f t="shared" si="29"/>
        <v>0</v>
      </c>
      <c r="M65" s="22">
        <f t="shared" si="29"/>
        <v>0</v>
      </c>
      <c r="N65" s="22">
        <f t="shared" si="29"/>
        <v>0</v>
      </c>
      <c r="O65" s="22">
        <f t="shared" si="29"/>
        <v>0</v>
      </c>
      <c r="P65" s="22">
        <f t="shared" si="29"/>
        <v>0</v>
      </c>
      <c r="Q65" s="22">
        <f t="shared" si="29"/>
        <v>0</v>
      </c>
      <c r="R65" s="22">
        <f t="shared" si="29"/>
        <v>0</v>
      </c>
      <c r="S65" s="22">
        <f t="shared" si="29"/>
        <v>0</v>
      </c>
      <c r="T65" s="22">
        <f t="shared" si="30"/>
        <v>0</v>
      </c>
      <c r="U65" s="22">
        <f t="shared" si="30"/>
        <v>0</v>
      </c>
      <c r="V65" s="22">
        <f t="shared" si="30"/>
        <v>0</v>
      </c>
      <c r="W65" s="22">
        <f t="shared" si="30"/>
        <v>0</v>
      </c>
      <c r="X65" s="22">
        <f t="shared" si="30"/>
        <v>0</v>
      </c>
      <c r="Y65" s="22">
        <f t="shared" si="30"/>
        <v>0</v>
      </c>
      <c r="Z65" s="22">
        <f t="shared" si="30"/>
        <v>0</v>
      </c>
      <c r="AA65" s="22">
        <f t="shared" si="30"/>
        <v>0</v>
      </c>
      <c r="AB65" s="22">
        <f t="shared" si="30"/>
        <v>0</v>
      </c>
      <c r="AC65" s="22">
        <f t="shared" si="30"/>
        <v>0</v>
      </c>
      <c r="AD65" s="22">
        <f t="shared" si="31"/>
        <v>0</v>
      </c>
      <c r="AE65" s="22">
        <f t="shared" si="31"/>
        <v>0</v>
      </c>
      <c r="AF65" s="22">
        <f t="shared" si="31"/>
        <v>0</v>
      </c>
      <c r="AG65" s="22">
        <f t="shared" si="31"/>
        <v>0</v>
      </c>
      <c r="AH65" s="22">
        <f t="shared" si="31"/>
        <v>0</v>
      </c>
      <c r="AI65" s="22">
        <f t="shared" si="31"/>
        <v>0</v>
      </c>
      <c r="AJ65" s="22">
        <f t="shared" si="31"/>
        <v>0</v>
      </c>
      <c r="AK65" s="22">
        <f t="shared" si="31"/>
        <v>0</v>
      </c>
      <c r="AL65" s="22">
        <f t="shared" si="31"/>
        <v>0</v>
      </c>
      <c r="AM65" s="22">
        <f t="shared" si="31"/>
        <v>0</v>
      </c>
      <c r="AN65" s="22">
        <f t="shared" si="32"/>
        <v>0</v>
      </c>
      <c r="AO65" s="22">
        <f t="shared" si="32"/>
        <v>0</v>
      </c>
      <c r="AP65" s="22">
        <f t="shared" si="32"/>
        <v>0</v>
      </c>
      <c r="AQ65" s="22">
        <f t="shared" si="32"/>
        <v>0</v>
      </c>
      <c r="AR65" s="22">
        <f t="shared" si="32"/>
        <v>0</v>
      </c>
      <c r="AS65" s="22">
        <f t="shared" si="32"/>
        <v>0</v>
      </c>
      <c r="AT65" s="22">
        <f t="shared" si="32"/>
        <v>0</v>
      </c>
      <c r="AU65" s="22">
        <f t="shared" si="32"/>
        <v>0</v>
      </c>
      <c r="AV65" s="22">
        <f t="shared" si="32"/>
        <v>0</v>
      </c>
      <c r="AW65" s="22">
        <f t="shared" si="32"/>
        <v>0</v>
      </c>
      <c r="AX65" s="22">
        <f t="shared" si="33"/>
        <v>0</v>
      </c>
      <c r="AY65" s="22">
        <f t="shared" si="33"/>
        <v>0</v>
      </c>
      <c r="AZ65" s="22">
        <f t="shared" si="33"/>
        <v>0</v>
      </c>
      <c r="BA65" s="22">
        <f t="shared" si="33"/>
        <v>0</v>
      </c>
      <c r="BB65" s="22">
        <f t="shared" si="33"/>
        <v>0</v>
      </c>
      <c r="BC65" s="22">
        <f t="shared" si="33"/>
        <v>0</v>
      </c>
      <c r="BD65" s="22">
        <f t="shared" si="33"/>
        <v>0</v>
      </c>
      <c r="BE65" s="22">
        <f t="shared" si="33"/>
        <v>0</v>
      </c>
      <c r="BF65" s="22">
        <f t="shared" si="33"/>
        <v>0</v>
      </c>
      <c r="BG65" s="22">
        <f t="shared" si="33"/>
        <v>0</v>
      </c>
      <c r="BH65" s="22">
        <f t="shared" si="33"/>
        <v>0</v>
      </c>
      <c r="BI65" s="22">
        <f t="shared" si="33"/>
        <v>0</v>
      </c>
      <c r="BJ65" s="22">
        <f t="shared" si="33"/>
        <v>0</v>
      </c>
      <c r="BK65" s="22">
        <f t="shared" si="23"/>
        <v>0</v>
      </c>
      <c r="BL65" s="23" t="str">
        <f t="shared" si="34"/>
        <v/>
      </c>
    </row>
    <row r="66" spans="1:64" x14ac:dyDescent="0.25">
      <c r="A66" s="15"/>
      <c r="B66" s="15"/>
      <c r="C66" s="15"/>
      <c r="D66" s="15"/>
      <c r="E66" s="15"/>
      <c r="F66" s="15"/>
      <c r="G66" s="18"/>
      <c r="H66" s="18"/>
      <c r="I66" s="17"/>
      <c r="J66" s="22">
        <f t="shared" si="29"/>
        <v>0</v>
      </c>
      <c r="K66" s="22">
        <f t="shared" si="29"/>
        <v>0</v>
      </c>
      <c r="L66" s="22">
        <f t="shared" si="29"/>
        <v>0</v>
      </c>
      <c r="M66" s="22">
        <f t="shared" si="29"/>
        <v>0</v>
      </c>
      <c r="N66" s="22">
        <f t="shared" si="29"/>
        <v>0</v>
      </c>
      <c r="O66" s="22">
        <f t="shared" si="29"/>
        <v>0</v>
      </c>
      <c r="P66" s="22">
        <f t="shared" si="29"/>
        <v>0</v>
      </c>
      <c r="Q66" s="22">
        <f t="shared" si="29"/>
        <v>0</v>
      </c>
      <c r="R66" s="22">
        <f t="shared" si="29"/>
        <v>0</v>
      </c>
      <c r="S66" s="22">
        <f t="shared" si="29"/>
        <v>0</v>
      </c>
      <c r="T66" s="22">
        <f t="shared" si="30"/>
        <v>0</v>
      </c>
      <c r="U66" s="22">
        <f t="shared" si="30"/>
        <v>0</v>
      </c>
      <c r="V66" s="22">
        <f t="shared" si="30"/>
        <v>0</v>
      </c>
      <c r="W66" s="22">
        <f t="shared" si="30"/>
        <v>0</v>
      </c>
      <c r="X66" s="22">
        <f t="shared" si="30"/>
        <v>0</v>
      </c>
      <c r="Y66" s="22">
        <f t="shared" si="30"/>
        <v>0</v>
      </c>
      <c r="Z66" s="22">
        <f t="shared" si="30"/>
        <v>0</v>
      </c>
      <c r="AA66" s="22">
        <f t="shared" si="30"/>
        <v>0</v>
      </c>
      <c r="AB66" s="22">
        <f t="shared" si="30"/>
        <v>0</v>
      </c>
      <c r="AC66" s="22">
        <f t="shared" si="30"/>
        <v>0</v>
      </c>
      <c r="AD66" s="22">
        <f t="shared" si="31"/>
        <v>0</v>
      </c>
      <c r="AE66" s="22">
        <f t="shared" si="31"/>
        <v>0</v>
      </c>
      <c r="AF66" s="22">
        <f t="shared" si="31"/>
        <v>0</v>
      </c>
      <c r="AG66" s="22">
        <f t="shared" si="31"/>
        <v>0</v>
      </c>
      <c r="AH66" s="22">
        <f t="shared" si="31"/>
        <v>0</v>
      </c>
      <c r="AI66" s="22">
        <f t="shared" si="31"/>
        <v>0</v>
      </c>
      <c r="AJ66" s="22">
        <f t="shared" si="31"/>
        <v>0</v>
      </c>
      <c r="AK66" s="22">
        <f t="shared" si="31"/>
        <v>0</v>
      </c>
      <c r="AL66" s="22">
        <f t="shared" si="31"/>
        <v>0</v>
      </c>
      <c r="AM66" s="22">
        <f t="shared" si="31"/>
        <v>0</v>
      </c>
      <c r="AN66" s="22">
        <f t="shared" si="32"/>
        <v>0</v>
      </c>
      <c r="AO66" s="22">
        <f t="shared" si="32"/>
        <v>0</v>
      </c>
      <c r="AP66" s="22">
        <f t="shared" si="32"/>
        <v>0</v>
      </c>
      <c r="AQ66" s="22">
        <f t="shared" si="32"/>
        <v>0</v>
      </c>
      <c r="AR66" s="22">
        <f t="shared" si="32"/>
        <v>0</v>
      </c>
      <c r="AS66" s="22">
        <f t="shared" si="32"/>
        <v>0</v>
      </c>
      <c r="AT66" s="22">
        <f t="shared" si="32"/>
        <v>0</v>
      </c>
      <c r="AU66" s="22">
        <f t="shared" si="32"/>
        <v>0</v>
      </c>
      <c r="AV66" s="22">
        <f t="shared" si="32"/>
        <v>0</v>
      </c>
      <c r="AW66" s="22">
        <f t="shared" si="32"/>
        <v>0</v>
      </c>
      <c r="AX66" s="22">
        <f t="shared" si="33"/>
        <v>0</v>
      </c>
      <c r="AY66" s="22">
        <f t="shared" si="33"/>
        <v>0</v>
      </c>
      <c r="AZ66" s="22">
        <f t="shared" si="33"/>
        <v>0</v>
      </c>
      <c r="BA66" s="22">
        <f t="shared" si="33"/>
        <v>0</v>
      </c>
      <c r="BB66" s="22">
        <f t="shared" si="33"/>
        <v>0</v>
      </c>
      <c r="BC66" s="22">
        <f t="shared" si="33"/>
        <v>0</v>
      </c>
      <c r="BD66" s="22">
        <f t="shared" si="33"/>
        <v>0</v>
      </c>
      <c r="BE66" s="22">
        <f t="shared" si="33"/>
        <v>0</v>
      </c>
      <c r="BF66" s="22">
        <f t="shared" si="33"/>
        <v>0</v>
      </c>
      <c r="BG66" s="22">
        <f t="shared" si="33"/>
        <v>0</v>
      </c>
      <c r="BH66" s="22">
        <f t="shared" si="33"/>
        <v>0</v>
      </c>
      <c r="BI66" s="22">
        <f t="shared" si="33"/>
        <v>0</v>
      </c>
      <c r="BJ66" s="22">
        <f t="shared" si="33"/>
        <v>0</v>
      </c>
      <c r="BK66" s="22">
        <f t="shared" si="23"/>
        <v>0</v>
      </c>
      <c r="BL66" s="23" t="str">
        <f t="shared" si="34"/>
        <v/>
      </c>
    </row>
    <row r="67" spans="1:64" x14ac:dyDescent="0.25">
      <c r="A67" s="15"/>
      <c r="B67" s="15"/>
      <c r="C67" s="15"/>
      <c r="D67" s="15"/>
      <c r="E67" s="15"/>
      <c r="F67" s="15"/>
      <c r="G67" s="18"/>
      <c r="H67" s="18"/>
      <c r="I67" s="17"/>
      <c r="J67" s="22">
        <f t="shared" ref="J67:S80" si="35">IF(AND(J$5&lt;=$H67,J$5+6&gt;=$G67,$F67&lt;&gt;"Abgeschlossen",$A67&lt;&gt;""),$I67,0)</f>
        <v>0</v>
      </c>
      <c r="K67" s="22">
        <f t="shared" si="35"/>
        <v>0</v>
      </c>
      <c r="L67" s="22">
        <f t="shared" si="35"/>
        <v>0</v>
      </c>
      <c r="M67" s="22">
        <f t="shared" si="35"/>
        <v>0</v>
      </c>
      <c r="N67" s="22">
        <f t="shared" si="35"/>
        <v>0</v>
      </c>
      <c r="O67" s="22">
        <f t="shared" si="35"/>
        <v>0</v>
      </c>
      <c r="P67" s="22">
        <f t="shared" si="35"/>
        <v>0</v>
      </c>
      <c r="Q67" s="22">
        <f t="shared" si="35"/>
        <v>0</v>
      </c>
      <c r="R67" s="22">
        <f t="shared" si="35"/>
        <v>0</v>
      </c>
      <c r="S67" s="22">
        <f t="shared" si="35"/>
        <v>0</v>
      </c>
      <c r="T67" s="22">
        <f t="shared" ref="T67:AC80" si="36">IF(AND(T$5&lt;=$H67,T$5+6&gt;=$G67,$F67&lt;&gt;"Abgeschlossen",$A67&lt;&gt;""),$I67,0)</f>
        <v>0</v>
      </c>
      <c r="U67" s="22">
        <f t="shared" si="36"/>
        <v>0</v>
      </c>
      <c r="V67" s="22">
        <f t="shared" si="36"/>
        <v>0</v>
      </c>
      <c r="W67" s="22">
        <f t="shared" si="36"/>
        <v>0</v>
      </c>
      <c r="X67" s="22">
        <f t="shared" si="36"/>
        <v>0</v>
      </c>
      <c r="Y67" s="22">
        <f t="shared" si="36"/>
        <v>0</v>
      </c>
      <c r="Z67" s="22">
        <f t="shared" si="36"/>
        <v>0</v>
      </c>
      <c r="AA67" s="22">
        <f t="shared" si="36"/>
        <v>0</v>
      </c>
      <c r="AB67" s="22">
        <f t="shared" si="36"/>
        <v>0</v>
      </c>
      <c r="AC67" s="22">
        <f t="shared" si="36"/>
        <v>0</v>
      </c>
      <c r="AD67" s="22">
        <f t="shared" ref="AD67:AM80" si="37">IF(AND(AD$5&lt;=$H67,AD$5+6&gt;=$G67,$F67&lt;&gt;"Abgeschlossen",$A67&lt;&gt;""),$I67,0)</f>
        <v>0</v>
      </c>
      <c r="AE67" s="22">
        <f t="shared" si="37"/>
        <v>0</v>
      </c>
      <c r="AF67" s="22">
        <f t="shared" si="37"/>
        <v>0</v>
      </c>
      <c r="AG67" s="22">
        <f t="shared" si="37"/>
        <v>0</v>
      </c>
      <c r="AH67" s="22">
        <f t="shared" si="37"/>
        <v>0</v>
      </c>
      <c r="AI67" s="22">
        <f t="shared" si="37"/>
        <v>0</v>
      </c>
      <c r="AJ67" s="22">
        <f t="shared" si="37"/>
        <v>0</v>
      </c>
      <c r="AK67" s="22">
        <f t="shared" si="37"/>
        <v>0</v>
      </c>
      <c r="AL67" s="22">
        <f t="shared" si="37"/>
        <v>0</v>
      </c>
      <c r="AM67" s="22">
        <f t="shared" si="37"/>
        <v>0</v>
      </c>
      <c r="AN67" s="22">
        <f t="shared" ref="AN67:AW80" si="38">IF(AND(AN$5&lt;=$H67,AN$5+6&gt;=$G67,$F67&lt;&gt;"Abgeschlossen",$A67&lt;&gt;""),$I67,0)</f>
        <v>0</v>
      </c>
      <c r="AO67" s="22">
        <f t="shared" si="38"/>
        <v>0</v>
      </c>
      <c r="AP67" s="22">
        <f t="shared" si="38"/>
        <v>0</v>
      </c>
      <c r="AQ67" s="22">
        <f t="shared" si="38"/>
        <v>0</v>
      </c>
      <c r="AR67" s="22">
        <f t="shared" si="38"/>
        <v>0</v>
      </c>
      <c r="AS67" s="22">
        <f t="shared" si="38"/>
        <v>0</v>
      </c>
      <c r="AT67" s="22">
        <f t="shared" si="38"/>
        <v>0</v>
      </c>
      <c r="AU67" s="22">
        <f t="shared" si="38"/>
        <v>0</v>
      </c>
      <c r="AV67" s="22">
        <f t="shared" si="38"/>
        <v>0</v>
      </c>
      <c r="AW67" s="22">
        <f t="shared" si="38"/>
        <v>0</v>
      </c>
      <c r="AX67" s="22">
        <f t="shared" ref="AX67:BJ80" si="39">IF(AND(AX$5&lt;=$H67,AX$5+6&gt;=$G67,$F67&lt;&gt;"Abgeschlossen",$A67&lt;&gt;""),$I67,0)</f>
        <v>0</v>
      </c>
      <c r="AY67" s="22">
        <f t="shared" si="39"/>
        <v>0</v>
      </c>
      <c r="AZ67" s="22">
        <f t="shared" si="39"/>
        <v>0</v>
      </c>
      <c r="BA67" s="22">
        <f t="shared" si="39"/>
        <v>0</v>
      </c>
      <c r="BB67" s="22">
        <f t="shared" si="39"/>
        <v>0</v>
      </c>
      <c r="BC67" s="22">
        <f t="shared" si="39"/>
        <v>0</v>
      </c>
      <c r="BD67" s="22">
        <f t="shared" si="39"/>
        <v>0</v>
      </c>
      <c r="BE67" s="22">
        <f t="shared" si="39"/>
        <v>0</v>
      </c>
      <c r="BF67" s="22">
        <f t="shared" si="39"/>
        <v>0</v>
      </c>
      <c r="BG67" s="22">
        <f t="shared" si="39"/>
        <v>0</v>
      </c>
      <c r="BH67" s="22">
        <f t="shared" si="39"/>
        <v>0</v>
      </c>
      <c r="BI67" s="22">
        <f t="shared" si="39"/>
        <v>0</v>
      </c>
      <c r="BJ67" s="22">
        <f t="shared" si="39"/>
        <v>0</v>
      </c>
      <c r="BK67" s="22">
        <f t="shared" si="23"/>
        <v>0</v>
      </c>
      <c r="BL67" s="23" t="str">
        <f t="shared" si="34"/>
        <v/>
      </c>
    </row>
    <row r="68" spans="1:64" x14ac:dyDescent="0.25">
      <c r="A68" s="15"/>
      <c r="B68" s="15"/>
      <c r="C68" s="15"/>
      <c r="D68" s="15"/>
      <c r="E68" s="15"/>
      <c r="F68" s="15"/>
      <c r="G68" s="18"/>
      <c r="H68" s="18"/>
      <c r="I68" s="17"/>
      <c r="J68" s="22">
        <f t="shared" si="35"/>
        <v>0</v>
      </c>
      <c r="K68" s="22">
        <f t="shared" si="35"/>
        <v>0</v>
      </c>
      <c r="L68" s="22">
        <f t="shared" si="35"/>
        <v>0</v>
      </c>
      <c r="M68" s="22">
        <f t="shared" si="35"/>
        <v>0</v>
      </c>
      <c r="N68" s="22">
        <f t="shared" si="35"/>
        <v>0</v>
      </c>
      <c r="O68" s="22">
        <f t="shared" si="35"/>
        <v>0</v>
      </c>
      <c r="P68" s="22">
        <f t="shared" si="35"/>
        <v>0</v>
      </c>
      <c r="Q68" s="22">
        <f t="shared" si="35"/>
        <v>0</v>
      </c>
      <c r="R68" s="22">
        <f t="shared" si="35"/>
        <v>0</v>
      </c>
      <c r="S68" s="22">
        <f t="shared" si="35"/>
        <v>0</v>
      </c>
      <c r="T68" s="22">
        <f t="shared" si="36"/>
        <v>0</v>
      </c>
      <c r="U68" s="22">
        <f t="shared" si="36"/>
        <v>0</v>
      </c>
      <c r="V68" s="22">
        <f t="shared" si="36"/>
        <v>0</v>
      </c>
      <c r="W68" s="22">
        <f t="shared" si="36"/>
        <v>0</v>
      </c>
      <c r="X68" s="22">
        <f t="shared" si="36"/>
        <v>0</v>
      </c>
      <c r="Y68" s="22">
        <f t="shared" si="36"/>
        <v>0</v>
      </c>
      <c r="Z68" s="22">
        <f t="shared" si="36"/>
        <v>0</v>
      </c>
      <c r="AA68" s="22">
        <f t="shared" si="36"/>
        <v>0</v>
      </c>
      <c r="AB68" s="22">
        <f t="shared" si="36"/>
        <v>0</v>
      </c>
      <c r="AC68" s="22">
        <f t="shared" si="36"/>
        <v>0</v>
      </c>
      <c r="AD68" s="22">
        <f t="shared" si="37"/>
        <v>0</v>
      </c>
      <c r="AE68" s="22">
        <f t="shared" si="37"/>
        <v>0</v>
      </c>
      <c r="AF68" s="22">
        <f t="shared" si="37"/>
        <v>0</v>
      </c>
      <c r="AG68" s="22">
        <f t="shared" si="37"/>
        <v>0</v>
      </c>
      <c r="AH68" s="22">
        <f t="shared" si="37"/>
        <v>0</v>
      </c>
      <c r="AI68" s="22">
        <f t="shared" si="37"/>
        <v>0</v>
      </c>
      <c r="AJ68" s="22">
        <f t="shared" si="37"/>
        <v>0</v>
      </c>
      <c r="AK68" s="22">
        <f t="shared" si="37"/>
        <v>0</v>
      </c>
      <c r="AL68" s="22">
        <f t="shared" si="37"/>
        <v>0</v>
      </c>
      <c r="AM68" s="22">
        <f t="shared" si="37"/>
        <v>0</v>
      </c>
      <c r="AN68" s="22">
        <f t="shared" si="38"/>
        <v>0</v>
      </c>
      <c r="AO68" s="22">
        <f t="shared" si="38"/>
        <v>0</v>
      </c>
      <c r="AP68" s="22">
        <f t="shared" si="38"/>
        <v>0</v>
      </c>
      <c r="AQ68" s="22">
        <f t="shared" si="38"/>
        <v>0</v>
      </c>
      <c r="AR68" s="22">
        <f t="shared" si="38"/>
        <v>0</v>
      </c>
      <c r="AS68" s="22">
        <f t="shared" si="38"/>
        <v>0</v>
      </c>
      <c r="AT68" s="22">
        <f t="shared" si="38"/>
        <v>0</v>
      </c>
      <c r="AU68" s="22">
        <f t="shared" si="38"/>
        <v>0</v>
      </c>
      <c r="AV68" s="22">
        <f t="shared" si="38"/>
        <v>0</v>
      </c>
      <c r="AW68" s="22">
        <f t="shared" si="38"/>
        <v>0</v>
      </c>
      <c r="AX68" s="22">
        <f t="shared" si="39"/>
        <v>0</v>
      </c>
      <c r="AY68" s="22">
        <f t="shared" si="39"/>
        <v>0</v>
      </c>
      <c r="AZ68" s="22">
        <f t="shared" si="39"/>
        <v>0</v>
      </c>
      <c r="BA68" s="22">
        <f t="shared" si="39"/>
        <v>0</v>
      </c>
      <c r="BB68" s="22">
        <f t="shared" si="39"/>
        <v>0</v>
      </c>
      <c r="BC68" s="22">
        <f t="shared" si="39"/>
        <v>0</v>
      </c>
      <c r="BD68" s="22">
        <f t="shared" si="39"/>
        <v>0</v>
      </c>
      <c r="BE68" s="22">
        <f t="shared" si="39"/>
        <v>0</v>
      </c>
      <c r="BF68" s="22">
        <f t="shared" si="39"/>
        <v>0</v>
      </c>
      <c r="BG68" s="22">
        <f t="shared" si="39"/>
        <v>0</v>
      </c>
      <c r="BH68" s="22">
        <f t="shared" si="39"/>
        <v>0</v>
      </c>
      <c r="BI68" s="22">
        <f t="shared" si="39"/>
        <v>0</v>
      </c>
      <c r="BJ68" s="22">
        <f t="shared" si="39"/>
        <v>0</v>
      </c>
      <c r="BK68" s="22">
        <f t="shared" si="23"/>
        <v>0</v>
      </c>
      <c r="BL68" s="23" t="str">
        <f t="shared" si="34"/>
        <v/>
      </c>
    </row>
    <row r="69" spans="1:64" x14ac:dyDescent="0.25">
      <c r="A69" s="15"/>
      <c r="B69" s="15"/>
      <c r="C69" s="15"/>
      <c r="D69" s="15"/>
      <c r="E69" s="15"/>
      <c r="F69" s="15"/>
      <c r="G69" s="18"/>
      <c r="H69" s="18"/>
      <c r="I69" s="17"/>
      <c r="J69" s="22">
        <f t="shared" si="35"/>
        <v>0</v>
      </c>
      <c r="K69" s="22">
        <f t="shared" si="35"/>
        <v>0</v>
      </c>
      <c r="L69" s="22">
        <f t="shared" si="35"/>
        <v>0</v>
      </c>
      <c r="M69" s="22">
        <f t="shared" si="35"/>
        <v>0</v>
      </c>
      <c r="N69" s="22">
        <f t="shared" si="35"/>
        <v>0</v>
      </c>
      <c r="O69" s="22">
        <f t="shared" si="35"/>
        <v>0</v>
      </c>
      <c r="P69" s="22">
        <f t="shared" si="35"/>
        <v>0</v>
      </c>
      <c r="Q69" s="22">
        <f t="shared" si="35"/>
        <v>0</v>
      </c>
      <c r="R69" s="22">
        <f t="shared" si="35"/>
        <v>0</v>
      </c>
      <c r="S69" s="22">
        <f t="shared" si="35"/>
        <v>0</v>
      </c>
      <c r="T69" s="22">
        <f t="shared" si="36"/>
        <v>0</v>
      </c>
      <c r="U69" s="22">
        <f t="shared" si="36"/>
        <v>0</v>
      </c>
      <c r="V69" s="22">
        <f t="shared" si="36"/>
        <v>0</v>
      </c>
      <c r="W69" s="22">
        <f t="shared" si="36"/>
        <v>0</v>
      </c>
      <c r="X69" s="22">
        <f t="shared" si="36"/>
        <v>0</v>
      </c>
      <c r="Y69" s="22">
        <f t="shared" si="36"/>
        <v>0</v>
      </c>
      <c r="Z69" s="22">
        <f t="shared" si="36"/>
        <v>0</v>
      </c>
      <c r="AA69" s="22">
        <f t="shared" si="36"/>
        <v>0</v>
      </c>
      <c r="AB69" s="22">
        <f t="shared" si="36"/>
        <v>0</v>
      </c>
      <c r="AC69" s="22">
        <f t="shared" si="36"/>
        <v>0</v>
      </c>
      <c r="AD69" s="22">
        <f t="shared" si="37"/>
        <v>0</v>
      </c>
      <c r="AE69" s="22">
        <f t="shared" si="37"/>
        <v>0</v>
      </c>
      <c r="AF69" s="22">
        <f t="shared" si="37"/>
        <v>0</v>
      </c>
      <c r="AG69" s="22">
        <f t="shared" si="37"/>
        <v>0</v>
      </c>
      <c r="AH69" s="22">
        <f t="shared" si="37"/>
        <v>0</v>
      </c>
      <c r="AI69" s="22">
        <f t="shared" si="37"/>
        <v>0</v>
      </c>
      <c r="AJ69" s="22">
        <f t="shared" si="37"/>
        <v>0</v>
      </c>
      <c r="AK69" s="22">
        <f t="shared" si="37"/>
        <v>0</v>
      </c>
      <c r="AL69" s="22">
        <f t="shared" si="37"/>
        <v>0</v>
      </c>
      <c r="AM69" s="22">
        <f t="shared" si="37"/>
        <v>0</v>
      </c>
      <c r="AN69" s="22">
        <f t="shared" si="38"/>
        <v>0</v>
      </c>
      <c r="AO69" s="22">
        <f t="shared" si="38"/>
        <v>0</v>
      </c>
      <c r="AP69" s="22">
        <f t="shared" si="38"/>
        <v>0</v>
      </c>
      <c r="AQ69" s="22">
        <f t="shared" si="38"/>
        <v>0</v>
      </c>
      <c r="AR69" s="22">
        <f t="shared" si="38"/>
        <v>0</v>
      </c>
      <c r="AS69" s="22">
        <f t="shared" si="38"/>
        <v>0</v>
      </c>
      <c r="AT69" s="22">
        <f t="shared" si="38"/>
        <v>0</v>
      </c>
      <c r="AU69" s="22">
        <f t="shared" si="38"/>
        <v>0</v>
      </c>
      <c r="AV69" s="22">
        <f t="shared" si="38"/>
        <v>0</v>
      </c>
      <c r="AW69" s="22">
        <f t="shared" si="38"/>
        <v>0</v>
      </c>
      <c r="AX69" s="22">
        <f t="shared" si="39"/>
        <v>0</v>
      </c>
      <c r="AY69" s="22">
        <f t="shared" si="39"/>
        <v>0</v>
      </c>
      <c r="AZ69" s="22">
        <f t="shared" si="39"/>
        <v>0</v>
      </c>
      <c r="BA69" s="22">
        <f t="shared" si="39"/>
        <v>0</v>
      </c>
      <c r="BB69" s="22">
        <f t="shared" si="39"/>
        <v>0</v>
      </c>
      <c r="BC69" s="22">
        <f t="shared" si="39"/>
        <v>0</v>
      </c>
      <c r="BD69" s="22">
        <f t="shared" si="39"/>
        <v>0</v>
      </c>
      <c r="BE69" s="22">
        <f t="shared" si="39"/>
        <v>0</v>
      </c>
      <c r="BF69" s="22">
        <f t="shared" si="39"/>
        <v>0</v>
      </c>
      <c r="BG69" s="22">
        <f t="shared" si="39"/>
        <v>0</v>
      </c>
      <c r="BH69" s="22">
        <f t="shared" si="39"/>
        <v>0</v>
      </c>
      <c r="BI69" s="22">
        <f t="shared" si="39"/>
        <v>0</v>
      </c>
      <c r="BJ69" s="22">
        <f t="shared" si="39"/>
        <v>0</v>
      </c>
      <c r="BK69" s="22">
        <f t="shared" si="23"/>
        <v>0</v>
      </c>
      <c r="BL69" s="23" t="str">
        <f t="shared" si="34"/>
        <v/>
      </c>
    </row>
    <row r="70" spans="1:64" x14ac:dyDescent="0.25">
      <c r="A70" s="15"/>
      <c r="B70" s="15"/>
      <c r="C70" s="15"/>
      <c r="D70" s="15"/>
      <c r="E70" s="15"/>
      <c r="F70" s="15"/>
      <c r="G70" s="18"/>
      <c r="H70" s="18"/>
      <c r="I70" s="17"/>
      <c r="J70" s="22">
        <f t="shared" si="35"/>
        <v>0</v>
      </c>
      <c r="K70" s="22">
        <f t="shared" si="35"/>
        <v>0</v>
      </c>
      <c r="L70" s="22">
        <f t="shared" si="35"/>
        <v>0</v>
      </c>
      <c r="M70" s="22">
        <f t="shared" si="35"/>
        <v>0</v>
      </c>
      <c r="N70" s="22">
        <f t="shared" si="35"/>
        <v>0</v>
      </c>
      <c r="O70" s="22">
        <f t="shared" si="35"/>
        <v>0</v>
      </c>
      <c r="P70" s="22">
        <f t="shared" si="35"/>
        <v>0</v>
      </c>
      <c r="Q70" s="22">
        <f t="shared" si="35"/>
        <v>0</v>
      </c>
      <c r="R70" s="22">
        <f t="shared" si="35"/>
        <v>0</v>
      </c>
      <c r="S70" s="22">
        <f t="shared" si="35"/>
        <v>0</v>
      </c>
      <c r="T70" s="22">
        <f t="shared" si="36"/>
        <v>0</v>
      </c>
      <c r="U70" s="22">
        <f t="shared" si="36"/>
        <v>0</v>
      </c>
      <c r="V70" s="22">
        <f t="shared" si="36"/>
        <v>0</v>
      </c>
      <c r="W70" s="22">
        <f t="shared" si="36"/>
        <v>0</v>
      </c>
      <c r="X70" s="22">
        <f t="shared" si="36"/>
        <v>0</v>
      </c>
      <c r="Y70" s="22">
        <f t="shared" si="36"/>
        <v>0</v>
      </c>
      <c r="Z70" s="22">
        <f t="shared" si="36"/>
        <v>0</v>
      </c>
      <c r="AA70" s="22">
        <f t="shared" si="36"/>
        <v>0</v>
      </c>
      <c r="AB70" s="22">
        <f t="shared" si="36"/>
        <v>0</v>
      </c>
      <c r="AC70" s="22">
        <f t="shared" si="36"/>
        <v>0</v>
      </c>
      <c r="AD70" s="22">
        <f t="shared" si="37"/>
        <v>0</v>
      </c>
      <c r="AE70" s="22">
        <f t="shared" si="37"/>
        <v>0</v>
      </c>
      <c r="AF70" s="22">
        <f t="shared" si="37"/>
        <v>0</v>
      </c>
      <c r="AG70" s="22">
        <f t="shared" si="37"/>
        <v>0</v>
      </c>
      <c r="AH70" s="22">
        <f t="shared" si="37"/>
        <v>0</v>
      </c>
      <c r="AI70" s="22">
        <f t="shared" si="37"/>
        <v>0</v>
      </c>
      <c r="AJ70" s="22">
        <f t="shared" si="37"/>
        <v>0</v>
      </c>
      <c r="AK70" s="22">
        <f t="shared" si="37"/>
        <v>0</v>
      </c>
      <c r="AL70" s="22">
        <f t="shared" si="37"/>
        <v>0</v>
      </c>
      <c r="AM70" s="22">
        <f t="shared" si="37"/>
        <v>0</v>
      </c>
      <c r="AN70" s="22">
        <f t="shared" si="38"/>
        <v>0</v>
      </c>
      <c r="AO70" s="22">
        <f t="shared" si="38"/>
        <v>0</v>
      </c>
      <c r="AP70" s="22">
        <f t="shared" si="38"/>
        <v>0</v>
      </c>
      <c r="AQ70" s="22">
        <f t="shared" si="38"/>
        <v>0</v>
      </c>
      <c r="AR70" s="22">
        <f t="shared" si="38"/>
        <v>0</v>
      </c>
      <c r="AS70" s="22">
        <f t="shared" si="38"/>
        <v>0</v>
      </c>
      <c r="AT70" s="22">
        <f t="shared" si="38"/>
        <v>0</v>
      </c>
      <c r="AU70" s="22">
        <f t="shared" si="38"/>
        <v>0</v>
      </c>
      <c r="AV70" s="22">
        <f t="shared" si="38"/>
        <v>0</v>
      </c>
      <c r="AW70" s="22">
        <f t="shared" si="38"/>
        <v>0</v>
      </c>
      <c r="AX70" s="22">
        <f t="shared" si="39"/>
        <v>0</v>
      </c>
      <c r="AY70" s="22">
        <f t="shared" si="39"/>
        <v>0</v>
      </c>
      <c r="AZ70" s="22">
        <f t="shared" si="39"/>
        <v>0</v>
      </c>
      <c r="BA70" s="22">
        <f t="shared" si="39"/>
        <v>0</v>
      </c>
      <c r="BB70" s="22">
        <f t="shared" si="39"/>
        <v>0</v>
      </c>
      <c r="BC70" s="22">
        <f t="shared" si="39"/>
        <v>0</v>
      </c>
      <c r="BD70" s="22">
        <f t="shared" si="39"/>
        <v>0</v>
      </c>
      <c r="BE70" s="22">
        <f t="shared" si="39"/>
        <v>0</v>
      </c>
      <c r="BF70" s="22">
        <f t="shared" si="39"/>
        <v>0</v>
      </c>
      <c r="BG70" s="22">
        <f t="shared" si="39"/>
        <v>0</v>
      </c>
      <c r="BH70" s="22">
        <f t="shared" si="39"/>
        <v>0</v>
      </c>
      <c r="BI70" s="22">
        <f t="shared" si="39"/>
        <v>0</v>
      </c>
      <c r="BJ70" s="22">
        <f t="shared" si="39"/>
        <v>0</v>
      </c>
      <c r="BK70" s="22">
        <f t="shared" si="23"/>
        <v>0</v>
      </c>
      <c r="BL70" s="23" t="str">
        <f t="shared" si="34"/>
        <v/>
      </c>
    </row>
    <row r="71" spans="1:64" x14ac:dyDescent="0.25">
      <c r="A71" s="15"/>
      <c r="B71" s="15"/>
      <c r="C71" s="15"/>
      <c r="D71" s="15"/>
      <c r="E71" s="15"/>
      <c r="F71" s="15"/>
      <c r="G71" s="18"/>
      <c r="H71" s="18"/>
      <c r="I71" s="17"/>
      <c r="J71" s="22">
        <f t="shared" si="35"/>
        <v>0</v>
      </c>
      <c r="K71" s="22">
        <f t="shared" si="35"/>
        <v>0</v>
      </c>
      <c r="L71" s="22">
        <f t="shared" si="35"/>
        <v>0</v>
      </c>
      <c r="M71" s="22">
        <f t="shared" si="35"/>
        <v>0</v>
      </c>
      <c r="N71" s="22">
        <f t="shared" si="35"/>
        <v>0</v>
      </c>
      <c r="O71" s="22">
        <f t="shared" si="35"/>
        <v>0</v>
      </c>
      <c r="P71" s="22">
        <f t="shared" si="35"/>
        <v>0</v>
      </c>
      <c r="Q71" s="22">
        <f t="shared" si="35"/>
        <v>0</v>
      </c>
      <c r="R71" s="22">
        <f t="shared" si="35"/>
        <v>0</v>
      </c>
      <c r="S71" s="22">
        <f t="shared" si="35"/>
        <v>0</v>
      </c>
      <c r="T71" s="22">
        <f t="shared" si="36"/>
        <v>0</v>
      </c>
      <c r="U71" s="22">
        <f t="shared" si="36"/>
        <v>0</v>
      </c>
      <c r="V71" s="22">
        <f t="shared" si="36"/>
        <v>0</v>
      </c>
      <c r="W71" s="22">
        <f t="shared" si="36"/>
        <v>0</v>
      </c>
      <c r="X71" s="22">
        <f t="shared" si="36"/>
        <v>0</v>
      </c>
      <c r="Y71" s="22">
        <f t="shared" si="36"/>
        <v>0</v>
      </c>
      <c r="Z71" s="22">
        <f t="shared" si="36"/>
        <v>0</v>
      </c>
      <c r="AA71" s="22">
        <f t="shared" si="36"/>
        <v>0</v>
      </c>
      <c r="AB71" s="22">
        <f t="shared" si="36"/>
        <v>0</v>
      </c>
      <c r="AC71" s="22">
        <f t="shared" si="36"/>
        <v>0</v>
      </c>
      <c r="AD71" s="22">
        <f t="shared" si="37"/>
        <v>0</v>
      </c>
      <c r="AE71" s="22">
        <f t="shared" si="37"/>
        <v>0</v>
      </c>
      <c r="AF71" s="22">
        <f t="shared" si="37"/>
        <v>0</v>
      </c>
      <c r="AG71" s="22">
        <f t="shared" si="37"/>
        <v>0</v>
      </c>
      <c r="AH71" s="22">
        <f t="shared" si="37"/>
        <v>0</v>
      </c>
      <c r="AI71" s="22">
        <f t="shared" si="37"/>
        <v>0</v>
      </c>
      <c r="AJ71" s="22">
        <f t="shared" si="37"/>
        <v>0</v>
      </c>
      <c r="AK71" s="22">
        <f t="shared" si="37"/>
        <v>0</v>
      </c>
      <c r="AL71" s="22">
        <f t="shared" si="37"/>
        <v>0</v>
      </c>
      <c r="AM71" s="22">
        <f t="shared" si="37"/>
        <v>0</v>
      </c>
      <c r="AN71" s="22">
        <f t="shared" si="38"/>
        <v>0</v>
      </c>
      <c r="AO71" s="22">
        <f t="shared" si="38"/>
        <v>0</v>
      </c>
      <c r="AP71" s="22">
        <f t="shared" si="38"/>
        <v>0</v>
      </c>
      <c r="AQ71" s="22">
        <f t="shared" si="38"/>
        <v>0</v>
      </c>
      <c r="AR71" s="22">
        <f t="shared" si="38"/>
        <v>0</v>
      </c>
      <c r="AS71" s="22">
        <f t="shared" si="38"/>
        <v>0</v>
      </c>
      <c r="AT71" s="22">
        <f t="shared" si="38"/>
        <v>0</v>
      </c>
      <c r="AU71" s="22">
        <f t="shared" si="38"/>
        <v>0</v>
      </c>
      <c r="AV71" s="22">
        <f t="shared" si="38"/>
        <v>0</v>
      </c>
      <c r="AW71" s="22">
        <f t="shared" si="38"/>
        <v>0</v>
      </c>
      <c r="AX71" s="22">
        <f t="shared" si="39"/>
        <v>0</v>
      </c>
      <c r="AY71" s="22">
        <f t="shared" si="39"/>
        <v>0</v>
      </c>
      <c r="AZ71" s="22">
        <f t="shared" si="39"/>
        <v>0</v>
      </c>
      <c r="BA71" s="22">
        <f t="shared" si="39"/>
        <v>0</v>
      </c>
      <c r="BB71" s="22">
        <f t="shared" si="39"/>
        <v>0</v>
      </c>
      <c r="BC71" s="22">
        <f t="shared" si="39"/>
        <v>0</v>
      </c>
      <c r="BD71" s="22">
        <f t="shared" si="39"/>
        <v>0</v>
      </c>
      <c r="BE71" s="22">
        <f t="shared" si="39"/>
        <v>0</v>
      </c>
      <c r="BF71" s="22">
        <f t="shared" si="39"/>
        <v>0</v>
      </c>
      <c r="BG71" s="22">
        <f t="shared" si="39"/>
        <v>0</v>
      </c>
      <c r="BH71" s="22">
        <f t="shared" si="39"/>
        <v>0</v>
      </c>
      <c r="BI71" s="22">
        <f t="shared" si="39"/>
        <v>0</v>
      </c>
      <c r="BJ71" s="22">
        <f t="shared" si="39"/>
        <v>0</v>
      </c>
      <c r="BK71" s="22">
        <f t="shared" ref="BK71:BK102" si="40">SUM(J71:BJ71)</f>
        <v>0</v>
      </c>
      <c r="BL71" s="23" t="str">
        <f t="shared" si="34"/>
        <v/>
      </c>
    </row>
    <row r="72" spans="1:64" x14ac:dyDescent="0.25">
      <c r="A72" s="15"/>
      <c r="B72" s="15"/>
      <c r="C72" s="15"/>
      <c r="D72" s="15"/>
      <c r="E72" s="15"/>
      <c r="F72" s="15"/>
      <c r="G72" s="18"/>
      <c r="H72" s="18"/>
      <c r="I72" s="17"/>
      <c r="J72" s="22">
        <f t="shared" si="35"/>
        <v>0</v>
      </c>
      <c r="K72" s="22">
        <f t="shared" si="35"/>
        <v>0</v>
      </c>
      <c r="L72" s="22">
        <f t="shared" si="35"/>
        <v>0</v>
      </c>
      <c r="M72" s="22">
        <f t="shared" si="35"/>
        <v>0</v>
      </c>
      <c r="N72" s="22">
        <f t="shared" si="35"/>
        <v>0</v>
      </c>
      <c r="O72" s="22">
        <f t="shared" si="35"/>
        <v>0</v>
      </c>
      <c r="P72" s="22">
        <f t="shared" si="35"/>
        <v>0</v>
      </c>
      <c r="Q72" s="22">
        <f t="shared" si="35"/>
        <v>0</v>
      </c>
      <c r="R72" s="22">
        <f t="shared" si="35"/>
        <v>0</v>
      </c>
      <c r="S72" s="22">
        <f t="shared" si="35"/>
        <v>0</v>
      </c>
      <c r="T72" s="22">
        <f t="shared" si="36"/>
        <v>0</v>
      </c>
      <c r="U72" s="22">
        <f t="shared" si="36"/>
        <v>0</v>
      </c>
      <c r="V72" s="22">
        <f t="shared" si="36"/>
        <v>0</v>
      </c>
      <c r="W72" s="22">
        <f t="shared" si="36"/>
        <v>0</v>
      </c>
      <c r="X72" s="22">
        <f t="shared" si="36"/>
        <v>0</v>
      </c>
      <c r="Y72" s="22">
        <f t="shared" si="36"/>
        <v>0</v>
      </c>
      <c r="Z72" s="22">
        <f t="shared" si="36"/>
        <v>0</v>
      </c>
      <c r="AA72" s="22">
        <f t="shared" si="36"/>
        <v>0</v>
      </c>
      <c r="AB72" s="22">
        <f t="shared" si="36"/>
        <v>0</v>
      </c>
      <c r="AC72" s="22">
        <f t="shared" si="36"/>
        <v>0</v>
      </c>
      <c r="AD72" s="22">
        <f t="shared" si="37"/>
        <v>0</v>
      </c>
      <c r="AE72" s="22">
        <f t="shared" si="37"/>
        <v>0</v>
      </c>
      <c r="AF72" s="22">
        <f t="shared" si="37"/>
        <v>0</v>
      </c>
      <c r="AG72" s="22">
        <f t="shared" si="37"/>
        <v>0</v>
      </c>
      <c r="AH72" s="22">
        <f t="shared" si="37"/>
        <v>0</v>
      </c>
      <c r="AI72" s="22">
        <f t="shared" si="37"/>
        <v>0</v>
      </c>
      <c r="AJ72" s="22">
        <f t="shared" si="37"/>
        <v>0</v>
      </c>
      <c r="AK72" s="22">
        <f t="shared" si="37"/>
        <v>0</v>
      </c>
      <c r="AL72" s="22">
        <f t="shared" si="37"/>
        <v>0</v>
      </c>
      <c r="AM72" s="22">
        <f t="shared" si="37"/>
        <v>0</v>
      </c>
      <c r="AN72" s="22">
        <f t="shared" si="38"/>
        <v>0</v>
      </c>
      <c r="AO72" s="22">
        <f t="shared" si="38"/>
        <v>0</v>
      </c>
      <c r="AP72" s="22">
        <f t="shared" si="38"/>
        <v>0</v>
      </c>
      <c r="AQ72" s="22">
        <f t="shared" si="38"/>
        <v>0</v>
      </c>
      <c r="AR72" s="22">
        <f t="shared" si="38"/>
        <v>0</v>
      </c>
      <c r="AS72" s="22">
        <f t="shared" si="38"/>
        <v>0</v>
      </c>
      <c r="AT72" s="22">
        <f t="shared" si="38"/>
        <v>0</v>
      </c>
      <c r="AU72" s="22">
        <f t="shared" si="38"/>
        <v>0</v>
      </c>
      <c r="AV72" s="22">
        <f t="shared" si="38"/>
        <v>0</v>
      </c>
      <c r="AW72" s="22">
        <f t="shared" si="38"/>
        <v>0</v>
      </c>
      <c r="AX72" s="22">
        <f t="shared" si="39"/>
        <v>0</v>
      </c>
      <c r="AY72" s="22">
        <f t="shared" si="39"/>
        <v>0</v>
      </c>
      <c r="AZ72" s="22">
        <f t="shared" si="39"/>
        <v>0</v>
      </c>
      <c r="BA72" s="22">
        <f t="shared" si="39"/>
        <v>0</v>
      </c>
      <c r="BB72" s="22">
        <f t="shared" si="39"/>
        <v>0</v>
      </c>
      <c r="BC72" s="22">
        <f t="shared" si="39"/>
        <v>0</v>
      </c>
      <c r="BD72" s="22">
        <f t="shared" si="39"/>
        <v>0</v>
      </c>
      <c r="BE72" s="22">
        <f t="shared" si="39"/>
        <v>0</v>
      </c>
      <c r="BF72" s="22">
        <f t="shared" si="39"/>
        <v>0</v>
      </c>
      <c r="BG72" s="22">
        <f t="shared" si="39"/>
        <v>0</v>
      </c>
      <c r="BH72" s="22">
        <f t="shared" si="39"/>
        <v>0</v>
      </c>
      <c r="BI72" s="22">
        <f t="shared" si="39"/>
        <v>0</v>
      </c>
      <c r="BJ72" s="22">
        <f t="shared" si="39"/>
        <v>0</v>
      </c>
      <c r="BK72" s="22">
        <f t="shared" si="40"/>
        <v>0</v>
      </c>
      <c r="BL72" s="23" t="str">
        <f t="shared" si="34"/>
        <v/>
      </c>
    </row>
    <row r="73" spans="1:64" x14ac:dyDescent="0.25">
      <c r="A73" s="15"/>
      <c r="B73" s="15"/>
      <c r="C73" s="15"/>
      <c r="D73" s="15"/>
      <c r="E73" s="15"/>
      <c r="F73" s="15"/>
      <c r="G73" s="18"/>
      <c r="H73" s="18"/>
      <c r="I73" s="17"/>
      <c r="J73" s="22">
        <f t="shared" si="35"/>
        <v>0</v>
      </c>
      <c r="K73" s="22">
        <f t="shared" si="35"/>
        <v>0</v>
      </c>
      <c r="L73" s="22">
        <f t="shared" si="35"/>
        <v>0</v>
      </c>
      <c r="M73" s="22">
        <f t="shared" si="35"/>
        <v>0</v>
      </c>
      <c r="N73" s="22">
        <f t="shared" si="35"/>
        <v>0</v>
      </c>
      <c r="O73" s="22">
        <f t="shared" si="35"/>
        <v>0</v>
      </c>
      <c r="P73" s="22">
        <f t="shared" si="35"/>
        <v>0</v>
      </c>
      <c r="Q73" s="22">
        <f t="shared" si="35"/>
        <v>0</v>
      </c>
      <c r="R73" s="22">
        <f t="shared" si="35"/>
        <v>0</v>
      </c>
      <c r="S73" s="22">
        <f t="shared" si="35"/>
        <v>0</v>
      </c>
      <c r="T73" s="22">
        <f t="shared" si="36"/>
        <v>0</v>
      </c>
      <c r="U73" s="22">
        <f t="shared" si="36"/>
        <v>0</v>
      </c>
      <c r="V73" s="22">
        <f t="shared" si="36"/>
        <v>0</v>
      </c>
      <c r="W73" s="22">
        <f t="shared" si="36"/>
        <v>0</v>
      </c>
      <c r="X73" s="22">
        <f t="shared" si="36"/>
        <v>0</v>
      </c>
      <c r="Y73" s="22">
        <f t="shared" si="36"/>
        <v>0</v>
      </c>
      <c r="Z73" s="22">
        <f t="shared" si="36"/>
        <v>0</v>
      </c>
      <c r="AA73" s="22">
        <f t="shared" si="36"/>
        <v>0</v>
      </c>
      <c r="AB73" s="22">
        <f t="shared" si="36"/>
        <v>0</v>
      </c>
      <c r="AC73" s="22">
        <f t="shared" si="36"/>
        <v>0</v>
      </c>
      <c r="AD73" s="22">
        <f t="shared" si="37"/>
        <v>0</v>
      </c>
      <c r="AE73" s="22">
        <f t="shared" si="37"/>
        <v>0</v>
      </c>
      <c r="AF73" s="22">
        <f t="shared" si="37"/>
        <v>0</v>
      </c>
      <c r="AG73" s="22">
        <f t="shared" si="37"/>
        <v>0</v>
      </c>
      <c r="AH73" s="22">
        <f t="shared" si="37"/>
        <v>0</v>
      </c>
      <c r="AI73" s="22">
        <f t="shared" si="37"/>
        <v>0</v>
      </c>
      <c r="AJ73" s="22">
        <f t="shared" si="37"/>
        <v>0</v>
      </c>
      <c r="AK73" s="22">
        <f t="shared" si="37"/>
        <v>0</v>
      </c>
      <c r="AL73" s="22">
        <f t="shared" si="37"/>
        <v>0</v>
      </c>
      <c r="AM73" s="22">
        <f t="shared" si="37"/>
        <v>0</v>
      </c>
      <c r="AN73" s="22">
        <f t="shared" si="38"/>
        <v>0</v>
      </c>
      <c r="AO73" s="22">
        <f t="shared" si="38"/>
        <v>0</v>
      </c>
      <c r="AP73" s="22">
        <f t="shared" si="38"/>
        <v>0</v>
      </c>
      <c r="AQ73" s="22">
        <f t="shared" si="38"/>
        <v>0</v>
      </c>
      <c r="AR73" s="22">
        <f t="shared" si="38"/>
        <v>0</v>
      </c>
      <c r="AS73" s="22">
        <f t="shared" si="38"/>
        <v>0</v>
      </c>
      <c r="AT73" s="22">
        <f t="shared" si="38"/>
        <v>0</v>
      </c>
      <c r="AU73" s="22">
        <f t="shared" si="38"/>
        <v>0</v>
      </c>
      <c r="AV73" s="22">
        <f t="shared" si="38"/>
        <v>0</v>
      </c>
      <c r="AW73" s="22">
        <f t="shared" si="38"/>
        <v>0</v>
      </c>
      <c r="AX73" s="22">
        <f t="shared" si="39"/>
        <v>0</v>
      </c>
      <c r="AY73" s="22">
        <f t="shared" si="39"/>
        <v>0</v>
      </c>
      <c r="AZ73" s="22">
        <f t="shared" si="39"/>
        <v>0</v>
      </c>
      <c r="BA73" s="22">
        <f t="shared" si="39"/>
        <v>0</v>
      </c>
      <c r="BB73" s="22">
        <f t="shared" si="39"/>
        <v>0</v>
      </c>
      <c r="BC73" s="22">
        <f t="shared" si="39"/>
        <v>0</v>
      </c>
      <c r="BD73" s="22">
        <f t="shared" si="39"/>
        <v>0</v>
      </c>
      <c r="BE73" s="22">
        <f t="shared" si="39"/>
        <v>0</v>
      </c>
      <c r="BF73" s="22">
        <f t="shared" si="39"/>
        <v>0</v>
      </c>
      <c r="BG73" s="22">
        <f t="shared" si="39"/>
        <v>0</v>
      </c>
      <c r="BH73" s="22">
        <f t="shared" si="39"/>
        <v>0</v>
      </c>
      <c r="BI73" s="22">
        <f t="shared" si="39"/>
        <v>0</v>
      </c>
      <c r="BJ73" s="22">
        <f t="shared" si="39"/>
        <v>0</v>
      </c>
      <c r="BK73" s="22">
        <f t="shared" si="40"/>
        <v>0</v>
      </c>
      <c r="BL73" s="23" t="str">
        <f t="shared" si="34"/>
        <v/>
      </c>
    </row>
    <row r="74" spans="1:64" x14ac:dyDescent="0.25">
      <c r="A74" s="15"/>
      <c r="B74" s="15"/>
      <c r="C74" s="15"/>
      <c r="D74" s="15"/>
      <c r="E74" s="15"/>
      <c r="F74" s="15"/>
      <c r="G74" s="18"/>
      <c r="H74" s="18"/>
      <c r="I74" s="17"/>
      <c r="J74" s="22">
        <f t="shared" si="35"/>
        <v>0</v>
      </c>
      <c r="K74" s="22">
        <f t="shared" si="35"/>
        <v>0</v>
      </c>
      <c r="L74" s="22">
        <f t="shared" si="35"/>
        <v>0</v>
      </c>
      <c r="M74" s="22">
        <f t="shared" si="35"/>
        <v>0</v>
      </c>
      <c r="N74" s="22">
        <f t="shared" si="35"/>
        <v>0</v>
      </c>
      <c r="O74" s="22">
        <f t="shared" si="35"/>
        <v>0</v>
      </c>
      <c r="P74" s="22">
        <f t="shared" si="35"/>
        <v>0</v>
      </c>
      <c r="Q74" s="22">
        <f t="shared" si="35"/>
        <v>0</v>
      </c>
      <c r="R74" s="22">
        <f t="shared" si="35"/>
        <v>0</v>
      </c>
      <c r="S74" s="22">
        <f t="shared" si="35"/>
        <v>0</v>
      </c>
      <c r="T74" s="22">
        <f t="shared" si="36"/>
        <v>0</v>
      </c>
      <c r="U74" s="22">
        <f t="shared" si="36"/>
        <v>0</v>
      </c>
      <c r="V74" s="22">
        <f t="shared" si="36"/>
        <v>0</v>
      </c>
      <c r="W74" s="22">
        <f t="shared" si="36"/>
        <v>0</v>
      </c>
      <c r="X74" s="22">
        <f t="shared" si="36"/>
        <v>0</v>
      </c>
      <c r="Y74" s="22">
        <f t="shared" si="36"/>
        <v>0</v>
      </c>
      <c r="Z74" s="22">
        <f t="shared" si="36"/>
        <v>0</v>
      </c>
      <c r="AA74" s="22">
        <f t="shared" si="36"/>
        <v>0</v>
      </c>
      <c r="AB74" s="22">
        <f t="shared" si="36"/>
        <v>0</v>
      </c>
      <c r="AC74" s="22">
        <f t="shared" si="36"/>
        <v>0</v>
      </c>
      <c r="AD74" s="22">
        <f t="shared" si="37"/>
        <v>0</v>
      </c>
      <c r="AE74" s="22">
        <f t="shared" si="37"/>
        <v>0</v>
      </c>
      <c r="AF74" s="22">
        <f t="shared" si="37"/>
        <v>0</v>
      </c>
      <c r="AG74" s="22">
        <f t="shared" si="37"/>
        <v>0</v>
      </c>
      <c r="AH74" s="22">
        <f t="shared" si="37"/>
        <v>0</v>
      </c>
      <c r="AI74" s="22">
        <f t="shared" si="37"/>
        <v>0</v>
      </c>
      <c r="AJ74" s="22">
        <f t="shared" si="37"/>
        <v>0</v>
      </c>
      <c r="AK74" s="22">
        <f t="shared" si="37"/>
        <v>0</v>
      </c>
      <c r="AL74" s="22">
        <f t="shared" si="37"/>
        <v>0</v>
      </c>
      <c r="AM74" s="22">
        <f t="shared" si="37"/>
        <v>0</v>
      </c>
      <c r="AN74" s="22">
        <f t="shared" si="38"/>
        <v>0</v>
      </c>
      <c r="AO74" s="22">
        <f t="shared" si="38"/>
        <v>0</v>
      </c>
      <c r="AP74" s="22">
        <f t="shared" si="38"/>
        <v>0</v>
      </c>
      <c r="AQ74" s="22">
        <f t="shared" si="38"/>
        <v>0</v>
      </c>
      <c r="AR74" s="22">
        <f t="shared" si="38"/>
        <v>0</v>
      </c>
      <c r="AS74" s="22">
        <f t="shared" si="38"/>
        <v>0</v>
      </c>
      <c r="AT74" s="22">
        <f t="shared" si="38"/>
        <v>0</v>
      </c>
      <c r="AU74" s="22">
        <f t="shared" si="38"/>
        <v>0</v>
      </c>
      <c r="AV74" s="22">
        <f t="shared" si="38"/>
        <v>0</v>
      </c>
      <c r="AW74" s="22">
        <f t="shared" si="38"/>
        <v>0</v>
      </c>
      <c r="AX74" s="22">
        <f t="shared" si="39"/>
        <v>0</v>
      </c>
      <c r="AY74" s="22">
        <f t="shared" si="39"/>
        <v>0</v>
      </c>
      <c r="AZ74" s="22">
        <f t="shared" si="39"/>
        <v>0</v>
      </c>
      <c r="BA74" s="22">
        <f t="shared" si="39"/>
        <v>0</v>
      </c>
      <c r="BB74" s="22">
        <f t="shared" si="39"/>
        <v>0</v>
      </c>
      <c r="BC74" s="22">
        <f t="shared" si="39"/>
        <v>0</v>
      </c>
      <c r="BD74" s="22">
        <f t="shared" si="39"/>
        <v>0</v>
      </c>
      <c r="BE74" s="22">
        <f t="shared" si="39"/>
        <v>0</v>
      </c>
      <c r="BF74" s="22">
        <f t="shared" si="39"/>
        <v>0</v>
      </c>
      <c r="BG74" s="22">
        <f t="shared" si="39"/>
        <v>0</v>
      </c>
      <c r="BH74" s="22">
        <f t="shared" si="39"/>
        <v>0</v>
      </c>
      <c r="BI74" s="22">
        <f t="shared" si="39"/>
        <v>0</v>
      </c>
      <c r="BJ74" s="22">
        <f t="shared" si="39"/>
        <v>0</v>
      </c>
      <c r="BK74" s="22">
        <f t="shared" si="40"/>
        <v>0</v>
      </c>
      <c r="BL74" s="23" t="str">
        <f t="shared" si="34"/>
        <v/>
      </c>
    </row>
    <row r="75" spans="1:64" x14ac:dyDescent="0.25">
      <c r="A75" s="15"/>
      <c r="B75" s="15"/>
      <c r="C75" s="15"/>
      <c r="D75" s="15"/>
      <c r="E75" s="15"/>
      <c r="F75" s="15"/>
      <c r="G75" s="18"/>
      <c r="H75" s="18"/>
      <c r="I75" s="17"/>
      <c r="J75" s="22">
        <f t="shared" si="35"/>
        <v>0</v>
      </c>
      <c r="K75" s="22">
        <f t="shared" si="35"/>
        <v>0</v>
      </c>
      <c r="L75" s="22">
        <f t="shared" si="35"/>
        <v>0</v>
      </c>
      <c r="M75" s="22">
        <f t="shared" si="35"/>
        <v>0</v>
      </c>
      <c r="N75" s="22">
        <f t="shared" si="35"/>
        <v>0</v>
      </c>
      <c r="O75" s="22">
        <f t="shared" si="35"/>
        <v>0</v>
      </c>
      <c r="P75" s="22">
        <f t="shared" si="35"/>
        <v>0</v>
      </c>
      <c r="Q75" s="22">
        <f t="shared" si="35"/>
        <v>0</v>
      </c>
      <c r="R75" s="22">
        <f t="shared" si="35"/>
        <v>0</v>
      </c>
      <c r="S75" s="22">
        <f t="shared" si="35"/>
        <v>0</v>
      </c>
      <c r="T75" s="22">
        <f t="shared" si="36"/>
        <v>0</v>
      </c>
      <c r="U75" s="22">
        <f t="shared" si="36"/>
        <v>0</v>
      </c>
      <c r="V75" s="22">
        <f t="shared" si="36"/>
        <v>0</v>
      </c>
      <c r="W75" s="22">
        <f t="shared" si="36"/>
        <v>0</v>
      </c>
      <c r="X75" s="22">
        <f t="shared" si="36"/>
        <v>0</v>
      </c>
      <c r="Y75" s="22">
        <f t="shared" si="36"/>
        <v>0</v>
      </c>
      <c r="Z75" s="22">
        <f t="shared" si="36"/>
        <v>0</v>
      </c>
      <c r="AA75" s="22">
        <f t="shared" si="36"/>
        <v>0</v>
      </c>
      <c r="AB75" s="22">
        <f t="shared" si="36"/>
        <v>0</v>
      </c>
      <c r="AC75" s="22">
        <f t="shared" si="36"/>
        <v>0</v>
      </c>
      <c r="AD75" s="22">
        <f t="shared" si="37"/>
        <v>0</v>
      </c>
      <c r="AE75" s="22">
        <f t="shared" si="37"/>
        <v>0</v>
      </c>
      <c r="AF75" s="22">
        <f t="shared" si="37"/>
        <v>0</v>
      </c>
      <c r="AG75" s="22">
        <f t="shared" si="37"/>
        <v>0</v>
      </c>
      <c r="AH75" s="22">
        <f t="shared" si="37"/>
        <v>0</v>
      </c>
      <c r="AI75" s="22">
        <f t="shared" si="37"/>
        <v>0</v>
      </c>
      <c r="AJ75" s="22">
        <f t="shared" si="37"/>
        <v>0</v>
      </c>
      <c r="AK75" s="22">
        <f t="shared" si="37"/>
        <v>0</v>
      </c>
      <c r="AL75" s="22">
        <f t="shared" si="37"/>
        <v>0</v>
      </c>
      <c r="AM75" s="22">
        <f t="shared" si="37"/>
        <v>0</v>
      </c>
      <c r="AN75" s="22">
        <f t="shared" si="38"/>
        <v>0</v>
      </c>
      <c r="AO75" s="22">
        <f t="shared" si="38"/>
        <v>0</v>
      </c>
      <c r="AP75" s="22">
        <f t="shared" si="38"/>
        <v>0</v>
      </c>
      <c r="AQ75" s="22">
        <f t="shared" si="38"/>
        <v>0</v>
      </c>
      <c r="AR75" s="22">
        <f t="shared" si="38"/>
        <v>0</v>
      </c>
      <c r="AS75" s="22">
        <f t="shared" si="38"/>
        <v>0</v>
      </c>
      <c r="AT75" s="22">
        <f t="shared" si="38"/>
        <v>0</v>
      </c>
      <c r="AU75" s="22">
        <f t="shared" si="38"/>
        <v>0</v>
      </c>
      <c r="AV75" s="22">
        <f t="shared" si="38"/>
        <v>0</v>
      </c>
      <c r="AW75" s="22">
        <f t="shared" si="38"/>
        <v>0</v>
      </c>
      <c r="AX75" s="22">
        <f t="shared" si="39"/>
        <v>0</v>
      </c>
      <c r="AY75" s="22">
        <f t="shared" si="39"/>
        <v>0</v>
      </c>
      <c r="AZ75" s="22">
        <f t="shared" si="39"/>
        <v>0</v>
      </c>
      <c r="BA75" s="22">
        <f t="shared" si="39"/>
        <v>0</v>
      </c>
      <c r="BB75" s="22">
        <f t="shared" si="39"/>
        <v>0</v>
      </c>
      <c r="BC75" s="22">
        <f t="shared" si="39"/>
        <v>0</v>
      </c>
      <c r="BD75" s="22">
        <f t="shared" si="39"/>
        <v>0</v>
      </c>
      <c r="BE75" s="22">
        <f t="shared" si="39"/>
        <v>0</v>
      </c>
      <c r="BF75" s="22">
        <f t="shared" si="39"/>
        <v>0</v>
      </c>
      <c r="BG75" s="22">
        <f t="shared" si="39"/>
        <v>0</v>
      </c>
      <c r="BH75" s="22">
        <f t="shared" si="39"/>
        <v>0</v>
      </c>
      <c r="BI75" s="22">
        <f t="shared" si="39"/>
        <v>0</v>
      </c>
      <c r="BJ75" s="22">
        <f t="shared" si="39"/>
        <v>0</v>
      </c>
      <c r="BK75" s="22">
        <f t="shared" si="40"/>
        <v>0</v>
      </c>
      <c r="BL75" s="23" t="str">
        <f t="shared" si="34"/>
        <v/>
      </c>
    </row>
    <row r="76" spans="1:64" x14ac:dyDescent="0.25">
      <c r="A76" s="15"/>
      <c r="B76" s="15"/>
      <c r="C76" s="15"/>
      <c r="D76" s="15"/>
      <c r="E76" s="15"/>
      <c r="F76" s="15"/>
      <c r="G76" s="18"/>
      <c r="H76" s="18"/>
      <c r="I76" s="17"/>
      <c r="J76" s="22">
        <f t="shared" si="35"/>
        <v>0</v>
      </c>
      <c r="K76" s="22">
        <f t="shared" si="35"/>
        <v>0</v>
      </c>
      <c r="L76" s="22">
        <f t="shared" si="35"/>
        <v>0</v>
      </c>
      <c r="M76" s="22">
        <f t="shared" si="35"/>
        <v>0</v>
      </c>
      <c r="N76" s="22">
        <f t="shared" si="35"/>
        <v>0</v>
      </c>
      <c r="O76" s="22">
        <f t="shared" si="35"/>
        <v>0</v>
      </c>
      <c r="P76" s="22">
        <f t="shared" si="35"/>
        <v>0</v>
      </c>
      <c r="Q76" s="22">
        <f t="shared" si="35"/>
        <v>0</v>
      </c>
      <c r="R76" s="22">
        <f t="shared" si="35"/>
        <v>0</v>
      </c>
      <c r="S76" s="22">
        <f t="shared" si="35"/>
        <v>0</v>
      </c>
      <c r="T76" s="22">
        <f t="shared" si="36"/>
        <v>0</v>
      </c>
      <c r="U76" s="22">
        <f t="shared" si="36"/>
        <v>0</v>
      </c>
      <c r="V76" s="22">
        <f t="shared" si="36"/>
        <v>0</v>
      </c>
      <c r="W76" s="22">
        <f t="shared" si="36"/>
        <v>0</v>
      </c>
      <c r="X76" s="22">
        <f t="shared" si="36"/>
        <v>0</v>
      </c>
      <c r="Y76" s="22">
        <f t="shared" si="36"/>
        <v>0</v>
      </c>
      <c r="Z76" s="22">
        <f t="shared" si="36"/>
        <v>0</v>
      </c>
      <c r="AA76" s="22">
        <f t="shared" si="36"/>
        <v>0</v>
      </c>
      <c r="AB76" s="22">
        <f t="shared" si="36"/>
        <v>0</v>
      </c>
      <c r="AC76" s="22">
        <f t="shared" si="36"/>
        <v>0</v>
      </c>
      <c r="AD76" s="22">
        <f t="shared" si="37"/>
        <v>0</v>
      </c>
      <c r="AE76" s="22">
        <f t="shared" si="37"/>
        <v>0</v>
      </c>
      <c r="AF76" s="22">
        <f t="shared" si="37"/>
        <v>0</v>
      </c>
      <c r="AG76" s="22">
        <f t="shared" si="37"/>
        <v>0</v>
      </c>
      <c r="AH76" s="22">
        <f t="shared" si="37"/>
        <v>0</v>
      </c>
      <c r="AI76" s="22">
        <f t="shared" si="37"/>
        <v>0</v>
      </c>
      <c r="AJ76" s="22">
        <f t="shared" si="37"/>
        <v>0</v>
      </c>
      <c r="AK76" s="22">
        <f t="shared" si="37"/>
        <v>0</v>
      </c>
      <c r="AL76" s="22">
        <f t="shared" si="37"/>
        <v>0</v>
      </c>
      <c r="AM76" s="22">
        <f t="shared" si="37"/>
        <v>0</v>
      </c>
      <c r="AN76" s="22">
        <f t="shared" si="38"/>
        <v>0</v>
      </c>
      <c r="AO76" s="22">
        <f t="shared" si="38"/>
        <v>0</v>
      </c>
      <c r="AP76" s="22">
        <f t="shared" si="38"/>
        <v>0</v>
      </c>
      <c r="AQ76" s="22">
        <f t="shared" si="38"/>
        <v>0</v>
      </c>
      <c r="AR76" s="22">
        <f t="shared" si="38"/>
        <v>0</v>
      </c>
      <c r="AS76" s="22">
        <f t="shared" si="38"/>
        <v>0</v>
      </c>
      <c r="AT76" s="22">
        <f t="shared" si="38"/>
        <v>0</v>
      </c>
      <c r="AU76" s="22">
        <f t="shared" si="38"/>
        <v>0</v>
      </c>
      <c r="AV76" s="22">
        <f t="shared" si="38"/>
        <v>0</v>
      </c>
      <c r="AW76" s="22">
        <f t="shared" si="38"/>
        <v>0</v>
      </c>
      <c r="AX76" s="22">
        <f t="shared" si="39"/>
        <v>0</v>
      </c>
      <c r="AY76" s="22">
        <f t="shared" si="39"/>
        <v>0</v>
      </c>
      <c r="AZ76" s="22">
        <f t="shared" si="39"/>
        <v>0</v>
      </c>
      <c r="BA76" s="22">
        <f t="shared" si="39"/>
        <v>0</v>
      </c>
      <c r="BB76" s="22">
        <f t="shared" si="39"/>
        <v>0</v>
      </c>
      <c r="BC76" s="22">
        <f t="shared" si="39"/>
        <v>0</v>
      </c>
      <c r="BD76" s="22">
        <f t="shared" si="39"/>
        <v>0</v>
      </c>
      <c r="BE76" s="22">
        <f t="shared" si="39"/>
        <v>0</v>
      </c>
      <c r="BF76" s="22">
        <f t="shared" si="39"/>
        <v>0</v>
      </c>
      <c r="BG76" s="22">
        <f t="shared" si="39"/>
        <v>0</v>
      </c>
      <c r="BH76" s="22">
        <f t="shared" si="39"/>
        <v>0</v>
      </c>
      <c r="BI76" s="22">
        <f t="shared" si="39"/>
        <v>0</v>
      </c>
      <c r="BJ76" s="22">
        <f t="shared" si="39"/>
        <v>0</v>
      </c>
      <c r="BK76" s="22">
        <f t="shared" si="40"/>
        <v>0</v>
      </c>
      <c r="BL76" s="23" t="str">
        <f t="shared" si="34"/>
        <v/>
      </c>
    </row>
    <row r="77" spans="1:64" x14ac:dyDescent="0.25">
      <c r="A77" s="15"/>
      <c r="B77" s="15"/>
      <c r="C77" s="15"/>
      <c r="D77" s="15"/>
      <c r="E77" s="15"/>
      <c r="F77" s="15"/>
      <c r="G77" s="18"/>
      <c r="H77" s="18"/>
      <c r="I77" s="17"/>
      <c r="J77" s="22">
        <f t="shared" si="35"/>
        <v>0</v>
      </c>
      <c r="K77" s="22">
        <f t="shared" si="35"/>
        <v>0</v>
      </c>
      <c r="L77" s="22">
        <f t="shared" si="35"/>
        <v>0</v>
      </c>
      <c r="M77" s="22">
        <f t="shared" si="35"/>
        <v>0</v>
      </c>
      <c r="N77" s="22">
        <f t="shared" si="35"/>
        <v>0</v>
      </c>
      <c r="O77" s="22">
        <f t="shared" si="35"/>
        <v>0</v>
      </c>
      <c r="P77" s="22">
        <f t="shared" si="35"/>
        <v>0</v>
      </c>
      <c r="Q77" s="22">
        <f t="shared" si="35"/>
        <v>0</v>
      </c>
      <c r="R77" s="22">
        <f t="shared" si="35"/>
        <v>0</v>
      </c>
      <c r="S77" s="22">
        <f t="shared" si="35"/>
        <v>0</v>
      </c>
      <c r="T77" s="22">
        <f t="shared" si="36"/>
        <v>0</v>
      </c>
      <c r="U77" s="22">
        <f t="shared" si="36"/>
        <v>0</v>
      </c>
      <c r="V77" s="22">
        <f t="shared" si="36"/>
        <v>0</v>
      </c>
      <c r="W77" s="22">
        <f t="shared" si="36"/>
        <v>0</v>
      </c>
      <c r="X77" s="22">
        <f t="shared" si="36"/>
        <v>0</v>
      </c>
      <c r="Y77" s="22">
        <f t="shared" si="36"/>
        <v>0</v>
      </c>
      <c r="Z77" s="22">
        <f t="shared" si="36"/>
        <v>0</v>
      </c>
      <c r="AA77" s="22">
        <f t="shared" si="36"/>
        <v>0</v>
      </c>
      <c r="AB77" s="22">
        <f t="shared" si="36"/>
        <v>0</v>
      </c>
      <c r="AC77" s="22">
        <f t="shared" si="36"/>
        <v>0</v>
      </c>
      <c r="AD77" s="22">
        <f t="shared" si="37"/>
        <v>0</v>
      </c>
      <c r="AE77" s="22">
        <f t="shared" si="37"/>
        <v>0</v>
      </c>
      <c r="AF77" s="22">
        <f t="shared" si="37"/>
        <v>0</v>
      </c>
      <c r="AG77" s="22">
        <f t="shared" si="37"/>
        <v>0</v>
      </c>
      <c r="AH77" s="22">
        <f t="shared" si="37"/>
        <v>0</v>
      </c>
      <c r="AI77" s="22">
        <f t="shared" si="37"/>
        <v>0</v>
      </c>
      <c r="AJ77" s="22">
        <f t="shared" si="37"/>
        <v>0</v>
      </c>
      <c r="AK77" s="22">
        <f t="shared" si="37"/>
        <v>0</v>
      </c>
      <c r="AL77" s="22">
        <f t="shared" si="37"/>
        <v>0</v>
      </c>
      <c r="AM77" s="22">
        <f t="shared" si="37"/>
        <v>0</v>
      </c>
      <c r="AN77" s="22">
        <f t="shared" si="38"/>
        <v>0</v>
      </c>
      <c r="AO77" s="22">
        <f t="shared" si="38"/>
        <v>0</v>
      </c>
      <c r="AP77" s="22">
        <f t="shared" si="38"/>
        <v>0</v>
      </c>
      <c r="AQ77" s="22">
        <f t="shared" si="38"/>
        <v>0</v>
      </c>
      <c r="AR77" s="22">
        <f t="shared" si="38"/>
        <v>0</v>
      </c>
      <c r="AS77" s="22">
        <f t="shared" si="38"/>
        <v>0</v>
      </c>
      <c r="AT77" s="22">
        <f t="shared" si="38"/>
        <v>0</v>
      </c>
      <c r="AU77" s="22">
        <f t="shared" si="38"/>
        <v>0</v>
      </c>
      <c r="AV77" s="22">
        <f t="shared" si="38"/>
        <v>0</v>
      </c>
      <c r="AW77" s="22">
        <f t="shared" si="38"/>
        <v>0</v>
      </c>
      <c r="AX77" s="22">
        <f t="shared" si="39"/>
        <v>0</v>
      </c>
      <c r="AY77" s="22">
        <f t="shared" si="39"/>
        <v>0</v>
      </c>
      <c r="AZ77" s="22">
        <f t="shared" si="39"/>
        <v>0</v>
      </c>
      <c r="BA77" s="22">
        <f t="shared" si="39"/>
        <v>0</v>
      </c>
      <c r="BB77" s="22">
        <f t="shared" si="39"/>
        <v>0</v>
      </c>
      <c r="BC77" s="22">
        <f t="shared" si="39"/>
        <v>0</v>
      </c>
      <c r="BD77" s="22">
        <f t="shared" si="39"/>
        <v>0</v>
      </c>
      <c r="BE77" s="22">
        <f t="shared" si="39"/>
        <v>0</v>
      </c>
      <c r="BF77" s="22">
        <f t="shared" si="39"/>
        <v>0</v>
      </c>
      <c r="BG77" s="22">
        <f t="shared" si="39"/>
        <v>0</v>
      </c>
      <c r="BH77" s="22">
        <f t="shared" si="39"/>
        <v>0</v>
      </c>
      <c r="BI77" s="22">
        <f t="shared" si="39"/>
        <v>0</v>
      </c>
      <c r="BJ77" s="22">
        <f t="shared" si="39"/>
        <v>0</v>
      </c>
      <c r="BK77" s="22">
        <f t="shared" si="40"/>
        <v>0</v>
      </c>
      <c r="BL77" s="23" t="str">
        <f t="shared" si="34"/>
        <v/>
      </c>
    </row>
    <row r="78" spans="1:64" x14ac:dyDescent="0.25">
      <c r="A78" s="15"/>
      <c r="B78" s="15"/>
      <c r="C78" s="15"/>
      <c r="D78" s="15"/>
      <c r="E78" s="15"/>
      <c r="F78" s="15"/>
      <c r="G78" s="18"/>
      <c r="H78" s="18"/>
      <c r="I78" s="17"/>
      <c r="J78" s="22">
        <f t="shared" si="35"/>
        <v>0</v>
      </c>
      <c r="K78" s="22">
        <f t="shared" si="35"/>
        <v>0</v>
      </c>
      <c r="L78" s="22">
        <f t="shared" si="35"/>
        <v>0</v>
      </c>
      <c r="M78" s="22">
        <f t="shared" si="35"/>
        <v>0</v>
      </c>
      <c r="N78" s="22">
        <f t="shared" si="35"/>
        <v>0</v>
      </c>
      <c r="O78" s="22">
        <f t="shared" si="35"/>
        <v>0</v>
      </c>
      <c r="P78" s="22">
        <f t="shared" si="35"/>
        <v>0</v>
      </c>
      <c r="Q78" s="22">
        <f t="shared" si="35"/>
        <v>0</v>
      </c>
      <c r="R78" s="22">
        <f t="shared" si="35"/>
        <v>0</v>
      </c>
      <c r="S78" s="22">
        <f t="shared" si="35"/>
        <v>0</v>
      </c>
      <c r="T78" s="22">
        <f t="shared" si="36"/>
        <v>0</v>
      </c>
      <c r="U78" s="22">
        <f t="shared" si="36"/>
        <v>0</v>
      </c>
      <c r="V78" s="22">
        <f t="shared" si="36"/>
        <v>0</v>
      </c>
      <c r="W78" s="22">
        <f t="shared" si="36"/>
        <v>0</v>
      </c>
      <c r="X78" s="22">
        <f t="shared" si="36"/>
        <v>0</v>
      </c>
      <c r="Y78" s="22">
        <f t="shared" si="36"/>
        <v>0</v>
      </c>
      <c r="Z78" s="22">
        <f t="shared" si="36"/>
        <v>0</v>
      </c>
      <c r="AA78" s="22">
        <f t="shared" si="36"/>
        <v>0</v>
      </c>
      <c r="AB78" s="22">
        <f t="shared" si="36"/>
        <v>0</v>
      </c>
      <c r="AC78" s="22">
        <f t="shared" si="36"/>
        <v>0</v>
      </c>
      <c r="AD78" s="22">
        <f t="shared" si="37"/>
        <v>0</v>
      </c>
      <c r="AE78" s="22">
        <f t="shared" si="37"/>
        <v>0</v>
      </c>
      <c r="AF78" s="22">
        <f t="shared" si="37"/>
        <v>0</v>
      </c>
      <c r="AG78" s="22">
        <f t="shared" si="37"/>
        <v>0</v>
      </c>
      <c r="AH78" s="22">
        <f t="shared" si="37"/>
        <v>0</v>
      </c>
      <c r="AI78" s="22">
        <f t="shared" si="37"/>
        <v>0</v>
      </c>
      <c r="AJ78" s="22">
        <f t="shared" si="37"/>
        <v>0</v>
      </c>
      <c r="AK78" s="22">
        <f t="shared" si="37"/>
        <v>0</v>
      </c>
      <c r="AL78" s="22">
        <f t="shared" si="37"/>
        <v>0</v>
      </c>
      <c r="AM78" s="22">
        <f t="shared" si="37"/>
        <v>0</v>
      </c>
      <c r="AN78" s="22">
        <f t="shared" si="38"/>
        <v>0</v>
      </c>
      <c r="AO78" s="22">
        <f t="shared" si="38"/>
        <v>0</v>
      </c>
      <c r="AP78" s="22">
        <f t="shared" si="38"/>
        <v>0</v>
      </c>
      <c r="AQ78" s="22">
        <f t="shared" si="38"/>
        <v>0</v>
      </c>
      <c r="AR78" s="22">
        <f t="shared" si="38"/>
        <v>0</v>
      </c>
      <c r="AS78" s="22">
        <f t="shared" si="38"/>
        <v>0</v>
      </c>
      <c r="AT78" s="22">
        <f t="shared" si="38"/>
        <v>0</v>
      </c>
      <c r="AU78" s="22">
        <f t="shared" si="38"/>
        <v>0</v>
      </c>
      <c r="AV78" s="22">
        <f t="shared" si="38"/>
        <v>0</v>
      </c>
      <c r="AW78" s="22">
        <f t="shared" si="38"/>
        <v>0</v>
      </c>
      <c r="AX78" s="22">
        <f t="shared" si="39"/>
        <v>0</v>
      </c>
      <c r="AY78" s="22">
        <f t="shared" si="39"/>
        <v>0</v>
      </c>
      <c r="AZ78" s="22">
        <f t="shared" si="39"/>
        <v>0</v>
      </c>
      <c r="BA78" s="22">
        <f t="shared" si="39"/>
        <v>0</v>
      </c>
      <c r="BB78" s="22">
        <f t="shared" si="39"/>
        <v>0</v>
      </c>
      <c r="BC78" s="22">
        <f t="shared" si="39"/>
        <v>0</v>
      </c>
      <c r="BD78" s="22">
        <f t="shared" si="39"/>
        <v>0</v>
      </c>
      <c r="BE78" s="22">
        <f t="shared" si="39"/>
        <v>0</v>
      </c>
      <c r="BF78" s="22">
        <f t="shared" si="39"/>
        <v>0</v>
      </c>
      <c r="BG78" s="22">
        <f t="shared" si="39"/>
        <v>0</v>
      </c>
      <c r="BH78" s="22">
        <f t="shared" si="39"/>
        <v>0</v>
      </c>
      <c r="BI78" s="22">
        <f t="shared" si="39"/>
        <v>0</v>
      </c>
      <c r="BJ78" s="22">
        <f t="shared" si="39"/>
        <v>0</v>
      </c>
      <c r="BK78" s="22">
        <f t="shared" si="40"/>
        <v>0</v>
      </c>
      <c r="BL78" s="23" t="str">
        <f t="shared" si="34"/>
        <v/>
      </c>
    </row>
    <row r="79" spans="1:64" x14ac:dyDescent="0.25">
      <c r="A79" s="15"/>
      <c r="B79" s="15"/>
      <c r="C79" s="15"/>
      <c r="D79" s="15"/>
      <c r="E79" s="15"/>
      <c r="F79" s="15"/>
      <c r="G79" s="18"/>
      <c r="H79" s="18"/>
      <c r="I79" s="17"/>
      <c r="J79" s="22">
        <f t="shared" si="35"/>
        <v>0</v>
      </c>
      <c r="K79" s="22">
        <f t="shared" si="35"/>
        <v>0</v>
      </c>
      <c r="L79" s="22">
        <f t="shared" si="35"/>
        <v>0</v>
      </c>
      <c r="M79" s="22">
        <f t="shared" si="35"/>
        <v>0</v>
      </c>
      <c r="N79" s="22">
        <f t="shared" si="35"/>
        <v>0</v>
      </c>
      <c r="O79" s="22">
        <f t="shared" si="35"/>
        <v>0</v>
      </c>
      <c r="P79" s="22">
        <f t="shared" si="35"/>
        <v>0</v>
      </c>
      <c r="Q79" s="22">
        <f t="shared" si="35"/>
        <v>0</v>
      </c>
      <c r="R79" s="22">
        <f t="shared" si="35"/>
        <v>0</v>
      </c>
      <c r="S79" s="22">
        <f t="shared" si="35"/>
        <v>0</v>
      </c>
      <c r="T79" s="22">
        <f t="shared" si="36"/>
        <v>0</v>
      </c>
      <c r="U79" s="22">
        <f t="shared" si="36"/>
        <v>0</v>
      </c>
      <c r="V79" s="22">
        <f t="shared" si="36"/>
        <v>0</v>
      </c>
      <c r="W79" s="22">
        <f t="shared" si="36"/>
        <v>0</v>
      </c>
      <c r="X79" s="22">
        <f t="shared" si="36"/>
        <v>0</v>
      </c>
      <c r="Y79" s="22">
        <f t="shared" si="36"/>
        <v>0</v>
      </c>
      <c r="Z79" s="22">
        <f t="shared" si="36"/>
        <v>0</v>
      </c>
      <c r="AA79" s="22">
        <f t="shared" si="36"/>
        <v>0</v>
      </c>
      <c r="AB79" s="22">
        <f t="shared" si="36"/>
        <v>0</v>
      </c>
      <c r="AC79" s="22">
        <f t="shared" si="36"/>
        <v>0</v>
      </c>
      <c r="AD79" s="22">
        <f t="shared" si="37"/>
        <v>0</v>
      </c>
      <c r="AE79" s="22">
        <f t="shared" si="37"/>
        <v>0</v>
      </c>
      <c r="AF79" s="22">
        <f t="shared" si="37"/>
        <v>0</v>
      </c>
      <c r="AG79" s="22">
        <f t="shared" si="37"/>
        <v>0</v>
      </c>
      <c r="AH79" s="22">
        <f t="shared" si="37"/>
        <v>0</v>
      </c>
      <c r="AI79" s="22">
        <f t="shared" si="37"/>
        <v>0</v>
      </c>
      <c r="AJ79" s="22">
        <f t="shared" si="37"/>
        <v>0</v>
      </c>
      <c r="AK79" s="22">
        <f t="shared" si="37"/>
        <v>0</v>
      </c>
      <c r="AL79" s="22">
        <f t="shared" si="37"/>
        <v>0</v>
      </c>
      <c r="AM79" s="22">
        <f t="shared" si="37"/>
        <v>0</v>
      </c>
      <c r="AN79" s="22">
        <f t="shared" si="38"/>
        <v>0</v>
      </c>
      <c r="AO79" s="22">
        <f t="shared" si="38"/>
        <v>0</v>
      </c>
      <c r="AP79" s="22">
        <f t="shared" si="38"/>
        <v>0</v>
      </c>
      <c r="AQ79" s="22">
        <f t="shared" si="38"/>
        <v>0</v>
      </c>
      <c r="AR79" s="22">
        <f t="shared" si="38"/>
        <v>0</v>
      </c>
      <c r="AS79" s="22">
        <f t="shared" si="38"/>
        <v>0</v>
      </c>
      <c r="AT79" s="22">
        <f t="shared" si="38"/>
        <v>0</v>
      </c>
      <c r="AU79" s="22">
        <f t="shared" si="38"/>
        <v>0</v>
      </c>
      <c r="AV79" s="22">
        <f t="shared" si="38"/>
        <v>0</v>
      </c>
      <c r="AW79" s="22">
        <f t="shared" si="38"/>
        <v>0</v>
      </c>
      <c r="AX79" s="22">
        <f t="shared" si="39"/>
        <v>0</v>
      </c>
      <c r="AY79" s="22">
        <f t="shared" si="39"/>
        <v>0</v>
      </c>
      <c r="AZ79" s="22">
        <f t="shared" si="39"/>
        <v>0</v>
      </c>
      <c r="BA79" s="22">
        <f t="shared" si="39"/>
        <v>0</v>
      </c>
      <c r="BB79" s="22">
        <f t="shared" si="39"/>
        <v>0</v>
      </c>
      <c r="BC79" s="22">
        <f t="shared" si="39"/>
        <v>0</v>
      </c>
      <c r="BD79" s="22">
        <f t="shared" si="39"/>
        <v>0</v>
      </c>
      <c r="BE79" s="22">
        <f t="shared" si="39"/>
        <v>0</v>
      </c>
      <c r="BF79" s="22">
        <f t="shared" si="39"/>
        <v>0</v>
      </c>
      <c r="BG79" s="22">
        <f t="shared" si="39"/>
        <v>0</v>
      </c>
      <c r="BH79" s="22">
        <f t="shared" si="39"/>
        <v>0</v>
      </c>
      <c r="BI79" s="22">
        <f t="shared" si="39"/>
        <v>0</v>
      </c>
      <c r="BJ79" s="22">
        <f t="shared" si="39"/>
        <v>0</v>
      </c>
      <c r="BK79" s="22">
        <f t="shared" si="40"/>
        <v>0</v>
      </c>
      <c r="BL79" s="23" t="str">
        <f t="shared" si="34"/>
        <v/>
      </c>
    </row>
    <row r="80" spans="1:64" x14ac:dyDescent="0.25">
      <c r="A80" s="15"/>
      <c r="B80" s="15"/>
      <c r="C80" s="15"/>
      <c r="D80" s="15"/>
      <c r="E80" s="15"/>
      <c r="F80" s="15"/>
      <c r="G80" s="18"/>
      <c r="H80" s="18"/>
      <c r="I80" s="17"/>
      <c r="J80" s="22">
        <f t="shared" si="35"/>
        <v>0</v>
      </c>
      <c r="K80" s="22">
        <f t="shared" si="35"/>
        <v>0</v>
      </c>
      <c r="L80" s="22">
        <f t="shared" si="35"/>
        <v>0</v>
      </c>
      <c r="M80" s="22">
        <f t="shared" si="35"/>
        <v>0</v>
      </c>
      <c r="N80" s="22">
        <f t="shared" si="35"/>
        <v>0</v>
      </c>
      <c r="O80" s="22">
        <f t="shared" si="35"/>
        <v>0</v>
      </c>
      <c r="P80" s="22">
        <f t="shared" si="35"/>
        <v>0</v>
      </c>
      <c r="Q80" s="22">
        <f t="shared" si="35"/>
        <v>0</v>
      </c>
      <c r="R80" s="22">
        <f t="shared" si="35"/>
        <v>0</v>
      </c>
      <c r="S80" s="22">
        <f t="shared" si="35"/>
        <v>0</v>
      </c>
      <c r="T80" s="22">
        <f t="shared" si="36"/>
        <v>0</v>
      </c>
      <c r="U80" s="22">
        <f t="shared" si="36"/>
        <v>0</v>
      </c>
      <c r="V80" s="22">
        <f t="shared" si="36"/>
        <v>0</v>
      </c>
      <c r="W80" s="22">
        <f t="shared" si="36"/>
        <v>0</v>
      </c>
      <c r="X80" s="22">
        <f t="shared" si="36"/>
        <v>0</v>
      </c>
      <c r="Y80" s="22">
        <f t="shared" si="36"/>
        <v>0</v>
      </c>
      <c r="Z80" s="22">
        <f t="shared" si="36"/>
        <v>0</v>
      </c>
      <c r="AA80" s="22">
        <f t="shared" si="36"/>
        <v>0</v>
      </c>
      <c r="AB80" s="22">
        <f t="shared" si="36"/>
        <v>0</v>
      </c>
      <c r="AC80" s="22">
        <f t="shared" si="36"/>
        <v>0</v>
      </c>
      <c r="AD80" s="22">
        <f t="shared" si="37"/>
        <v>0</v>
      </c>
      <c r="AE80" s="22">
        <f t="shared" si="37"/>
        <v>0</v>
      </c>
      <c r="AF80" s="22">
        <f t="shared" si="37"/>
        <v>0</v>
      </c>
      <c r="AG80" s="22">
        <f t="shared" si="37"/>
        <v>0</v>
      </c>
      <c r="AH80" s="22">
        <f t="shared" si="37"/>
        <v>0</v>
      </c>
      <c r="AI80" s="22">
        <f t="shared" si="37"/>
        <v>0</v>
      </c>
      <c r="AJ80" s="22">
        <f t="shared" si="37"/>
        <v>0</v>
      </c>
      <c r="AK80" s="22">
        <f t="shared" si="37"/>
        <v>0</v>
      </c>
      <c r="AL80" s="22">
        <f t="shared" si="37"/>
        <v>0</v>
      </c>
      <c r="AM80" s="22">
        <f t="shared" si="37"/>
        <v>0</v>
      </c>
      <c r="AN80" s="22">
        <f t="shared" si="38"/>
        <v>0</v>
      </c>
      <c r="AO80" s="22">
        <f t="shared" si="38"/>
        <v>0</v>
      </c>
      <c r="AP80" s="22">
        <f t="shared" si="38"/>
        <v>0</v>
      </c>
      <c r="AQ80" s="22">
        <f t="shared" si="38"/>
        <v>0</v>
      </c>
      <c r="AR80" s="22">
        <f t="shared" si="38"/>
        <v>0</v>
      </c>
      <c r="AS80" s="22">
        <f t="shared" si="38"/>
        <v>0</v>
      </c>
      <c r="AT80" s="22">
        <f t="shared" si="38"/>
        <v>0</v>
      </c>
      <c r="AU80" s="22">
        <f t="shared" si="38"/>
        <v>0</v>
      </c>
      <c r="AV80" s="22">
        <f t="shared" si="38"/>
        <v>0</v>
      </c>
      <c r="AW80" s="22">
        <f t="shared" si="38"/>
        <v>0</v>
      </c>
      <c r="AX80" s="22">
        <f t="shared" si="39"/>
        <v>0</v>
      </c>
      <c r="AY80" s="22">
        <f t="shared" si="39"/>
        <v>0</v>
      </c>
      <c r="AZ80" s="22">
        <f t="shared" si="39"/>
        <v>0</v>
      </c>
      <c r="BA80" s="22">
        <f t="shared" si="39"/>
        <v>0</v>
      </c>
      <c r="BB80" s="22">
        <f t="shared" si="39"/>
        <v>0</v>
      </c>
      <c r="BC80" s="22">
        <f t="shared" si="39"/>
        <v>0</v>
      </c>
      <c r="BD80" s="22">
        <f t="shared" si="39"/>
        <v>0</v>
      </c>
      <c r="BE80" s="22">
        <f t="shared" si="39"/>
        <v>0</v>
      </c>
      <c r="BF80" s="22">
        <f t="shared" si="39"/>
        <v>0</v>
      </c>
      <c r="BG80" s="22">
        <f t="shared" si="39"/>
        <v>0</v>
      </c>
      <c r="BH80" s="22">
        <f t="shared" si="39"/>
        <v>0</v>
      </c>
      <c r="BI80" s="22">
        <f t="shared" si="39"/>
        <v>0</v>
      </c>
      <c r="BJ80" s="22">
        <f t="shared" si="39"/>
        <v>0</v>
      </c>
      <c r="BK80" s="22">
        <f t="shared" si="40"/>
        <v>0</v>
      </c>
      <c r="BL80" s="23" t="str">
        <f t="shared" si="34"/>
        <v/>
      </c>
    </row>
  </sheetData>
  <mergeCells count="2">
    <mergeCell ref="A1:BL1"/>
    <mergeCell ref="A2:BL2"/>
  </mergeCells>
  <dataValidations count="3">
    <dataValidation type="list" sqref="D7:D80" xr:uid="{00000000-0002-0000-0200-000001000000}">
      <formula1>"Projektmanagement,Analyse,Entwicklung,Design,Qualität,Support,Operations"</formula1>
    </dataValidation>
    <dataValidation type="list" sqref="E7:E80" xr:uid="{00000000-0002-0000-0200-000002000000}">
      <formula1>"Hoch,Mittel,Niedrig"</formula1>
    </dataValidation>
    <dataValidation type="list" sqref="F7:F80" xr:uid="{00000000-0002-0000-0200-000003000000}">
      <formula1>"Anfrage,Geplant,Zugesagt,Abgeschlossen"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Ressourcen!$B$7:$B$18</xm:f>
          </x14:formula1>
          <xm:sqref>C7:C80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9"/>
  <sheetViews>
    <sheetView workbookViewId="0"/>
  </sheetViews>
  <sheetFormatPr baseColWidth="10" defaultColWidth="9" defaultRowHeight="15" x14ac:dyDescent="0.25"/>
  <cols>
    <col min="1" max="1" width="8" customWidth="1"/>
    <col min="2" max="3" width="13" customWidth="1"/>
    <col min="4" max="4" width="15" customWidth="1"/>
    <col min="5" max="5" width="13" customWidth="1"/>
    <col min="6" max="6" width="18" customWidth="1"/>
    <col min="7" max="8" width="12" customWidth="1"/>
    <col min="9" max="9" width="14" customWidth="1"/>
    <col min="10" max="10" width="3" customWidth="1"/>
    <col min="11" max="11" width="18" customWidth="1"/>
    <col min="12" max="12" width="16" customWidth="1"/>
    <col min="13" max="13" width="15" customWidth="1"/>
    <col min="14" max="14" width="12" customWidth="1"/>
    <col min="15" max="15" width="3" customWidth="1"/>
    <col min="16" max="16" width="18" customWidth="1"/>
    <col min="17" max="19" width="13" customWidth="1"/>
    <col min="20" max="20" width="12" customWidth="1"/>
    <col min="21" max="21" width="14" customWidth="1"/>
  </cols>
  <sheetData>
    <row r="1" spans="1:21" ht="36" customHeight="1" x14ac:dyDescent="0.25">
      <c r="A1" s="30" t="s">
        <v>196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25">
      <c r="A2" s="31" t="s">
        <v>197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6" spans="1:21" ht="30" x14ac:dyDescent="0.25">
      <c r="A6" s="6" t="s">
        <v>17</v>
      </c>
      <c r="B6" s="6" t="s">
        <v>198</v>
      </c>
      <c r="C6" s="6" t="s">
        <v>18</v>
      </c>
      <c r="D6" s="6" t="s">
        <v>199</v>
      </c>
      <c r="E6" s="6" t="s">
        <v>200</v>
      </c>
      <c r="F6" s="6" t="s">
        <v>201</v>
      </c>
      <c r="G6" s="6" t="s">
        <v>202</v>
      </c>
      <c r="H6" s="6" t="s">
        <v>20</v>
      </c>
      <c r="I6" s="6" t="s">
        <v>21</v>
      </c>
      <c r="K6" s="6" t="s">
        <v>25</v>
      </c>
      <c r="L6" s="6" t="s">
        <v>203</v>
      </c>
      <c r="M6" s="6" t="s">
        <v>204</v>
      </c>
      <c r="N6" s="6" t="s">
        <v>20</v>
      </c>
      <c r="P6" s="6" t="s">
        <v>28</v>
      </c>
      <c r="Q6" s="6" t="s">
        <v>18</v>
      </c>
      <c r="R6" s="6" t="s">
        <v>19</v>
      </c>
      <c r="S6" s="6" t="s">
        <v>202</v>
      </c>
      <c r="T6" s="6" t="s">
        <v>20</v>
      </c>
      <c r="U6" s="6" t="s">
        <v>21</v>
      </c>
    </row>
    <row r="7" spans="1:21" x14ac:dyDescent="0.25">
      <c r="A7" s="2">
        <v>1</v>
      </c>
      <c r="B7" s="24">
        <f>Planung!J$5</f>
        <v>46020</v>
      </c>
      <c r="C7" s="25">
        <f>SUM(Planung!J$7:J$80)</f>
        <v>0</v>
      </c>
      <c r="D7" s="25">
        <f>SUMPRODUCT((Ressourcen!$L$7:$L$18="Aktiv")*(Ressourcen!$J$7:$J$18&lt;=B7+6)*(Ressourcen!$K$7:$K$18&gt;=B7)*Ressourcen!$M$7:$M$18)</f>
        <v>246.92</v>
      </c>
      <c r="E7" s="25">
        <f>SUMPRODUCT((Ressourcen!$A$26:$A$40&lt;&gt;"")*(Ressourcen!$C$26:$C$40&lt;=B7+6)*(Ressourcen!$D$26:$D$40&gt;=B7)*Ressourcen!$E$26:$E$40)</f>
        <v>0</v>
      </c>
      <c r="F7" s="25">
        <f t="shared" ref="F7:F38" si="0">MAX(0,D7-E7)</f>
        <v>246.92</v>
      </c>
      <c r="G7" s="25">
        <f t="shared" ref="G7:G38" si="1">F7-C7</f>
        <v>246.92</v>
      </c>
      <c r="H7" s="11">
        <f t="shared" ref="H7:H38" si="2">IF(F7=0,0,C7/F7)</f>
        <v>0</v>
      </c>
      <c r="I7" s="2" t="str">
        <f t="shared" ref="I7:I38" si="3">IF(F7=0,"Keine Kapazität",IF(H7&gt;1,"Überlast",IF(H7&gt;=0.85,"Hoch",IF(H7&lt;0.6,"Unterlast","Ausgewogen"))))</f>
        <v>Unterlast</v>
      </c>
      <c r="K7" t="str">
        <f>Ressourcen!B7</f>
        <v>Anna Weber</v>
      </c>
      <c r="L7" s="9">
        <f>SUMPRODUCT((Auswertung!$B$7:$B$59+6&gt;=INDEX(Ressourcen!$J$7:$J$18,MATCH(K7,Ressourcen!$B$7:$B$18,0)))*(Auswertung!$B$7:$B$59&lt;=INDEX(Ressourcen!$K$7:$K$18,MATCH(K7,Ressourcen!$B$7:$B$18,0)))*INDEX(Ressourcen!$M$7:$M$18,MATCH(K7,Ressourcen!$B$7:$B$18,0)))-SUMPRODUCT((Ressourcen!$A$26:$A$40=K7)*Ressourcen!$E$26:$E$40*(((Ressourcen!$D$26:$D$40-Ressourcen!$C$26:$C$40)/7)+1))</f>
        <v>1459.700000000001</v>
      </c>
      <c r="M7" s="9">
        <f>SUMIFS(Planung!$BK$7:$BK$80,Planung!$C$7:$C$80,K7)</f>
        <v>518</v>
      </c>
      <c r="N7" s="10">
        <f t="shared" ref="N7:N18" si="4">IF(L7=0,0,M7/L7)</f>
        <v>0.3548674385147631</v>
      </c>
      <c r="P7" t="s">
        <v>41</v>
      </c>
      <c r="Q7" s="9">
        <f>SUMIFS(Planung!$BK$7:$BK$80,Planung!$D$7:$D$80,P7)</f>
        <v>932</v>
      </c>
      <c r="R7" s="9">
        <f>SUMPRODUCT((Ressourcen!$E$7:$E$18=P7)*(Auswertung!$L$7:$L$18))</f>
        <v>2306.420000000001</v>
      </c>
      <c r="S7" s="9">
        <f t="shared" ref="S7:S13" si="5">R7-Q7</f>
        <v>1374.420000000001</v>
      </c>
      <c r="T7" s="10">
        <f t="shared" ref="T7:T13" si="6">IF(R7=0,0,Q7/R7)</f>
        <v>0.40408945465266499</v>
      </c>
      <c r="U7" t="str">
        <f t="shared" ref="U7:U13" si="7">IF(R7=0,"Keine Kapazität",IF(T7&gt;1,"Überlast",IF(T7&gt;=0.85,"Hoch",IF(T7&lt;0.6,"Unterlast","Ausgewogen"))))</f>
        <v>Unterlast</v>
      </c>
    </row>
    <row r="8" spans="1:21" x14ac:dyDescent="0.25">
      <c r="A8" s="2">
        <v>2</v>
      </c>
      <c r="B8" s="24">
        <f>Planung!K$5</f>
        <v>46027</v>
      </c>
      <c r="C8" s="25">
        <f>SUM(Planung!K$7:K$80)</f>
        <v>58</v>
      </c>
      <c r="D8" s="25">
        <f>SUMPRODUCT((Ressourcen!$L$7:$L$18="Aktiv")*(Ressourcen!$J$7:$J$18&lt;=B8+6)*(Ressourcen!$K$7:$K$18&gt;=B8)*Ressourcen!$M$7:$M$18)</f>
        <v>246.92</v>
      </c>
      <c r="E8" s="25">
        <f>SUMPRODUCT((Ressourcen!$A$26:$A$40&lt;&gt;"")*(Ressourcen!$C$26:$C$40&lt;=B8+6)*(Ressourcen!$D$26:$D$40&gt;=B8)*Ressourcen!$E$26:$E$40)</f>
        <v>0</v>
      </c>
      <c r="F8" s="25">
        <f t="shared" si="0"/>
        <v>246.92</v>
      </c>
      <c r="G8" s="25">
        <f t="shared" si="1"/>
        <v>188.92</v>
      </c>
      <c r="H8" s="11">
        <f t="shared" si="2"/>
        <v>0.23489389275878828</v>
      </c>
      <c r="I8" s="2" t="str">
        <f t="shared" si="3"/>
        <v>Unterlast</v>
      </c>
      <c r="K8" t="str">
        <f>Ressourcen!B8</f>
        <v>Lukas Klein</v>
      </c>
      <c r="L8" s="9">
        <f>SUMPRODUCT((Auswertung!$B$7:$B$59+6&gt;=INDEX(Ressourcen!$J$7:$J$18,MATCH(K8,Ressourcen!$B$7:$B$18,0)))*(Auswertung!$B$7:$B$59&lt;=INDEX(Ressourcen!$K$7:$K$18,MATCH(K8,Ressourcen!$B$7:$B$18,0)))*INDEX(Ressourcen!$M$7:$M$18,MATCH(K8,Ressourcen!$B$7:$B$18,0)))-SUMPRODUCT((Ressourcen!$A$26:$A$40=K8)*Ressourcen!$E$26:$E$40*(((Ressourcen!$D$26:$D$40-Ressourcen!$C$26:$C$40)/7)+1))</f>
        <v>1356.7999999999993</v>
      </c>
      <c r="M8" s="9">
        <f>SUMIFS(Planung!$BK$7:$BK$80,Planung!$C$7:$C$80,K8)</f>
        <v>400</v>
      </c>
      <c r="N8" s="10">
        <f t="shared" si="4"/>
        <v>0.29481132075471717</v>
      </c>
      <c r="P8" t="s">
        <v>47</v>
      </c>
      <c r="Q8" s="9">
        <f>SUMIFS(Planung!$BK$7:$BK$80,Planung!$D$7:$D$80,P8)</f>
        <v>898</v>
      </c>
      <c r="R8" s="9">
        <f>SUMPRODUCT((Ressourcen!$E$7:$E$18=P8)*(Auswertung!$L$7:$L$18))</f>
        <v>2507.8857142857141</v>
      </c>
      <c r="S8" s="9">
        <f t="shared" si="5"/>
        <v>1609.8857142857141</v>
      </c>
      <c r="T8" s="10">
        <f t="shared" si="6"/>
        <v>0.358070543200875</v>
      </c>
      <c r="U8" t="str">
        <f t="shared" si="7"/>
        <v>Unterlast</v>
      </c>
    </row>
    <row r="9" spans="1:21" x14ac:dyDescent="0.25">
      <c r="A9" s="2">
        <v>3</v>
      </c>
      <c r="B9" s="24">
        <f>Planung!L$5</f>
        <v>46034</v>
      </c>
      <c r="C9" s="25">
        <f>SUM(Planung!L$7:L$80)</f>
        <v>58</v>
      </c>
      <c r="D9" s="25">
        <f>SUMPRODUCT((Ressourcen!$L$7:$L$18="Aktiv")*(Ressourcen!$J$7:$J$18&lt;=B9+6)*(Ressourcen!$K$7:$K$18&gt;=B9)*Ressourcen!$M$7:$M$18)</f>
        <v>246.92</v>
      </c>
      <c r="E9" s="25">
        <f>SUMPRODUCT((Ressourcen!$A$26:$A$40&lt;&gt;"")*(Ressourcen!$C$26:$C$40&lt;=B9+6)*(Ressourcen!$D$26:$D$40&gt;=B9)*Ressourcen!$E$26:$E$40)</f>
        <v>0</v>
      </c>
      <c r="F9" s="25">
        <f t="shared" si="0"/>
        <v>246.92</v>
      </c>
      <c r="G9" s="25">
        <f t="shared" si="1"/>
        <v>188.92</v>
      </c>
      <c r="H9" s="11">
        <f t="shared" si="2"/>
        <v>0.23489389275878828</v>
      </c>
      <c r="I9" s="2" t="str">
        <f t="shared" si="3"/>
        <v>Unterlast</v>
      </c>
      <c r="K9" t="str">
        <f>Ressourcen!B9</f>
        <v>Mira Hoffmann</v>
      </c>
      <c r="L9" s="9">
        <f>SUMPRODUCT((Auswertung!$B$7:$B$59+6&gt;=INDEX(Ressourcen!$J$7:$J$18,MATCH(K9,Ressourcen!$B$7:$B$18,0)))*(Auswertung!$B$7:$B$59&lt;=INDEX(Ressourcen!$K$7:$K$18,MATCH(K9,Ressourcen!$B$7:$B$18,0)))*INDEX(Ressourcen!$M$7:$M$18,MATCH(K9,Ressourcen!$B$7:$B$18,0)))-SUMPRODUCT((Ressourcen!$A$26:$A$40=K9)*Ressourcen!$E$26:$E$40*(((Ressourcen!$D$26:$D$40-Ressourcen!$C$26:$C$40)/7)+1))</f>
        <v>1266.0114285714294</v>
      </c>
      <c r="M9" s="9">
        <f>SUMIFS(Planung!$BK$7:$BK$80,Planung!$C$7:$C$80,K9)</f>
        <v>764</v>
      </c>
      <c r="N9" s="10">
        <f t="shared" si="4"/>
        <v>0.60347006571820572</v>
      </c>
      <c r="P9" t="s">
        <v>52</v>
      </c>
      <c r="Q9" s="9">
        <f>SUMIFS(Planung!$BK$7:$BK$80,Planung!$D$7:$D$80,P9)</f>
        <v>2168</v>
      </c>
      <c r="R9" s="9">
        <f>SUMPRODUCT((Ressourcen!$E$7:$E$18=P9)*(Auswertung!$L$7:$L$18))</f>
        <v>3581.7900000000027</v>
      </c>
      <c r="S9" s="9">
        <f t="shared" si="5"/>
        <v>1413.7900000000027</v>
      </c>
      <c r="T9" s="10">
        <f t="shared" si="6"/>
        <v>0.60528395020366865</v>
      </c>
      <c r="U9" t="str">
        <f t="shared" si="7"/>
        <v>Ausgewogen</v>
      </c>
    </row>
    <row r="10" spans="1:21" x14ac:dyDescent="0.25">
      <c r="A10" s="2">
        <v>4</v>
      </c>
      <c r="B10" s="24">
        <f>Planung!M$5</f>
        <v>46041</v>
      </c>
      <c r="C10" s="25">
        <f>SUM(Planung!M$7:M$80)</f>
        <v>72</v>
      </c>
      <c r="D10" s="25">
        <f>SUMPRODUCT((Ressourcen!$L$7:$L$18="Aktiv")*(Ressourcen!$J$7:$J$18&lt;=B10+6)*(Ressourcen!$K$7:$K$18&gt;=B10)*Ressourcen!$M$7:$M$18)</f>
        <v>246.92</v>
      </c>
      <c r="E10" s="25">
        <f>SUMPRODUCT((Ressourcen!$A$26:$A$40&lt;&gt;"")*(Ressourcen!$C$26:$C$40&lt;=B10+6)*(Ressourcen!$D$26:$D$40&gt;=B10)*Ressourcen!$E$26:$E$40)</f>
        <v>0</v>
      </c>
      <c r="F10" s="25">
        <f t="shared" si="0"/>
        <v>246.92</v>
      </c>
      <c r="G10" s="25">
        <f t="shared" si="1"/>
        <v>174.92</v>
      </c>
      <c r="H10" s="11">
        <f t="shared" si="2"/>
        <v>0.29159241859711649</v>
      </c>
      <c r="I10" s="2" t="str">
        <f t="shared" si="3"/>
        <v>Unterlast</v>
      </c>
      <c r="K10" t="str">
        <f>Ressourcen!B10</f>
        <v>Jonas Bauer</v>
      </c>
      <c r="L10" s="9">
        <f>SUMPRODUCT((Auswertung!$B$7:$B$59+6&gt;=INDEX(Ressourcen!$J$7:$J$18,MATCH(K10,Ressourcen!$B$7:$B$18,0)))*(Auswertung!$B$7:$B$59&lt;=INDEX(Ressourcen!$K$7:$K$18,MATCH(K10,Ressourcen!$B$7:$B$18,0)))*INDEX(Ressourcen!$M$7:$M$18,MATCH(K10,Ressourcen!$B$7:$B$18,0)))-SUMPRODUCT((Ressourcen!$A$26:$A$40=K10)*Ressourcen!$E$26:$E$40*(((Ressourcen!$D$26:$D$40-Ressourcen!$C$26:$C$40)/7)+1))</f>
        <v>1334.4571428571442</v>
      </c>
      <c r="M10" s="9">
        <f>SUMIFS(Planung!$BK$7:$BK$80,Planung!$C$7:$C$80,K10)</f>
        <v>854</v>
      </c>
      <c r="N10" s="10">
        <f t="shared" si="4"/>
        <v>0.63996060463323712</v>
      </c>
      <c r="P10" t="s">
        <v>61</v>
      </c>
      <c r="Q10" s="9">
        <f>SUMIFS(Planung!$BK$7:$BK$80,Planung!$D$7:$D$80,P10)</f>
        <v>232</v>
      </c>
      <c r="R10" s="9">
        <f>SUMPRODUCT((Ressourcen!$E$7:$E$18=P10)*(Auswertung!$L$7:$L$18))</f>
        <v>1159.4057142857134</v>
      </c>
      <c r="S10" s="9">
        <f t="shared" si="5"/>
        <v>927.40571428571343</v>
      </c>
      <c r="T10" s="10">
        <f t="shared" si="6"/>
        <v>0.20010251557448167</v>
      </c>
      <c r="U10" t="str">
        <f t="shared" si="7"/>
        <v>Unterlast</v>
      </c>
    </row>
    <row r="11" spans="1:21" x14ac:dyDescent="0.25">
      <c r="A11" s="2">
        <v>5</v>
      </c>
      <c r="B11" s="24">
        <f>Planung!N$5</f>
        <v>46048</v>
      </c>
      <c r="C11" s="25">
        <f>SUM(Planung!N$7:N$80)</f>
        <v>72</v>
      </c>
      <c r="D11" s="25">
        <f>SUMPRODUCT((Ressourcen!$L$7:$L$18="Aktiv")*(Ressourcen!$J$7:$J$18&lt;=B11+6)*(Ressourcen!$K$7:$K$18&gt;=B11)*Ressourcen!$M$7:$M$18)</f>
        <v>264.2</v>
      </c>
      <c r="E11" s="25">
        <f>SUMPRODUCT((Ressourcen!$A$26:$A$40&lt;&gt;"")*(Ressourcen!$C$26:$C$40&lt;=B11+6)*(Ressourcen!$D$26:$D$40&gt;=B11)*Ressourcen!$E$26:$E$40)</f>
        <v>0</v>
      </c>
      <c r="F11" s="25">
        <f t="shared" si="0"/>
        <v>264.2</v>
      </c>
      <c r="G11" s="25">
        <f t="shared" si="1"/>
        <v>192.2</v>
      </c>
      <c r="H11" s="11">
        <f t="shared" si="2"/>
        <v>0.27252081756245272</v>
      </c>
      <c r="I11" s="2" t="str">
        <f t="shared" si="3"/>
        <v>Unterlast</v>
      </c>
      <c r="K11" t="str">
        <f>Ressourcen!B11</f>
        <v>Sofia Richter</v>
      </c>
      <c r="L11" s="9">
        <f>SUMPRODUCT((Auswertung!$B$7:$B$59+6&gt;=INDEX(Ressourcen!$J$7:$J$18,MATCH(K11,Ressourcen!$B$7:$B$18,0)))*(Auswertung!$B$7:$B$59&lt;=INDEX(Ressourcen!$K$7:$K$18,MATCH(K11,Ressourcen!$B$7:$B$18,0)))*INDEX(Ressourcen!$M$7:$M$18,MATCH(K11,Ressourcen!$B$7:$B$18,0)))-SUMPRODUCT((Ressourcen!$A$26:$A$40=K11)*Ressourcen!$E$26:$E$40*(((Ressourcen!$D$26:$D$40-Ressourcen!$C$26:$C$40)/7)+1))</f>
        <v>1159.4057142857134</v>
      </c>
      <c r="M11" s="9">
        <f>SUMIFS(Planung!$BK$7:$BK$80,Planung!$C$7:$C$80,K11)</f>
        <v>232</v>
      </c>
      <c r="N11" s="10">
        <f t="shared" si="4"/>
        <v>0.20010251557448167</v>
      </c>
      <c r="P11" t="s">
        <v>65</v>
      </c>
      <c r="Q11" s="9">
        <f>SUMIFS(Planung!$BK$7:$BK$80,Planung!$D$7:$D$80,P11)</f>
        <v>326</v>
      </c>
      <c r="R11" s="9">
        <f>SUMPRODUCT((Ressourcen!$E$7:$E$18=P11)*(Auswertung!$L$7:$L$18))</f>
        <v>1598.2285714285701</v>
      </c>
      <c r="S11" s="9">
        <f t="shared" si="5"/>
        <v>1272.2285714285701</v>
      </c>
      <c r="T11" s="10">
        <f t="shared" si="6"/>
        <v>0.2039758303836392</v>
      </c>
      <c r="U11" t="str">
        <f t="shared" si="7"/>
        <v>Unterlast</v>
      </c>
    </row>
    <row r="12" spans="1:21" x14ac:dyDescent="0.25">
      <c r="A12" s="2">
        <v>6</v>
      </c>
      <c r="B12" s="24">
        <f>Planung!O$5</f>
        <v>46055</v>
      </c>
      <c r="C12" s="25">
        <f>SUM(Planung!O$7:O$80)</f>
        <v>114</v>
      </c>
      <c r="D12" s="25">
        <f>SUMPRODUCT((Ressourcen!$L$7:$L$18="Aktiv")*(Ressourcen!$J$7:$J$18&lt;=B12+6)*(Ressourcen!$K$7:$K$18&gt;=B12)*Ressourcen!$M$7:$M$18)</f>
        <v>264.2</v>
      </c>
      <c r="E12" s="25">
        <f>SUMPRODUCT((Ressourcen!$A$26:$A$40&lt;&gt;"")*(Ressourcen!$C$26:$C$40&lt;=B12+6)*(Ressourcen!$D$26:$D$40&gt;=B12)*Ressourcen!$E$26:$E$40)</f>
        <v>0</v>
      </c>
      <c r="F12" s="25">
        <f t="shared" si="0"/>
        <v>264.2</v>
      </c>
      <c r="G12" s="25">
        <f t="shared" si="1"/>
        <v>150.19999999999999</v>
      </c>
      <c r="H12" s="11">
        <f t="shared" si="2"/>
        <v>0.43149129447388346</v>
      </c>
      <c r="I12" s="2" t="str">
        <f t="shared" si="3"/>
        <v>Unterlast</v>
      </c>
      <c r="K12" t="str">
        <f>Ressourcen!B12</f>
        <v>Tim Fischer</v>
      </c>
      <c r="L12" s="9">
        <f>SUMPRODUCT((Auswertung!$B$7:$B$59+6&gt;=INDEX(Ressourcen!$J$7:$J$18,MATCH(K12,Ressourcen!$B$7:$B$18,0)))*(Auswertung!$B$7:$B$59&lt;=INDEX(Ressourcen!$K$7:$K$18,MATCH(K12,Ressourcen!$B$7:$B$18,0)))*INDEX(Ressourcen!$M$7:$M$18,MATCH(K12,Ressourcen!$B$7:$B$18,0)))-SUMPRODUCT((Ressourcen!$A$26:$A$40=K12)*Ressourcen!$E$26:$E$40*(((Ressourcen!$D$26:$D$40-Ressourcen!$C$26:$C$40)/7)+1))</f>
        <v>1598.2285714285701</v>
      </c>
      <c r="M12" s="9">
        <f>SUMIFS(Planung!$BK$7:$BK$80,Planung!$C$7:$C$80,K12)</f>
        <v>326</v>
      </c>
      <c r="N12" s="10">
        <f t="shared" si="4"/>
        <v>0.2039758303836392</v>
      </c>
      <c r="P12" t="s">
        <v>70</v>
      </c>
      <c r="Q12" s="9">
        <f>SUMIFS(Planung!$BK$7:$BK$80,Planung!$D$7:$D$80,P12)</f>
        <v>954</v>
      </c>
      <c r="R12" s="9">
        <f>SUMPRODUCT((Ressourcen!$E$7:$E$18=P12)*(Auswertung!$L$7:$L$18))</f>
        <v>972.78571428571422</v>
      </c>
      <c r="S12" s="9">
        <f t="shared" si="5"/>
        <v>18.785714285714221</v>
      </c>
      <c r="T12" s="10">
        <f t="shared" si="6"/>
        <v>0.98068874366693592</v>
      </c>
      <c r="U12" t="str">
        <f t="shared" si="7"/>
        <v>Hoch</v>
      </c>
    </row>
    <row r="13" spans="1:21" x14ac:dyDescent="0.25">
      <c r="A13" s="2">
        <v>7</v>
      </c>
      <c r="B13" s="24">
        <f>Planung!P$5</f>
        <v>46062</v>
      </c>
      <c r="C13" s="25">
        <f>SUM(Planung!P$7:P$80)</f>
        <v>114</v>
      </c>
      <c r="D13" s="25">
        <f>SUMPRODUCT((Ressourcen!$L$7:$L$18="Aktiv")*(Ressourcen!$J$7:$J$18&lt;=B13+6)*(Ressourcen!$K$7:$K$18&gt;=B13)*Ressourcen!$M$7:$M$18)</f>
        <v>264.2</v>
      </c>
      <c r="E13" s="25">
        <f>SUMPRODUCT((Ressourcen!$A$26:$A$40&lt;&gt;"")*(Ressourcen!$C$26:$C$40&lt;=B13+6)*(Ressourcen!$D$26:$D$40&gt;=B13)*Ressourcen!$E$26:$E$40)</f>
        <v>0</v>
      </c>
      <c r="F13" s="25">
        <f t="shared" si="0"/>
        <v>264.2</v>
      </c>
      <c r="G13" s="25">
        <f t="shared" si="1"/>
        <v>150.19999999999999</v>
      </c>
      <c r="H13" s="11">
        <f t="shared" si="2"/>
        <v>0.43149129447388346</v>
      </c>
      <c r="I13" s="2" t="str">
        <f t="shared" si="3"/>
        <v>Unterlast</v>
      </c>
      <c r="K13" t="str">
        <f>Ressourcen!B13</f>
        <v>Laura Becker</v>
      </c>
      <c r="L13" s="9">
        <f>SUMPRODUCT((Auswertung!$B$7:$B$59+6&gt;=INDEX(Ressourcen!$J$7:$J$18,MATCH(K13,Ressourcen!$B$7:$B$18,0)))*(Auswertung!$B$7:$B$59&lt;=INDEX(Ressourcen!$K$7:$K$18,MATCH(K13,Ressourcen!$B$7:$B$18,0)))*INDEX(Ressourcen!$M$7:$M$18,MATCH(K13,Ressourcen!$B$7:$B$18,0)))-SUMPRODUCT((Ressourcen!$A$26:$A$40=K13)*Ressourcen!$E$26:$E$40*(((Ressourcen!$D$26:$D$40-Ressourcen!$C$26:$C$40)/7)+1))</f>
        <v>972.78571428571422</v>
      </c>
      <c r="M13" s="9">
        <f>SUMIFS(Planung!$BK$7:$BK$80,Planung!$C$7:$C$80,K13)</f>
        <v>954</v>
      </c>
      <c r="N13" s="10">
        <f t="shared" si="4"/>
        <v>0.98068874366693592</v>
      </c>
      <c r="P13" t="s">
        <v>74</v>
      </c>
      <c r="Q13" s="9">
        <f>SUMIFS(Planung!$BK$7:$BK$80,Planung!$D$7:$D$80,P13)</f>
        <v>1366</v>
      </c>
      <c r="R13" s="9">
        <f>SUMPRODUCT((Ressourcen!$E$7:$E$18=P13)*(Auswertung!$L$7:$L$18))</f>
        <v>2141.1999999999998</v>
      </c>
      <c r="S13" s="9">
        <f t="shared" si="5"/>
        <v>775.19999999999982</v>
      </c>
      <c r="T13" s="10">
        <f t="shared" si="6"/>
        <v>0.63796002241733618</v>
      </c>
      <c r="U13" t="str">
        <f t="shared" si="7"/>
        <v>Ausgewogen</v>
      </c>
    </row>
    <row r="14" spans="1:21" x14ac:dyDescent="0.25">
      <c r="A14" s="2">
        <v>8</v>
      </c>
      <c r="B14" s="24">
        <f>Planung!Q$5</f>
        <v>46069</v>
      </c>
      <c r="C14" s="25">
        <f>SUM(Planung!Q$7:Q$80)</f>
        <v>126</v>
      </c>
      <c r="D14" s="25">
        <f>SUMPRODUCT((Ressourcen!$L$7:$L$18="Aktiv")*(Ressourcen!$J$7:$J$18&lt;=B14+6)*(Ressourcen!$K$7:$K$18&gt;=B14)*Ressourcen!$M$7:$M$18)</f>
        <v>264.2</v>
      </c>
      <c r="E14" s="25">
        <f>SUMPRODUCT((Ressourcen!$A$26:$A$40&lt;&gt;"")*(Ressourcen!$C$26:$C$40&lt;=B14+6)*(Ressourcen!$D$26:$D$40&gt;=B14)*Ressourcen!$E$26:$E$40)</f>
        <v>0</v>
      </c>
      <c r="F14" s="25">
        <f t="shared" si="0"/>
        <v>264.2</v>
      </c>
      <c r="G14" s="25">
        <f t="shared" si="1"/>
        <v>138.19999999999999</v>
      </c>
      <c r="H14" s="11">
        <f t="shared" si="2"/>
        <v>0.47691143073429221</v>
      </c>
      <c r="I14" s="2" t="str">
        <f t="shared" si="3"/>
        <v>Unterlast</v>
      </c>
      <c r="K14" t="str">
        <f>Ressourcen!B14</f>
        <v>Nico Schulz</v>
      </c>
      <c r="L14" s="9">
        <f>SUMPRODUCT((Auswertung!$B$7:$B$59+6&gt;=INDEX(Ressourcen!$J$7:$J$18,MATCH(K14,Ressourcen!$B$7:$B$18,0)))*(Auswertung!$B$7:$B$59&lt;=INDEX(Ressourcen!$K$7:$K$18,MATCH(K14,Ressourcen!$B$7:$B$18,0)))*INDEX(Ressourcen!$M$7:$M$18,MATCH(K14,Ressourcen!$B$7:$B$18,0)))-SUMPRODUCT((Ressourcen!$A$26:$A$40=K14)*Ressourcen!$E$26:$E$40*(((Ressourcen!$D$26:$D$40-Ressourcen!$C$26:$C$40)/7)+1))</f>
        <v>1187.2</v>
      </c>
      <c r="M14" s="9">
        <f>SUMIFS(Planung!$BK$7:$BK$80,Planung!$C$7:$C$80,K14)</f>
        <v>898</v>
      </c>
      <c r="N14" s="10">
        <f t="shared" si="4"/>
        <v>0.75640161725067379</v>
      </c>
    </row>
    <row r="15" spans="1:21" x14ac:dyDescent="0.25">
      <c r="A15" s="2">
        <v>9</v>
      </c>
      <c r="B15" s="24">
        <f>Planung!R$5</f>
        <v>46076</v>
      </c>
      <c r="C15" s="25">
        <f>SUM(Planung!R$7:R$80)</f>
        <v>126</v>
      </c>
      <c r="D15" s="25">
        <f>SUMPRODUCT((Ressourcen!$L$7:$L$18="Aktiv")*(Ressourcen!$J$7:$J$18&lt;=B15+6)*(Ressourcen!$K$7:$K$18&gt;=B15)*Ressourcen!$M$7:$M$18)</f>
        <v>287.14999999999998</v>
      </c>
      <c r="E15" s="25">
        <f>SUMPRODUCT((Ressourcen!$A$26:$A$40&lt;&gt;"")*(Ressourcen!$C$26:$C$40&lt;=B15+6)*(Ressourcen!$D$26:$D$40&gt;=B15)*Ressourcen!$E$26:$E$40)</f>
        <v>0</v>
      </c>
      <c r="F15" s="25">
        <f t="shared" si="0"/>
        <v>287.14999999999998</v>
      </c>
      <c r="G15" s="25">
        <f t="shared" si="1"/>
        <v>161.14999999999998</v>
      </c>
      <c r="H15" s="11">
        <f t="shared" si="2"/>
        <v>0.43879505484938192</v>
      </c>
      <c r="I15" s="2" t="str">
        <f t="shared" si="3"/>
        <v>Unterlast</v>
      </c>
      <c r="K15" t="str">
        <f>Ressourcen!B15</f>
        <v>Eva Wagner</v>
      </c>
      <c r="L15" s="9">
        <f>SUMPRODUCT((Auswertung!$B$7:$B$59+6&gt;=INDEX(Ressourcen!$J$7:$J$18,MATCH(K15,Ressourcen!$B$7:$B$18,0)))*(Auswertung!$B$7:$B$59&lt;=INDEX(Ressourcen!$K$7:$K$18,MATCH(K15,Ressourcen!$B$7:$B$18,0)))*INDEX(Ressourcen!$M$7:$M$18,MATCH(K15,Ressourcen!$B$7:$B$18,0)))-SUMPRODUCT((Ressourcen!$A$26:$A$40=K15)*Ressourcen!$E$26:$E$40*(((Ressourcen!$D$26:$D$40-Ressourcen!$C$26:$C$40)/7)+1))</f>
        <v>846.71999999999991</v>
      </c>
      <c r="M15" s="9">
        <f>SUMIFS(Planung!$BK$7:$BK$80,Planung!$C$7:$C$80,K15)</f>
        <v>414</v>
      </c>
      <c r="N15" s="10">
        <f t="shared" si="4"/>
        <v>0.48894557823129259</v>
      </c>
    </row>
    <row r="16" spans="1:21" x14ac:dyDescent="0.25">
      <c r="A16" s="2">
        <v>10</v>
      </c>
      <c r="B16" s="24">
        <f>Planung!S$5</f>
        <v>46083</v>
      </c>
      <c r="C16" s="25">
        <f>SUM(Planung!S$7:S$80)</f>
        <v>126</v>
      </c>
      <c r="D16" s="25">
        <f>SUMPRODUCT((Ressourcen!$L$7:$L$18="Aktiv")*(Ressourcen!$J$7:$J$18&lt;=B16+6)*(Ressourcen!$K$7:$K$18&gt;=B16)*Ressourcen!$M$7:$M$18)</f>
        <v>287.14999999999998</v>
      </c>
      <c r="E16" s="25">
        <f>SUMPRODUCT((Ressourcen!$A$26:$A$40&lt;&gt;"")*(Ressourcen!$C$26:$C$40&lt;=B16+6)*(Ressourcen!$D$26:$D$40&gt;=B16)*Ressourcen!$E$26:$E$40)</f>
        <v>0</v>
      </c>
      <c r="F16" s="25">
        <f t="shared" si="0"/>
        <v>287.14999999999998</v>
      </c>
      <c r="G16" s="25">
        <f t="shared" si="1"/>
        <v>161.14999999999998</v>
      </c>
      <c r="H16" s="11">
        <f t="shared" si="2"/>
        <v>0.43879505484938192</v>
      </c>
      <c r="I16" s="2" t="str">
        <f t="shared" si="3"/>
        <v>Unterlast</v>
      </c>
      <c r="K16" t="str">
        <f>Ressourcen!B16</f>
        <v>Ben Neumann</v>
      </c>
      <c r="L16" s="9">
        <f>SUMPRODUCT((Auswertung!$B$7:$B$59+6&gt;=INDEX(Ressourcen!$J$7:$J$18,MATCH(K16,Ressourcen!$B$7:$B$18,0)))*(Auswertung!$B$7:$B$59&lt;=INDEX(Ressourcen!$K$7:$K$18,MATCH(K16,Ressourcen!$B$7:$B$18,0)))*INDEX(Ressourcen!$M$7:$M$18,MATCH(K16,Ressourcen!$B$7:$B$18,0)))-SUMPRODUCT((Ressourcen!$A$26:$A$40=K16)*Ressourcen!$E$26:$E$40*(((Ressourcen!$D$26:$D$40-Ressourcen!$C$26:$C$40)/7)+1))</f>
        <v>1151.0857142857151</v>
      </c>
      <c r="M16" s="9">
        <f>SUMIFS(Planung!$BK$7:$BK$80,Planung!$C$7:$C$80,K16)</f>
        <v>498</v>
      </c>
      <c r="N16" s="10">
        <f t="shared" si="4"/>
        <v>0.43263502779984087</v>
      </c>
    </row>
    <row r="17" spans="1:14" x14ac:dyDescent="0.25">
      <c r="A17" s="2">
        <v>11</v>
      </c>
      <c r="B17" s="24">
        <f>Planung!T$5</f>
        <v>46090</v>
      </c>
      <c r="C17" s="25">
        <f>SUM(Planung!T$7:T$80)</f>
        <v>126</v>
      </c>
      <c r="D17" s="25">
        <f>SUMPRODUCT((Ressourcen!$L$7:$L$18="Aktiv")*(Ressourcen!$J$7:$J$18&lt;=B17+6)*(Ressourcen!$K$7:$K$18&gt;=B17)*Ressourcen!$M$7:$M$18)</f>
        <v>287.14999999999998</v>
      </c>
      <c r="E17" s="25">
        <f>SUMPRODUCT((Ressourcen!$A$26:$A$40&lt;&gt;"")*(Ressourcen!$C$26:$C$40&lt;=B17+6)*(Ressourcen!$D$26:$D$40&gt;=B17)*Ressourcen!$E$26:$E$40)</f>
        <v>0</v>
      </c>
      <c r="F17" s="25">
        <f t="shared" si="0"/>
        <v>287.14999999999998</v>
      </c>
      <c r="G17" s="25">
        <f t="shared" si="1"/>
        <v>161.14999999999998</v>
      </c>
      <c r="H17" s="11">
        <f t="shared" si="2"/>
        <v>0.43879505484938192</v>
      </c>
      <c r="I17" s="2" t="str">
        <f t="shared" si="3"/>
        <v>Unterlast</v>
      </c>
      <c r="K17" t="str">
        <f>Ressourcen!B17</f>
        <v>Klara Wolf</v>
      </c>
      <c r="L17" s="9">
        <f>SUMPRODUCT((Auswertung!$B$7:$B$59+6&gt;=INDEX(Ressourcen!$J$7:$J$18,MATCH(K17,Ressourcen!$B$7:$B$18,0)))*(Auswertung!$B$7:$B$59&lt;=INDEX(Ressourcen!$K$7:$K$18,MATCH(K17,Ressourcen!$B$7:$B$18,0)))*INDEX(Ressourcen!$M$7:$M$18,MATCH(K17,Ressourcen!$B$7:$B$18,0)))-SUMPRODUCT((Ressourcen!$A$26:$A$40=K17)*Ressourcen!$E$26:$E$40*(((Ressourcen!$D$26:$D$40-Ressourcen!$C$26:$C$40)/7)+1))</f>
        <v>981.32142857142924</v>
      </c>
      <c r="M17" s="9">
        <f>SUMIFS(Planung!$BK$7:$BK$80,Planung!$C$7:$C$80,K17)</f>
        <v>550</v>
      </c>
      <c r="N17" s="10">
        <f t="shared" si="4"/>
        <v>0.56046875568657384</v>
      </c>
    </row>
    <row r="18" spans="1:14" x14ac:dyDescent="0.25">
      <c r="A18" s="2">
        <v>12</v>
      </c>
      <c r="B18" s="24">
        <f>Planung!U$5</f>
        <v>46097</v>
      </c>
      <c r="C18" s="25">
        <f>SUM(Planung!U$7:U$80)</f>
        <v>112</v>
      </c>
      <c r="D18" s="25">
        <f>SUMPRODUCT((Ressourcen!$L$7:$L$18="Aktiv")*(Ressourcen!$J$7:$J$18&lt;=B18+6)*(Ressourcen!$K$7:$K$18&gt;=B18)*Ressourcen!$M$7:$M$18)</f>
        <v>287.14999999999998</v>
      </c>
      <c r="E18" s="25">
        <f>SUMPRODUCT((Ressourcen!$A$26:$A$40&lt;&gt;"")*(Ressourcen!$C$26:$C$40&lt;=B18+6)*(Ressourcen!$D$26:$D$40&gt;=B18)*Ressourcen!$E$26:$E$40)</f>
        <v>15</v>
      </c>
      <c r="F18" s="25">
        <f t="shared" si="0"/>
        <v>272.14999999999998</v>
      </c>
      <c r="G18" s="25">
        <f t="shared" si="1"/>
        <v>160.14999999999998</v>
      </c>
      <c r="H18" s="11">
        <f t="shared" si="2"/>
        <v>0.41153775491456923</v>
      </c>
      <c r="I18" s="2" t="str">
        <f t="shared" si="3"/>
        <v>Unterlast</v>
      </c>
      <c r="K18" t="str">
        <f>Ressourcen!B18</f>
        <v>Felix Hartmann</v>
      </c>
      <c r="L18" s="9">
        <f>SUMPRODUCT((Auswertung!$B$7:$B$59+6&gt;=INDEX(Ressourcen!$J$7:$J$18,MATCH(K18,Ressourcen!$B$7:$B$18,0)))*(Auswertung!$B$7:$B$59&lt;=INDEX(Ressourcen!$K$7:$K$18,MATCH(K18,Ressourcen!$B$7:$B$18,0)))*INDEX(Ressourcen!$M$7:$M$18,MATCH(K18,Ressourcen!$B$7:$B$18,0)))-SUMPRODUCT((Ressourcen!$A$26:$A$40=K18)*Ressourcen!$E$26:$E$40*(((Ressourcen!$D$26:$D$40-Ressourcen!$C$26:$C$40)/7)+1))</f>
        <v>954</v>
      </c>
      <c r="M18" s="9">
        <f>SUMIFS(Planung!$BK$7:$BK$80,Planung!$C$7:$C$80,K18)</f>
        <v>468</v>
      </c>
      <c r="N18" s="10">
        <f t="shared" si="4"/>
        <v>0.49056603773584906</v>
      </c>
    </row>
    <row r="19" spans="1:14" x14ac:dyDescent="0.25">
      <c r="A19" s="2">
        <v>13</v>
      </c>
      <c r="B19" s="24">
        <f>Planung!V$5</f>
        <v>46104</v>
      </c>
      <c r="C19" s="25">
        <f>SUM(Planung!V$7:V$80)</f>
        <v>112</v>
      </c>
      <c r="D19" s="25">
        <f>SUMPRODUCT((Ressourcen!$L$7:$L$18="Aktiv")*(Ressourcen!$J$7:$J$18&lt;=B19+6)*(Ressourcen!$K$7:$K$18&gt;=B19)*Ressourcen!$M$7:$M$18)</f>
        <v>287.14999999999998</v>
      </c>
      <c r="E19" s="25">
        <f>SUMPRODUCT((Ressourcen!$A$26:$A$40&lt;&gt;"")*(Ressourcen!$C$26:$C$40&lt;=B19+6)*(Ressourcen!$D$26:$D$40&gt;=B19)*Ressourcen!$E$26:$E$40)</f>
        <v>0</v>
      </c>
      <c r="F19" s="25">
        <f t="shared" si="0"/>
        <v>287.14999999999998</v>
      </c>
      <c r="G19" s="25">
        <f t="shared" si="1"/>
        <v>175.14999999999998</v>
      </c>
      <c r="H19" s="11">
        <f t="shared" si="2"/>
        <v>0.39004004875500614</v>
      </c>
      <c r="I19" s="2" t="str">
        <f t="shared" si="3"/>
        <v>Unterlast</v>
      </c>
    </row>
    <row r="20" spans="1:14" x14ac:dyDescent="0.25">
      <c r="A20" s="2">
        <v>14</v>
      </c>
      <c r="B20" s="24">
        <f>Planung!W$5</f>
        <v>46111</v>
      </c>
      <c r="C20" s="25">
        <f>SUM(Planung!W$7:W$80)</f>
        <v>112</v>
      </c>
      <c r="D20" s="25">
        <f>SUMPRODUCT((Ressourcen!$L$7:$L$18="Aktiv")*(Ressourcen!$J$7:$J$18&lt;=B20+6)*(Ressourcen!$K$7:$K$18&gt;=B20)*Ressourcen!$M$7:$M$18)</f>
        <v>287.14999999999998</v>
      </c>
      <c r="E20" s="25">
        <f>SUMPRODUCT((Ressourcen!$A$26:$A$40&lt;&gt;"")*(Ressourcen!$C$26:$C$40&lt;=B20+6)*(Ressourcen!$D$26:$D$40&gt;=B20)*Ressourcen!$E$26:$E$40)</f>
        <v>0</v>
      </c>
      <c r="F20" s="25">
        <f t="shared" si="0"/>
        <v>287.14999999999998</v>
      </c>
      <c r="G20" s="25">
        <f t="shared" si="1"/>
        <v>175.14999999999998</v>
      </c>
      <c r="H20" s="11">
        <f t="shared" si="2"/>
        <v>0.39004004875500614</v>
      </c>
      <c r="I20" s="2" t="str">
        <f t="shared" si="3"/>
        <v>Unterlast</v>
      </c>
    </row>
    <row r="21" spans="1:14" x14ac:dyDescent="0.25">
      <c r="A21" s="2">
        <v>15</v>
      </c>
      <c r="B21" s="24">
        <f>Planung!X$5</f>
        <v>46118</v>
      </c>
      <c r="C21" s="25">
        <f>SUM(Planung!X$7:X$80)</f>
        <v>158</v>
      </c>
      <c r="D21" s="25">
        <f>SUMPRODUCT((Ressourcen!$L$7:$L$18="Aktiv")*(Ressourcen!$J$7:$J$18&lt;=B21+6)*(Ressourcen!$K$7:$K$18&gt;=B21)*Ressourcen!$M$7:$M$18)</f>
        <v>287.14999999999998</v>
      </c>
      <c r="E21" s="25">
        <f>SUMPRODUCT((Ressourcen!$A$26:$A$40&lt;&gt;"")*(Ressourcen!$C$26:$C$40&lt;=B21+6)*(Ressourcen!$D$26:$D$40&gt;=B21)*Ressourcen!$E$26:$E$40)</f>
        <v>28</v>
      </c>
      <c r="F21" s="25">
        <f t="shared" si="0"/>
        <v>259.14999999999998</v>
      </c>
      <c r="G21" s="25">
        <f t="shared" si="1"/>
        <v>101.14999999999998</v>
      </c>
      <c r="H21" s="11">
        <f t="shared" si="2"/>
        <v>0.6096855103222073</v>
      </c>
      <c r="I21" s="2" t="str">
        <f t="shared" si="3"/>
        <v>Ausgewogen</v>
      </c>
    </row>
    <row r="22" spans="1:14" x14ac:dyDescent="0.25">
      <c r="A22" s="2">
        <v>16</v>
      </c>
      <c r="B22" s="24">
        <f>Planung!Y$5</f>
        <v>46125</v>
      </c>
      <c r="C22" s="25">
        <f>SUM(Planung!Y$7:Y$80)</f>
        <v>158</v>
      </c>
      <c r="D22" s="25">
        <f>SUMPRODUCT((Ressourcen!$L$7:$L$18="Aktiv")*(Ressourcen!$J$7:$J$18&lt;=B22+6)*(Ressourcen!$K$7:$K$18&gt;=B22)*Ressourcen!$M$7:$M$18)</f>
        <v>287.14999999999998</v>
      </c>
      <c r="E22" s="25">
        <f>SUMPRODUCT((Ressourcen!$A$26:$A$40&lt;&gt;"")*(Ressourcen!$C$26:$C$40&lt;=B22+6)*(Ressourcen!$D$26:$D$40&gt;=B22)*Ressourcen!$E$26:$E$40)</f>
        <v>28</v>
      </c>
      <c r="F22" s="25">
        <f t="shared" si="0"/>
        <v>259.14999999999998</v>
      </c>
      <c r="G22" s="25">
        <f t="shared" si="1"/>
        <v>101.14999999999998</v>
      </c>
      <c r="H22" s="11">
        <f t="shared" si="2"/>
        <v>0.6096855103222073</v>
      </c>
      <c r="I22" s="2" t="str">
        <f t="shared" si="3"/>
        <v>Ausgewogen</v>
      </c>
    </row>
    <row r="23" spans="1:14" x14ac:dyDescent="0.25">
      <c r="A23" s="2">
        <v>17</v>
      </c>
      <c r="B23" s="24">
        <f>Planung!Z$5</f>
        <v>46132</v>
      </c>
      <c r="C23" s="25">
        <f>SUM(Planung!Z$7:Z$80)</f>
        <v>158</v>
      </c>
      <c r="D23" s="25">
        <f>SUMPRODUCT((Ressourcen!$L$7:$L$18="Aktiv")*(Ressourcen!$J$7:$J$18&lt;=B23+6)*(Ressourcen!$K$7:$K$18&gt;=B23)*Ressourcen!$M$7:$M$18)</f>
        <v>287.14999999999998</v>
      </c>
      <c r="E23" s="25">
        <f>SUMPRODUCT((Ressourcen!$A$26:$A$40&lt;&gt;"")*(Ressourcen!$C$26:$C$40&lt;=B23+6)*(Ressourcen!$D$26:$D$40&gt;=B23)*Ressourcen!$E$26:$E$40)</f>
        <v>0</v>
      </c>
      <c r="F23" s="25">
        <f t="shared" si="0"/>
        <v>287.14999999999998</v>
      </c>
      <c r="G23" s="25">
        <f t="shared" si="1"/>
        <v>129.14999999999998</v>
      </c>
      <c r="H23" s="11">
        <f t="shared" si="2"/>
        <v>0.55023506877938366</v>
      </c>
      <c r="I23" s="2" t="str">
        <f t="shared" si="3"/>
        <v>Unterlast</v>
      </c>
    </row>
    <row r="24" spans="1:14" x14ac:dyDescent="0.25">
      <c r="A24" s="2">
        <v>18</v>
      </c>
      <c r="B24" s="24">
        <f>Planung!AA$5</f>
        <v>46139</v>
      </c>
      <c r="C24" s="25">
        <f>SUM(Planung!AA$7:AA$80)</f>
        <v>158</v>
      </c>
      <c r="D24" s="25">
        <f>SUMPRODUCT((Ressourcen!$L$7:$L$18="Aktiv")*(Ressourcen!$J$7:$J$18&lt;=B24+6)*(Ressourcen!$K$7:$K$18&gt;=B24)*Ressourcen!$M$7:$M$18)</f>
        <v>287.14999999999998</v>
      </c>
      <c r="E24" s="25">
        <f>SUMPRODUCT((Ressourcen!$A$26:$A$40&lt;&gt;"")*(Ressourcen!$C$26:$C$40&lt;=B24+6)*(Ressourcen!$D$26:$D$40&gt;=B24)*Ressourcen!$E$26:$E$40)</f>
        <v>0</v>
      </c>
      <c r="F24" s="25">
        <f t="shared" si="0"/>
        <v>287.14999999999998</v>
      </c>
      <c r="G24" s="25">
        <f t="shared" si="1"/>
        <v>129.14999999999998</v>
      </c>
      <c r="H24" s="11">
        <f t="shared" si="2"/>
        <v>0.55023506877938366</v>
      </c>
      <c r="I24" s="2" t="str">
        <f t="shared" si="3"/>
        <v>Unterlast</v>
      </c>
    </row>
    <row r="25" spans="1:14" x14ac:dyDescent="0.25">
      <c r="A25" s="2">
        <v>19</v>
      </c>
      <c r="B25" s="24">
        <f>Planung!AB$5</f>
        <v>46146</v>
      </c>
      <c r="C25" s="25">
        <f>SUM(Planung!AB$7:AB$80)</f>
        <v>148</v>
      </c>
      <c r="D25" s="25">
        <f>SUMPRODUCT((Ressourcen!$L$7:$L$18="Aktiv")*(Ressourcen!$J$7:$J$18&lt;=B25+6)*(Ressourcen!$K$7:$K$18&gt;=B25)*Ressourcen!$M$7:$M$18)</f>
        <v>287.14999999999998</v>
      </c>
      <c r="E25" s="25">
        <f>SUMPRODUCT((Ressourcen!$A$26:$A$40&lt;&gt;"")*(Ressourcen!$C$26:$C$40&lt;=B25+6)*(Ressourcen!$D$26:$D$40&gt;=B25)*Ressourcen!$E$26:$E$40)</f>
        <v>0</v>
      </c>
      <c r="F25" s="25">
        <f t="shared" si="0"/>
        <v>287.14999999999998</v>
      </c>
      <c r="G25" s="25">
        <f t="shared" si="1"/>
        <v>139.14999999999998</v>
      </c>
      <c r="H25" s="11">
        <f t="shared" si="2"/>
        <v>0.51541006442625814</v>
      </c>
      <c r="I25" s="2" t="str">
        <f t="shared" si="3"/>
        <v>Unterlast</v>
      </c>
    </row>
    <row r="26" spans="1:14" x14ac:dyDescent="0.25">
      <c r="A26" s="2">
        <v>20</v>
      </c>
      <c r="B26" s="24">
        <f>Planung!AC$5</f>
        <v>46153</v>
      </c>
      <c r="C26" s="25">
        <f>SUM(Planung!AC$7:AC$80)</f>
        <v>136</v>
      </c>
      <c r="D26" s="25">
        <f>SUMPRODUCT((Ressourcen!$L$7:$L$18="Aktiv")*(Ressourcen!$J$7:$J$18&lt;=B26+6)*(Ressourcen!$K$7:$K$18&gt;=B26)*Ressourcen!$M$7:$M$18)</f>
        <v>287.14999999999998</v>
      </c>
      <c r="E26" s="25">
        <f>SUMPRODUCT((Ressourcen!$A$26:$A$40&lt;&gt;"")*(Ressourcen!$C$26:$C$40&lt;=B26+6)*(Ressourcen!$D$26:$D$40&gt;=B26)*Ressourcen!$E$26:$E$40)</f>
        <v>20</v>
      </c>
      <c r="F26" s="25">
        <f t="shared" si="0"/>
        <v>267.14999999999998</v>
      </c>
      <c r="G26" s="25">
        <f t="shared" si="1"/>
        <v>131.14999999999998</v>
      </c>
      <c r="H26" s="11">
        <f t="shared" si="2"/>
        <v>0.5090772973984653</v>
      </c>
      <c r="I26" s="2" t="str">
        <f t="shared" si="3"/>
        <v>Unterlast</v>
      </c>
    </row>
    <row r="27" spans="1:14" x14ac:dyDescent="0.25">
      <c r="A27" s="2">
        <v>21</v>
      </c>
      <c r="B27" s="24">
        <f>Planung!AD$5</f>
        <v>46160</v>
      </c>
      <c r="C27" s="25">
        <f>SUM(Planung!AD$7:AD$80)</f>
        <v>136</v>
      </c>
      <c r="D27" s="25">
        <f>SUMPRODUCT((Ressourcen!$L$7:$L$18="Aktiv")*(Ressourcen!$J$7:$J$18&lt;=B27+6)*(Ressourcen!$K$7:$K$18&gt;=B27)*Ressourcen!$M$7:$M$18)</f>
        <v>287.14999999999998</v>
      </c>
      <c r="E27" s="25">
        <f>SUMPRODUCT((Ressourcen!$A$26:$A$40&lt;&gt;"")*(Ressourcen!$C$26:$C$40&lt;=B27+6)*(Ressourcen!$D$26:$D$40&gt;=B27)*Ressourcen!$E$26:$E$40)</f>
        <v>0</v>
      </c>
      <c r="F27" s="25">
        <f t="shared" si="0"/>
        <v>287.14999999999998</v>
      </c>
      <c r="G27" s="25">
        <f t="shared" si="1"/>
        <v>151.14999999999998</v>
      </c>
      <c r="H27" s="11">
        <f t="shared" si="2"/>
        <v>0.47362005920250744</v>
      </c>
      <c r="I27" s="2" t="str">
        <f t="shared" si="3"/>
        <v>Unterlast</v>
      </c>
    </row>
    <row r="28" spans="1:14" x14ac:dyDescent="0.25">
      <c r="A28" s="2">
        <v>22</v>
      </c>
      <c r="B28" s="24">
        <f>Planung!AE$5</f>
        <v>46167</v>
      </c>
      <c r="C28" s="25">
        <f>SUM(Planung!AE$7:AE$80)</f>
        <v>136</v>
      </c>
      <c r="D28" s="25">
        <f>SUMPRODUCT((Ressourcen!$L$7:$L$18="Aktiv")*(Ressourcen!$J$7:$J$18&lt;=B28+6)*(Ressourcen!$K$7:$K$18&gt;=B28)*Ressourcen!$M$7:$M$18)</f>
        <v>287.14999999999998</v>
      </c>
      <c r="E28" s="25">
        <f>SUMPRODUCT((Ressourcen!$A$26:$A$40&lt;&gt;"")*(Ressourcen!$C$26:$C$40&lt;=B28+6)*(Ressourcen!$D$26:$D$40&gt;=B28)*Ressourcen!$E$26:$E$40)</f>
        <v>0</v>
      </c>
      <c r="F28" s="25">
        <f t="shared" si="0"/>
        <v>287.14999999999998</v>
      </c>
      <c r="G28" s="25">
        <f t="shared" si="1"/>
        <v>151.14999999999998</v>
      </c>
      <c r="H28" s="11">
        <f t="shared" si="2"/>
        <v>0.47362005920250744</v>
      </c>
      <c r="I28" s="2" t="str">
        <f t="shared" si="3"/>
        <v>Unterlast</v>
      </c>
    </row>
    <row r="29" spans="1:14" x14ac:dyDescent="0.25">
      <c r="A29" s="2">
        <v>23</v>
      </c>
      <c r="B29" s="24">
        <f>Planung!AF$5</f>
        <v>46174</v>
      </c>
      <c r="C29" s="25">
        <f>SUM(Planung!AF$7:AF$80)</f>
        <v>142</v>
      </c>
      <c r="D29" s="25">
        <f>SUMPRODUCT((Ressourcen!$L$7:$L$18="Aktiv")*(Ressourcen!$J$7:$J$18&lt;=B29+6)*(Ressourcen!$K$7:$K$18&gt;=B29)*Ressourcen!$M$7:$M$18)</f>
        <v>287.14999999999998</v>
      </c>
      <c r="E29" s="25">
        <f>SUMPRODUCT((Ressourcen!$A$26:$A$40&lt;&gt;"")*(Ressourcen!$C$26:$C$40&lt;=B29+6)*(Ressourcen!$D$26:$D$40&gt;=B29)*Ressourcen!$E$26:$E$40)</f>
        <v>10</v>
      </c>
      <c r="F29" s="25">
        <f t="shared" si="0"/>
        <v>277.14999999999998</v>
      </c>
      <c r="G29" s="25">
        <f t="shared" si="1"/>
        <v>135.14999999999998</v>
      </c>
      <c r="H29" s="11">
        <f t="shared" si="2"/>
        <v>0.51235792891935783</v>
      </c>
      <c r="I29" s="2" t="str">
        <f t="shared" si="3"/>
        <v>Unterlast</v>
      </c>
    </row>
    <row r="30" spans="1:14" x14ac:dyDescent="0.25">
      <c r="A30" s="2">
        <v>24</v>
      </c>
      <c r="B30" s="24">
        <f>Planung!AG$5</f>
        <v>46181</v>
      </c>
      <c r="C30" s="25">
        <f>SUM(Planung!AG$7:AG$80)</f>
        <v>126</v>
      </c>
      <c r="D30" s="25">
        <f>SUMPRODUCT((Ressourcen!$L$7:$L$18="Aktiv")*(Ressourcen!$J$7:$J$18&lt;=B30+6)*(Ressourcen!$K$7:$K$18&gt;=B30)*Ressourcen!$M$7:$M$18)</f>
        <v>287.14999999999998</v>
      </c>
      <c r="E30" s="25">
        <f>SUMPRODUCT((Ressourcen!$A$26:$A$40&lt;&gt;"")*(Ressourcen!$C$26:$C$40&lt;=B30+6)*(Ressourcen!$D$26:$D$40&gt;=B30)*Ressourcen!$E$26:$E$40)</f>
        <v>10</v>
      </c>
      <c r="F30" s="25">
        <f t="shared" si="0"/>
        <v>277.14999999999998</v>
      </c>
      <c r="G30" s="25">
        <f t="shared" si="1"/>
        <v>151.14999999999998</v>
      </c>
      <c r="H30" s="11">
        <f t="shared" si="2"/>
        <v>0.45462745805520483</v>
      </c>
      <c r="I30" s="2" t="str">
        <f t="shared" si="3"/>
        <v>Unterlast</v>
      </c>
    </row>
    <row r="31" spans="1:14" x14ac:dyDescent="0.25">
      <c r="A31" s="2">
        <v>25</v>
      </c>
      <c r="B31" s="24">
        <f>Planung!AH$5</f>
        <v>46188</v>
      </c>
      <c r="C31" s="25">
        <f>SUM(Planung!AH$7:AH$80)</f>
        <v>126</v>
      </c>
      <c r="D31" s="25">
        <f>SUMPRODUCT((Ressourcen!$L$7:$L$18="Aktiv")*(Ressourcen!$J$7:$J$18&lt;=B31+6)*(Ressourcen!$K$7:$K$18&gt;=B31)*Ressourcen!$M$7:$M$18)</f>
        <v>287.14999999999998</v>
      </c>
      <c r="E31" s="25">
        <f>SUMPRODUCT((Ressourcen!$A$26:$A$40&lt;&gt;"")*(Ressourcen!$C$26:$C$40&lt;=B31+6)*(Ressourcen!$D$26:$D$40&gt;=B31)*Ressourcen!$E$26:$E$40)</f>
        <v>10</v>
      </c>
      <c r="F31" s="25">
        <f t="shared" si="0"/>
        <v>277.14999999999998</v>
      </c>
      <c r="G31" s="25">
        <f t="shared" si="1"/>
        <v>151.14999999999998</v>
      </c>
      <c r="H31" s="11">
        <f t="shared" si="2"/>
        <v>0.45462745805520483</v>
      </c>
      <c r="I31" s="2" t="str">
        <f t="shared" si="3"/>
        <v>Unterlast</v>
      </c>
    </row>
    <row r="32" spans="1:14" x14ac:dyDescent="0.25">
      <c r="A32" s="2">
        <v>26</v>
      </c>
      <c r="B32" s="24">
        <f>Planung!AI$5</f>
        <v>46195</v>
      </c>
      <c r="C32" s="25">
        <f>SUM(Planung!AI$7:AI$80)</f>
        <v>126</v>
      </c>
      <c r="D32" s="25">
        <f>SUMPRODUCT((Ressourcen!$L$7:$L$18="Aktiv")*(Ressourcen!$J$7:$J$18&lt;=B32+6)*(Ressourcen!$K$7:$K$18&gt;=B32)*Ressourcen!$M$7:$M$18)</f>
        <v>287.14999999999998</v>
      </c>
      <c r="E32" s="25">
        <f>SUMPRODUCT((Ressourcen!$A$26:$A$40&lt;&gt;"")*(Ressourcen!$C$26:$C$40&lt;=B32+6)*(Ressourcen!$D$26:$D$40&gt;=B32)*Ressourcen!$E$26:$E$40)</f>
        <v>10</v>
      </c>
      <c r="F32" s="25">
        <f t="shared" si="0"/>
        <v>277.14999999999998</v>
      </c>
      <c r="G32" s="25">
        <f t="shared" si="1"/>
        <v>151.14999999999998</v>
      </c>
      <c r="H32" s="11">
        <f t="shared" si="2"/>
        <v>0.45462745805520483</v>
      </c>
      <c r="I32" s="2" t="str">
        <f t="shared" si="3"/>
        <v>Unterlast</v>
      </c>
    </row>
    <row r="33" spans="1:9" x14ac:dyDescent="0.25">
      <c r="A33" s="2">
        <v>27</v>
      </c>
      <c r="B33" s="24">
        <f>Planung!AJ$5</f>
        <v>46202</v>
      </c>
      <c r="C33" s="25">
        <f>SUM(Planung!AJ$7:AJ$80)</f>
        <v>126</v>
      </c>
      <c r="D33" s="25">
        <f>SUMPRODUCT((Ressourcen!$L$7:$L$18="Aktiv")*(Ressourcen!$J$7:$J$18&lt;=B33+6)*(Ressourcen!$K$7:$K$18&gt;=B33)*Ressourcen!$M$7:$M$18)</f>
        <v>287.14999999999998</v>
      </c>
      <c r="E33" s="25">
        <f>SUMPRODUCT((Ressourcen!$A$26:$A$40&lt;&gt;"")*(Ressourcen!$C$26:$C$40&lt;=B33+6)*(Ressourcen!$D$26:$D$40&gt;=B33)*Ressourcen!$E$26:$E$40)</f>
        <v>0</v>
      </c>
      <c r="F33" s="25">
        <f t="shared" si="0"/>
        <v>287.14999999999998</v>
      </c>
      <c r="G33" s="25">
        <f t="shared" si="1"/>
        <v>161.14999999999998</v>
      </c>
      <c r="H33" s="11">
        <f t="shared" si="2"/>
        <v>0.43879505484938192</v>
      </c>
      <c r="I33" s="2" t="str">
        <f t="shared" si="3"/>
        <v>Unterlast</v>
      </c>
    </row>
    <row r="34" spans="1:9" x14ac:dyDescent="0.25">
      <c r="A34" s="2">
        <v>28</v>
      </c>
      <c r="B34" s="24">
        <f>Planung!AK$5</f>
        <v>46209</v>
      </c>
      <c r="C34" s="25">
        <f>SUM(Planung!AK$7:AK$80)</f>
        <v>180</v>
      </c>
      <c r="D34" s="25">
        <f>SUMPRODUCT((Ressourcen!$L$7:$L$18="Aktiv")*(Ressourcen!$J$7:$J$18&lt;=B34+6)*(Ressourcen!$K$7:$K$18&gt;=B34)*Ressourcen!$M$7:$M$18)</f>
        <v>287.14999999999998</v>
      </c>
      <c r="E34" s="25">
        <f>SUMPRODUCT((Ressourcen!$A$26:$A$40&lt;&gt;"")*(Ressourcen!$C$26:$C$40&lt;=B34+6)*(Ressourcen!$D$26:$D$40&gt;=B34)*Ressourcen!$E$26:$E$40)</f>
        <v>0</v>
      </c>
      <c r="F34" s="25">
        <f t="shared" si="0"/>
        <v>287.14999999999998</v>
      </c>
      <c r="G34" s="25">
        <f t="shared" si="1"/>
        <v>107.14999999999998</v>
      </c>
      <c r="H34" s="11">
        <f t="shared" si="2"/>
        <v>0.62685007835625983</v>
      </c>
      <c r="I34" s="2" t="str">
        <f t="shared" si="3"/>
        <v>Ausgewogen</v>
      </c>
    </row>
    <row r="35" spans="1:9" x14ac:dyDescent="0.25">
      <c r="A35" s="2">
        <v>29</v>
      </c>
      <c r="B35" s="24">
        <f>Planung!AL$5</f>
        <v>46216</v>
      </c>
      <c r="C35" s="25">
        <f>SUM(Planung!AL$7:AL$80)</f>
        <v>180</v>
      </c>
      <c r="D35" s="25">
        <f>SUMPRODUCT((Ressourcen!$L$7:$L$18="Aktiv")*(Ressourcen!$J$7:$J$18&lt;=B35+6)*(Ressourcen!$K$7:$K$18&gt;=B35)*Ressourcen!$M$7:$M$18)</f>
        <v>287.14999999999998</v>
      </c>
      <c r="E35" s="25">
        <f>SUMPRODUCT((Ressourcen!$A$26:$A$40&lt;&gt;"")*(Ressourcen!$C$26:$C$40&lt;=B35+6)*(Ressourcen!$D$26:$D$40&gt;=B35)*Ressourcen!$E$26:$E$40)</f>
        <v>24</v>
      </c>
      <c r="F35" s="25">
        <f t="shared" si="0"/>
        <v>263.14999999999998</v>
      </c>
      <c r="G35" s="25">
        <f t="shared" si="1"/>
        <v>83.149999999999977</v>
      </c>
      <c r="H35" s="11">
        <f t="shared" si="2"/>
        <v>0.68402052061561858</v>
      </c>
      <c r="I35" s="2" t="str">
        <f t="shared" si="3"/>
        <v>Ausgewogen</v>
      </c>
    </row>
    <row r="36" spans="1:9" x14ac:dyDescent="0.25">
      <c r="A36" s="2">
        <v>30</v>
      </c>
      <c r="B36" s="24">
        <f>Planung!AM$5</f>
        <v>46223</v>
      </c>
      <c r="C36" s="25">
        <f>SUM(Planung!AM$7:AM$80)</f>
        <v>180</v>
      </c>
      <c r="D36" s="25">
        <f>SUMPRODUCT((Ressourcen!$L$7:$L$18="Aktiv")*(Ressourcen!$J$7:$J$18&lt;=B36+6)*(Ressourcen!$K$7:$K$18&gt;=B36)*Ressourcen!$M$7:$M$18)</f>
        <v>287.14999999999998</v>
      </c>
      <c r="E36" s="25">
        <f>SUMPRODUCT((Ressourcen!$A$26:$A$40&lt;&gt;"")*(Ressourcen!$C$26:$C$40&lt;=B36+6)*(Ressourcen!$D$26:$D$40&gt;=B36)*Ressourcen!$E$26:$E$40)</f>
        <v>24</v>
      </c>
      <c r="F36" s="25">
        <f t="shared" si="0"/>
        <v>263.14999999999998</v>
      </c>
      <c r="G36" s="25">
        <f t="shared" si="1"/>
        <v>83.149999999999977</v>
      </c>
      <c r="H36" s="11">
        <f t="shared" si="2"/>
        <v>0.68402052061561858</v>
      </c>
      <c r="I36" s="2" t="str">
        <f t="shared" si="3"/>
        <v>Ausgewogen</v>
      </c>
    </row>
    <row r="37" spans="1:9" x14ac:dyDescent="0.25">
      <c r="A37" s="2">
        <v>31</v>
      </c>
      <c r="B37" s="24">
        <f>Planung!AN$5</f>
        <v>46230</v>
      </c>
      <c r="C37" s="25">
        <f>SUM(Planung!AN$7:AN$80)</f>
        <v>180</v>
      </c>
      <c r="D37" s="25">
        <f>SUMPRODUCT((Ressourcen!$L$7:$L$18="Aktiv")*(Ressourcen!$J$7:$J$18&lt;=B37+6)*(Ressourcen!$K$7:$K$18&gt;=B37)*Ressourcen!$M$7:$M$18)</f>
        <v>287.14999999999998</v>
      </c>
      <c r="E37" s="25">
        <f>SUMPRODUCT((Ressourcen!$A$26:$A$40&lt;&gt;"")*(Ressourcen!$C$26:$C$40&lt;=B37+6)*(Ressourcen!$D$26:$D$40&gt;=B37)*Ressourcen!$E$26:$E$40)</f>
        <v>0</v>
      </c>
      <c r="F37" s="25">
        <f t="shared" si="0"/>
        <v>287.14999999999998</v>
      </c>
      <c r="G37" s="25">
        <f t="shared" si="1"/>
        <v>107.14999999999998</v>
      </c>
      <c r="H37" s="11">
        <f t="shared" si="2"/>
        <v>0.62685007835625983</v>
      </c>
      <c r="I37" s="2" t="str">
        <f t="shared" si="3"/>
        <v>Ausgewogen</v>
      </c>
    </row>
    <row r="38" spans="1:9" x14ac:dyDescent="0.25">
      <c r="A38" s="2">
        <v>32</v>
      </c>
      <c r="B38" s="24">
        <f>Planung!AO$5</f>
        <v>46237</v>
      </c>
      <c r="C38" s="25">
        <f>SUM(Planung!AO$7:AO$80)</f>
        <v>186</v>
      </c>
      <c r="D38" s="25">
        <f>SUMPRODUCT((Ressourcen!$L$7:$L$18="Aktiv")*(Ressourcen!$J$7:$J$18&lt;=B38+6)*(Ressourcen!$K$7:$K$18&gt;=B38)*Ressourcen!$M$7:$M$18)</f>
        <v>287.14999999999998</v>
      </c>
      <c r="E38" s="25">
        <f>SUMPRODUCT((Ressourcen!$A$26:$A$40&lt;&gt;"")*(Ressourcen!$C$26:$C$40&lt;=B38+6)*(Ressourcen!$D$26:$D$40&gt;=B38)*Ressourcen!$E$26:$E$40)</f>
        <v>30</v>
      </c>
      <c r="F38" s="25">
        <f t="shared" si="0"/>
        <v>257.14999999999998</v>
      </c>
      <c r="G38" s="25">
        <f t="shared" si="1"/>
        <v>71.149999999999977</v>
      </c>
      <c r="H38" s="11">
        <f t="shared" si="2"/>
        <v>0.72331324129885288</v>
      </c>
      <c r="I38" s="2" t="str">
        <f t="shared" si="3"/>
        <v>Ausgewogen</v>
      </c>
    </row>
    <row r="39" spans="1:9" x14ac:dyDescent="0.25">
      <c r="A39" s="2">
        <v>33</v>
      </c>
      <c r="B39" s="24">
        <f>Planung!AP$5</f>
        <v>46244</v>
      </c>
      <c r="C39" s="25">
        <f>SUM(Planung!AP$7:AP$80)</f>
        <v>186</v>
      </c>
      <c r="D39" s="25">
        <f>SUMPRODUCT((Ressourcen!$L$7:$L$18="Aktiv")*(Ressourcen!$J$7:$J$18&lt;=B39+6)*(Ressourcen!$K$7:$K$18&gt;=B39)*Ressourcen!$M$7:$M$18)</f>
        <v>287.14999999999998</v>
      </c>
      <c r="E39" s="25">
        <f>SUMPRODUCT((Ressourcen!$A$26:$A$40&lt;&gt;"")*(Ressourcen!$C$26:$C$40&lt;=B39+6)*(Ressourcen!$D$26:$D$40&gt;=B39)*Ressourcen!$E$26:$E$40)</f>
        <v>30</v>
      </c>
      <c r="F39" s="25">
        <f t="shared" ref="F39:F70" si="8">MAX(0,D39-E39)</f>
        <v>257.14999999999998</v>
      </c>
      <c r="G39" s="25">
        <f t="shared" ref="G39:G70" si="9">F39-C39</f>
        <v>71.149999999999977</v>
      </c>
      <c r="H39" s="11">
        <f t="shared" ref="H39:H59" si="10">IF(F39=0,0,C39/F39)</f>
        <v>0.72331324129885288</v>
      </c>
      <c r="I39" s="2" t="str">
        <f t="shared" ref="I39:I70" si="11">IF(F39=0,"Keine Kapazität",IF(H39&gt;1,"Überlast",IF(H39&gt;=0.85,"Hoch",IF(H39&lt;0.6,"Unterlast","Ausgewogen"))))</f>
        <v>Ausgewogen</v>
      </c>
    </row>
    <row r="40" spans="1:9" x14ac:dyDescent="0.25">
      <c r="A40" s="2">
        <v>34</v>
      </c>
      <c r="B40" s="24">
        <f>Planung!AQ$5</f>
        <v>46251</v>
      </c>
      <c r="C40" s="25">
        <f>SUM(Planung!AQ$7:AQ$80)</f>
        <v>186</v>
      </c>
      <c r="D40" s="25">
        <f>SUMPRODUCT((Ressourcen!$L$7:$L$18="Aktiv")*(Ressourcen!$J$7:$J$18&lt;=B40+6)*(Ressourcen!$K$7:$K$18&gt;=B40)*Ressourcen!$M$7:$M$18)</f>
        <v>287.14999999999998</v>
      </c>
      <c r="E40" s="25">
        <f>SUMPRODUCT((Ressourcen!$A$26:$A$40&lt;&gt;"")*(Ressourcen!$C$26:$C$40&lt;=B40+6)*(Ressourcen!$D$26:$D$40&gt;=B40)*Ressourcen!$E$26:$E$40)</f>
        <v>30</v>
      </c>
      <c r="F40" s="25">
        <f t="shared" si="8"/>
        <v>257.14999999999998</v>
      </c>
      <c r="G40" s="25">
        <f t="shared" si="9"/>
        <v>71.149999999999977</v>
      </c>
      <c r="H40" s="11">
        <f t="shared" si="10"/>
        <v>0.72331324129885288</v>
      </c>
      <c r="I40" s="2" t="str">
        <f t="shared" si="11"/>
        <v>Ausgewogen</v>
      </c>
    </row>
    <row r="41" spans="1:9" x14ac:dyDescent="0.25">
      <c r="A41" s="2">
        <v>35</v>
      </c>
      <c r="B41" s="24">
        <f>Planung!AR$5</f>
        <v>46258</v>
      </c>
      <c r="C41" s="25">
        <f>SUM(Planung!AR$7:AR$80)</f>
        <v>186</v>
      </c>
      <c r="D41" s="25">
        <f>SUMPRODUCT((Ressourcen!$L$7:$L$18="Aktiv")*(Ressourcen!$J$7:$J$18&lt;=B41+6)*(Ressourcen!$K$7:$K$18&gt;=B41)*Ressourcen!$M$7:$M$18)</f>
        <v>287.14999999999998</v>
      </c>
      <c r="E41" s="25">
        <f>SUMPRODUCT((Ressourcen!$A$26:$A$40&lt;&gt;"")*(Ressourcen!$C$26:$C$40&lt;=B41+6)*(Ressourcen!$D$26:$D$40&gt;=B41)*Ressourcen!$E$26:$E$40)</f>
        <v>0</v>
      </c>
      <c r="F41" s="25">
        <f t="shared" si="8"/>
        <v>287.14999999999998</v>
      </c>
      <c r="G41" s="25">
        <f t="shared" si="9"/>
        <v>101.14999999999998</v>
      </c>
      <c r="H41" s="11">
        <f t="shared" si="10"/>
        <v>0.64774508096813521</v>
      </c>
      <c r="I41" s="2" t="str">
        <f t="shared" si="11"/>
        <v>Ausgewogen</v>
      </c>
    </row>
    <row r="42" spans="1:9" x14ac:dyDescent="0.25">
      <c r="A42" s="2">
        <v>36</v>
      </c>
      <c r="B42" s="24">
        <f>Planung!AS$5</f>
        <v>46265</v>
      </c>
      <c r="C42" s="25">
        <f>SUM(Planung!AS$7:AS$80)</f>
        <v>158</v>
      </c>
      <c r="D42" s="25">
        <f>SUMPRODUCT((Ressourcen!$L$7:$L$18="Aktiv")*(Ressourcen!$J$7:$J$18&lt;=B42+6)*(Ressourcen!$K$7:$K$18&gt;=B42)*Ressourcen!$M$7:$M$18)</f>
        <v>287.14999999999998</v>
      </c>
      <c r="E42" s="25">
        <f>SUMPRODUCT((Ressourcen!$A$26:$A$40&lt;&gt;"")*(Ressourcen!$C$26:$C$40&lt;=B42+6)*(Ressourcen!$D$26:$D$40&gt;=B42)*Ressourcen!$E$26:$E$40)</f>
        <v>0</v>
      </c>
      <c r="F42" s="25">
        <f t="shared" si="8"/>
        <v>287.14999999999998</v>
      </c>
      <c r="G42" s="25">
        <f t="shared" si="9"/>
        <v>129.14999999999998</v>
      </c>
      <c r="H42" s="11">
        <f t="shared" si="10"/>
        <v>0.55023506877938366</v>
      </c>
      <c r="I42" s="2" t="str">
        <f t="shared" si="11"/>
        <v>Unterlast</v>
      </c>
    </row>
    <row r="43" spans="1:9" x14ac:dyDescent="0.25">
      <c r="A43" s="2">
        <v>37</v>
      </c>
      <c r="B43" s="24">
        <f>Planung!AT$5</f>
        <v>46272</v>
      </c>
      <c r="C43" s="25">
        <f>SUM(Planung!AT$7:AT$80)</f>
        <v>170</v>
      </c>
      <c r="D43" s="25">
        <f>SUMPRODUCT((Ressourcen!$L$7:$L$18="Aktiv")*(Ressourcen!$J$7:$J$18&lt;=B43+6)*(Ressourcen!$K$7:$K$18&gt;=B43)*Ressourcen!$M$7:$M$18)</f>
        <v>287.14999999999998</v>
      </c>
      <c r="E43" s="25">
        <f>SUMPRODUCT((Ressourcen!$A$26:$A$40&lt;&gt;"")*(Ressourcen!$C$26:$C$40&lt;=B43+6)*(Ressourcen!$D$26:$D$40&gt;=B43)*Ressourcen!$E$26:$E$40)</f>
        <v>0</v>
      </c>
      <c r="F43" s="25">
        <f t="shared" si="8"/>
        <v>287.14999999999998</v>
      </c>
      <c r="G43" s="25">
        <f t="shared" si="9"/>
        <v>117.14999999999998</v>
      </c>
      <c r="H43" s="11">
        <f t="shared" si="10"/>
        <v>0.59202507400313431</v>
      </c>
      <c r="I43" s="2" t="str">
        <f t="shared" si="11"/>
        <v>Unterlast</v>
      </c>
    </row>
    <row r="44" spans="1:9" x14ac:dyDescent="0.25">
      <c r="A44" s="2">
        <v>38</v>
      </c>
      <c r="B44" s="24">
        <f>Planung!AU$5</f>
        <v>46279</v>
      </c>
      <c r="C44" s="25">
        <f>SUM(Planung!AU$7:AU$80)</f>
        <v>170</v>
      </c>
      <c r="D44" s="25">
        <f>SUMPRODUCT((Ressourcen!$L$7:$L$18="Aktiv")*(Ressourcen!$J$7:$J$18&lt;=B44+6)*(Ressourcen!$K$7:$K$18&gt;=B44)*Ressourcen!$M$7:$M$18)</f>
        <v>287.14999999999998</v>
      </c>
      <c r="E44" s="25">
        <f>SUMPRODUCT((Ressourcen!$A$26:$A$40&lt;&gt;"")*(Ressourcen!$C$26:$C$40&lt;=B44+6)*(Ressourcen!$D$26:$D$40&gt;=B44)*Ressourcen!$E$26:$E$40)</f>
        <v>0</v>
      </c>
      <c r="F44" s="25">
        <f t="shared" si="8"/>
        <v>287.14999999999998</v>
      </c>
      <c r="G44" s="25">
        <f t="shared" si="9"/>
        <v>117.14999999999998</v>
      </c>
      <c r="H44" s="11">
        <f t="shared" si="10"/>
        <v>0.59202507400313431</v>
      </c>
      <c r="I44" s="2" t="str">
        <f t="shared" si="11"/>
        <v>Unterlast</v>
      </c>
    </row>
    <row r="45" spans="1:9" x14ac:dyDescent="0.25">
      <c r="A45" s="2">
        <v>39</v>
      </c>
      <c r="B45" s="24">
        <f>Planung!AV$5</f>
        <v>46286</v>
      </c>
      <c r="C45" s="25">
        <f>SUM(Planung!AV$7:AV$80)</f>
        <v>154</v>
      </c>
      <c r="D45" s="25">
        <f>SUMPRODUCT((Ressourcen!$L$7:$L$18="Aktiv")*(Ressourcen!$J$7:$J$18&lt;=B45+6)*(Ressourcen!$K$7:$K$18&gt;=B45)*Ressourcen!$M$7:$M$18)</f>
        <v>287.14999999999998</v>
      </c>
      <c r="E45" s="25">
        <f>SUMPRODUCT((Ressourcen!$A$26:$A$40&lt;&gt;"")*(Ressourcen!$C$26:$C$40&lt;=B45+6)*(Ressourcen!$D$26:$D$40&gt;=B45)*Ressourcen!$E$26:$E$40)</f>
        <v>0</v>
      </c>
      <c r="F45" s="25">
        <f t="shared" si="8"/>
        <v>287.14999999999998</v>
      </c>
      <c r="G45" s="25">
        <f t="shared" si="9"/>
        <v>133.14999999999998</v>
      </c>
      <c r="H45" s="11">
        <f t="shared" si="10"/>
        <v>0.53630506703813341</v>
      </c>
      <c r="I45" s="2" t="str">
        <f t="shared" si="11"/>
        <v>Unterlast</v>
      </c>
    </row>
    <row r="46" spans="1:9" x14ac:dyDescent="0.25">
      <c r="A46" s="2">
        <v>40</v>
      </c>
      <c r="B46" s="24">
        <f>Planung!AW$5</f>
        <v>46293</v>
      </c>
      <c r="C46" s="25">
        <f>SUM(Planung!AW$7:AW$80)</f>
        <v>112</v>
      </c>
      <c r="D46" s="25">
        <f>SUMPRODUCT((Ressourcen!$L$7:$L$18="Aktiv")*(Ressourcen!$J$7:$J$18&lt;=B46+6)*(Ressourcen!$K$7:$K$18&gt;=B46)*Ressourcen!$M$7:$M$18)</f>
        <v>287.14999999999998</v>
      </c>
      <c r="E46" s="25">
        <f>SUMPRODUCT((Ressourcen!$A$26:$A$40&lt;&gt;"")*(Ressourcen!$C$26:$C$40&lt;=B46+6)*(Ressourcen!$D$26:$D$40&gt;=B46)*Ressourcen!$E$26:$E$40)</f>
        <v>0</v>
      </c>
      <c r="F46" s="25">
        <f t="shared" si="8"/>
        <v>287.14999999999998</v>
      </c>
      <c r="G46" s="25">
        <f t="shared" si="9"/>
        <v>175.14999999999998</v>
      </c>
      <c r="H46" s="11">
        <f t="shared" si="10"/>
        <v>0.39004004875500614</v>
      </c>
      <c r="I46" s="2" t="str">
        <f t="shared" si="11"/>
        <v>Unterlast</v>
      </c>
    </row>
    <row r="47" spans="1:9" x14ac:dyDescent="0.25">
      <c r="A47" s="2">
        <v>41</v>
      </c>
      <c r="B47" s="24">
        <f>Planung!AX$5</f>
        <v>46300</v>
      </c>
      <c r="C47" s="25">
        <f>SUM(Planung!AX$7:AX$80)</f>
        <v>144</v>
      </c>
      <c r="D47" s="25">
        <f>SUMPRODUCT((Ressourcen!$L$7:$L$18="Aktiv")*(Ressourcen!$J$7:$J$18&lt;=B47+6)*(Ressourcen!$K$7:$K$18&gt;=B47)*Ressourcen!$M$7:$M$18)</f>
        <v>287.14999999999998</v>
      </c>
      <c r="E47" s="25">
        <f>SUMPRODUCT((Ressourcen!$A$26:$A$40&lt;&gt;"")*(Ressourcen!$C$26:$C$40&lt;=B47+6)*(Ressourcen!$D$26:$D$40&gt;=B47)*Ressourcen!$E$26:$E$40)</f>
        <v>0</v>
      </c>
      <c r="F47" s="25">
        <f t="shared" si="8"/>
        <v>287.14999999999998</v>
      </c>
      <c r="G47" s="25">
        <f t="shared" si="9"/>
        <v>143.14999999999998</v>
      </c>
      <c r="H47" s="11">
        <f t="shared" si="10"/>
        <v>0.50148006268500789</v>
      </c>
      <c r="I47" s="2" t="str">
        <f t="shared" si="11"/>
        <v>Unterlast</v>
      </c>
    </row>
    <row r="48" spans="1:9" x14ac:dyDescent="0.25">
      <c r="A48" s="2">
        <v>42</v>
      </c>
      <c r="B48" s="24">
        <f>Planung!AY$5</f>
        <v>46307</v>
      </c>
      <c r="C48" s="25">
        <f>SUM(Planung!AY$7:AY$80)</f>
        <v>144</v>
      </c>
      <c r="D48" s="25">
        <f>SUMPRODUCT((Ressourcen!$L$7:$L$18="Aktiv")*(Ressourcen!$J$7:$J$18&lt;=B48+6)*(Ressourcen!$K$7:$K$18&gt;=B48)*Ressourcen!$M$7:$M$18)</f>
        <v>287.14999999999998</v>
      </c>
      <c r="E48" s="25">
        <f>SUMPRODUCT((Ressourcen!$A$26:$A$40&lt;&gt;"")*(Ressourcen!$C$26:$C$40&lt;=B48+6)*(Ressourcen!$D$26:$D$40&gt;=B48)*Ressourcen!$E$26:$E$40)</f>
        <v>20</v>
      </c>
      <c r="F48" s="25">
        <f t="shared" si="8"/>
        <v>267.14999999999998</v>
      </c>
      <c r="G48" s="25">
        <f t="shared" si="9"/>
        <v>123.14999999999998</v>
      </c>
      <c r="H48" s="11">
        <f t="shared" si="10"/>
        <v>0.53902302077484565</v>
      </c>
      <c r="I48" s="2" t="str">
        <f t="shared" si="11"/>
        <v>Unterlast</v>
      </c>
    </row>
    <row r="49" spans="1:9" x14ac:dyDescent="0.25">
      <c r="A49" s="2">
        <v>43</v>
      </c>
      <c r="B49" s="24">
        <f>Planung!AZ$5</f>
        <v>46314</v>
      </c>
      <c r="C49" s="25">
        <f>SUM(Planung!AZ$7:AZ$80)</f>
        <v>144</v>
      </c>
      <c r="D49" s="25">
        <f>SUMPRODUCT((Ressourcen!$L$7:$L$18="Aktiv")*(Ressourcen!$J$7:$J$18&lt;=B49+6)*(Ressourcen!$K$7:$K$18&gt;=B49)*Ressourcen!$M$7:$M$18)</f>
        <v>287.14999999999998</v>
      </c>
      <c r="E49" s="25">
        <f>SUMPRODUCT((Ressourcen!$A$26:$A$40&lt;&gt;"")*(Ressourcen!$C$26:$C$40&lt;=B49+6)*(Ressourcen!$D$26:$D$40&gt;=B49)*Ressourcen!$E$26:$E$40)</f>
        <v>20</v>
      </c>
      <c r="F49" s="25">
        <f t="shared" si="8"/>
        <v>267.14999999999998</v>
      </c>
      <c r="G49" s="25">
        <f t="shared" si="9"/>
        <v>123.14999999999998</v>
      </c>
      <c r="H49" s="11">
        <f t="shared" si="10"/>
        <v>0.53902302077484565</v>
      </c>
      <c r="I49" s="2" t="str">
        <f t="shared" si="11"/>
        <v>Unterlast</v>
      </c>
    </row>
    <row r="50" spans="1:9" x14ac:dyDescent="0.25">
      <c r="A50" s="2">
        <v>44</v>
      </c>
      <c r="B50" s="24">
        <f>Planung!BA$5</f>
        <v>46321</v>
      </c>
      <c r="C50" s="25">
        <f>SUM(Planung!BA$7:BA$80)</f>
        <v>144</v>
      </c>
      <c r="D50" s="25">
        <f>SUMPRODUCT((Ressourcen!$L$7:$L$18="Aktiv")*(Ressourcen!$J$7:$J$18&lt;=B50+6)*(Ressourcen!$K$7:$K$18&gt;=B50)*Ressourcen!$M$7:$M$18)</f>
        <v>287.14999999999998</v>
      </c>
      <c r="E50" s="25">
        <f>SUMPRODUCT((Ressourcen!$A$26:$A$40&lt;&gt;"")*(Ressourcen!$C$26:$C$40&lt;=B50+6)*(Ressourcen!$D$26:$D$40&gt;=B50)*Ressourcen!$E$26:$E$40)</f>
        <v>0</v>
      </c>
      <c r="F50" s="25">
        <f t="shared" si="8"/>
        <v>287.14999999999998</v>
      </c>
      <c r="G50" s="25">
        <f t="shared" si="9"/>
        <v>143.14999999999998</v>
      </c>
      <c r="H50" s="11">
        <f t="shared" si="10"/>
        <v>0.50148006268500789</v>
      </c>
      <c r="I50" s="2" t="str">
        <f t="shared" si="11"/>
        <v>Unterlast</v>
      </c>
    </row>
    <row r="51" spans="1:9" x14ac:dyDescent="0.25">
      <c r="A51" s="2">
        <v>45</v>
      </c>
      <c r="B51" s="24">
        <f>Planung!BB$5</f>
        <v>46328</v>
      </c>
      <c r="C51" s="25">
        <f>SUM(Planung!BB$7:BB$80)</f>
        <v>142</v>
      </c>
      <c r="D51" s="25">
        <f>SUMPRODUCT((Ressourcen!$L$7:$L$18="Aktiv")*(Ressourcen!$J$7:$J$18&lt;=B51+6)*(Ressourcen!$K$7:$K$18&gt;=B51)*Ressourcen!$M$7:$M$18)</f>
        <v>259.95</v>
      </c>
      <c r="E51" s="25">
        <f>SUMPRODUCT((Ressourcen!$A$26:$A$40&lt;&gt;"")*(Ressourcen!$C$26:$C$40&lt;=B51+6)*(Ressourcen!$D$26:$D$40&gt;=B51)*Ressourcen!$E$26:$E$40)</f>
        <v>0</v>
      </c>
      <c r="F51" s="25">
        <f t="shared" si="8"/>
        <v>259.95</v>
      </c>
      <c r="G51" s="25">
        <f t="shared" si="9"/>
        <v>117.94999999999999</v>
      </c>
      <c r="H51" s="11">
        <f t="shared" si="10"/>
        <v>0.54625889594152721</v>
      </c>
      <c r="I51" s="2" t="str">
        <f t="shared" si="11"/>
        <v>Unterlast</v>
      </c>
    </row>
    <row r="52" spans="1:9" x14ac:dyDescent="0.25">
      <c r="A52" s="2">
        <v>46</v>
      </c>
      <c r="B52" s="24">
        <f>Planung!BC$5</f>
        <v>46335</v>
      </c>
      <c r="C52" s="25">
        <f>SUM(Planung!BC$7:BC$80)</f>
        <v>142</v>
      </c>
      <c r="D52" s="25">
        <f>SUMPRODUCT((Ressourcen!$L$7:$L$18="Aktiv")*(Ressourcen!$J$7:$J$18&lt;=B52+6)*(Ressourcen!$K$7:$K$18&gt;=B52)*Ressourcen!$M$7:$M$18)</f>
        <v>259.95</v>
      </c>
      <c r="E52" s="25">
        <f>SUMPRODUCT((Ressourcen!$A$26:$A$40&lt;&gt;"")*(Ressourcen!$C$26:$C$40&lt;=B52+6)*(Ressourcen!$D$26:$D$40&gt;=B52)*Ressourcen!$E$26:$E$40)</f>
        <v>0</v>
      </c>
      <c r="F52" s="25">
        <f t="shared" si="8"/>
        <v>259.95</v>
      </c>
      <c r="G52" s="25">
        <f t="shared" si="9"/>
        <v>117.94999999999999</v>
      </c>
      <c r="H52" s="11">
        <f t="shared" si="10"/>
        <v>0.54625889594152721</v>
      </c>
      <c r="I52" s="2" t="str">
        <f t="shared" si="11"/>
        <v>Unterlast</v>
      </c>
    </row>
    <row r="53" spans="1:9" x14ac:dyDescent="0.25">
      <c r="A53" s="2">
        <v>47</v>
      </c>
      <c r="B53" s="24">
        <f>Planung!BD$5</f>
        <v>46342</v>
      </c>
      <c r="C53" s="25">
        <f>SUM(Planung!BD$7:BD$80)</f>
        <v>130</v>
      </c>
      <c r="D53" s="25">
        <f>SUMPRODUCT((Ressourcen!$L$7:$L$18="Aktiv")*(Ressourcen!$J$7:$J$18&lt;=B53+6)*(Ressourcen!$K$7:$K$18&gt;=B53)*Ressourcen!$M$7:$M$18)</f>
        <v>259.95</v>
      </c>
      <c r="E53" s="25">
        <f>SUMPRODUCT((Ressourcen!$A$26:$A$40&lt;&gt;"")*(Ressourcen!$C$26:$C$40&lt;=B53+6)*(Ressourcen!$D$26:$D$40&gt;=B53)*Ressourcen!$E$26:$E$40)</f>
        <v>0</v>
      </c>
      <c r="F53" s="25">
        <f t="shared" si="8"/>
        <v>259.95</v>
      </c>
      <c r="G53" s="25">
        <f t="shared" si="9"/>
        <v>129.94999999999999</v>
      </c>
      <c r="H53" s="11">
        <f t="shared" si="10"/>
        <v>0.50009617234083481</v>
      </c>
      <c r="I53" s="2" t="str">
        <f t="shared" si="11"/>
        <v>Unterlast</v>
      </c>
    </row>
    <row r="54" spans="1:9" x14ac:dyDescent="0.25">
      <c r="A54" s="2">
        <v>48</v>
      </c>
      <c r="B54" s="24">
        <f>Planung!BE$5</f>
        <v>46349</v>
      </c>
      <c r="C54" s="25">
        <f>SUM(Planung!BE$7:BE$80)</f>
        <v>130</v>
      </c>
      <c r="D54" s="25">
        <f>SUMPRODUCT((Ressourcen!$L$7:$L$18="Aktiv")*(Ressourcen!$J$7:$J$18&lt;=B54+6)*(Ressourcen!$K$7:$K$18&gt;=B54)*Ressourcen!$M$7:$M$18)</f>
        <v>259.95</v>
      </c>
      <c r="E54" s="25">
        <f>SUMPRODUCT((Ressourcen!$A$26:$A$40&lt;&gt;"")*(Ressourcen!$C$26:$C$40&lt;=B54+6)*(Ressourcen!$D$26:$D$40&gt;=B54)*Ressourcen!$E$26:$E$40)</f>
        <v>0</v>
      </c>
      <c r="F54" s="25">
        <f t="shared" si="8"/>
        <v>259.95</v>
      </c>
      <c r="G54" s="25">
        <f t="shared" si="9"/>
        <v>129.94999999999999</v>
      </c>
      <c r="H54" s="11">
        <f t="shared" si="10"/>
        <v>0.50009617234083481</v>
      </c>
      <c r="I54" s="2" t="str">
        <f t="shared" si="11"/>
        <v>Unterlast</v>
      </c>
    </row>
    <row r="55" spans="1:9" x14ac:dyDescent="0.25">
      <c r="A55" s="2">
        <v>49</v>
      </c>
      <c r="B55" s="24">
        <f>Planung!BF$5</f>
        <v>46356</v>
      </c>
      <c r="C55" s="25">
        <f>SUM(Planung!BF$7:BF$80)</f>
        <v>122</v>
      </c>
      <c r="D55" s="25">
        <f>SUMPRODUCT((Ressourcen!$L$7:$L$18="Aktiv")*(Ressourcen!$J$7:$J$18&lt;=B55+6)*(Ressourcen!$K$7:$K$18&gt;=B55)*Ressourcen!$M$7:$M$18)</f>
        <v>259.95</v>
      </c>
      <c r="E55" s="25">
        <f>SUMPRODUCT((Ressourcen!$A$26:$A$40&lt;&gt;"")*(Ressourcen!$C$26:$C$40&lt;=B55+6)*(Ressourcen!$D$26:$D$40&gt;=B55)*Ressourcen!$E$26:$E$40)</f>
        <v>0</v>
      </c>
      <c r="F55" s="25">
        <f t="shared" si="8"/>
        <v>259.95</v>
      </c>
      <c r="G55" s="25">
        <f t="shared" si="9"/>
        <v>137.94999999999999</v>
      </c>
      <c r="H55" s="11">
        <f t="shared" si="10"/>
        <v>0.46932102327370651</v>
      </c>
      <c r="I55" s="2" t="str">
        <f t="shared" si="11"/>
        <v>Unterlast</v>
      </c>
    </row>
    <row r="56" spans="1:9" x14ac:dyDescent="0.25">
      <c r="A56" s="2">
        <v>50</v>
      </c>
      <c r="B56" s="24">
        <f>Planung!BG$5</f>
        <v>46363</v>
      </c>
      <c r="C56" s="25">
        <f>SUM(Planung!BG$7:BG$80)</f>
        <v>122</v>
      </c>
      <c r="D56" s="25">
        <f>SUMPRODUCT((Ressourcen!$L$7:$L$18="Aktiv")*(Ressourcen!$J$7:$J$18&lt;=B56+6)*(Ressourcen!$K$7:$K$18&gt;=B56)*Ressourcen!$M$7:$M$18)</f>
        <v>259.95</v>
      </c>
      <c r="E56" s="25">
        <f>SUMPRODUCT((Ressourcen!$A$26:$A$40&lt;&gt;"")*(Ressourcen!$C$26:$C$40&lt;=B56+6)*(Ressourcen!$D$26:$D$40&gt;=B56)*Ressourcen!$E$26:$E$40)</f>
        <v>0</v>
      </c>
      <c r="F56" s="25">
        <f t="shared" si="8"/>
        <v>259.95</v>
      </c>
      <c r="G56" s="25">
        <f t="shared" si="9"/>
        <v>137.94999999999999</v>
      </c>
      <c r="H56" s="11">
        <f t="shared" si="10"/>
        <v>0.46932102327370651</v>
      </c>
      <c r="I56" s="2" t="str">
        <f t="shared" si="11"/>
        <v>Unterlast</v>
      </c>
    </row>
    <row r="57" spans="1:9" x14ac:dyDescent="0.25">
      <c r="A57" s="2">
        <v>51</v>
      </c>
      <c r="B57" s="24">
        <f>Planung!BH$5</f>
        <v>46370</v>
      </c>
      <c r="C57" s="25">
        <f>SUM(Planung!BH$7:BH$80)</f>
        <v>122</v>
      </c>
      <c r="D57" s="25">
        <f>SUMPRODUCT((Ressourcen!$L$7:$L$18="Aktiv")*(Ressourcen!$J$7:$J$18&lt;=B57+6)*(Ressourcen!$K$7:$K$18&gt;=B57)*Ressourcen!$M$7:$M$18)</f>
        <v>259.95</v>
      </c>
      <c r="E57" s="25">
        <f>SUMPRODUCT((Ressourcen!$A$26:$A$40&lt;&gt;"")*(Ressourcen!$C$26:$C$40&lt;=B57+6)*(Ressourcen!$D$26:$D$40&gt;=B57)*Ressourcen!$E$26:$E$40)</f>
        <v>0</v>
      </c>
      <c r="F57" s="25">
        <f t="shared" si="8"/>
        <v>259.95</v>
      </c>
      <c r="G57" s="25">
        <f t="shared" si="9"/>
        <v>137.94999999999999</v>
      </c>
      <c r="H57" s="11">
        <f t="shared" si="10"/>
        <v>0.46932102327370651</v>
      </c>
      <c r="I57" s="2" t="str">
        <f t="shared" si="11"/>
        <v>Unterlast</v>
      </c>
    </row>
    <row r="58" spans="1:9" x14ac:dyDescent="0.25">
      <c r="A58" s="2">
        <v>52</v>
      </c>
      <c r="B58" s="24">
        <f>Planung!BI$5</f>
        <v>46377</v>
      </c>
      <c r="C58" s="25">
        <f>SUM(Planung!BI$7:BI$80)</f>
        <v>0</v>
      </c>
      <c r="D58" s="25">
        <f>SUMPRODUCT((Ressourcen!$L$7:$L$18="Aktiv")*(Ressourcen!$J$7:$J$18&lt;=B58+6)*(Ressourcen!$K$7:$K$18&gt;=B58)*Ressourcen!$M$7:$M$18)</f>
        <v>259.95</v>
      </c>
      <c r="E58" s="25">
        <f>SUMPRODUCT((Ressourcen!$A$26:$A$40&lt;&gt;"")*(Ressourcen!$C$26:$C$40&lt;=B58+6)*(Ressourcen!$D$26:$D$40&gt;=B58)*Ressourcen!$E$26:$E$40)</f>
        <v>25</v>
      </c>
      <c r="F58" s="25">
        <f t="shared" si="8"/>
        <v>234.95</v>
      </c>
      <c r="G58" s="25">
        <f t="shared" si="9"/>
        <v>234.95</v>
      </c>
      <c r="H58" s="11">
        <f t="shared" si="10"/>
        <v>0</v>
      </c>
      <c r="I58" s="2" t="str">
        <f t="shared" si="11"/>
        <v>Unterlast</v>
      </c>
    </row>
    <row r="59" spans="1:9" x14ac:dyDescent="0.25">
      <c r="A59" s="2">
        <v>53</v>
      </c>
      <c r="B59" s="24">
        <f>Planung!BJ$5</f>
        <v>46384</v>
      </c>
      <c r="C59" s="25">
        <f>SUM(Planung!BJ$7:BJ$80)</f>
        <v>0</v>
      </c>
      <c r="D59" s="25">
        <f>SUMPRODUCT((Ressourcen!$L$7:$L$18="Aktiv")*(Ressourcen!$J$7:$J$18&lt;=B59+6)*(Ressourcen!$K$7:$K$18&gt;=B59)*Ressourcen!$M$7:$M$18)</f>
        <v>259.95</v>
      </c>
      <c r="E59" s="25">
        <f>SUMPRODUCT((Ressourcen!$A$26:$A$40&lt;&gt;"")*(Ressourcen!$C$26:$C$40&lt;=B59+6)*(Ressourcen!$D$26:$D$40&gt;=B59)*Ressourcen!$E$26:$E$40)</f>
        <v>25</v>
      </c>
      <c r="F59" s="25">
        <f t="shared" si="8"/>
        <v>234.95</v>
      </c>
      <c r="G59" s="25">
        <f t="shared" si="9"/>
        <v>234.95</v>
      </c>
      <c r="H59" s="11">
        <f t="shared" si="10"/>
        <v>0</v>
      </c>
      <c r="I59" s="2" t="str">
        <f t="shared" si="11"/>
        <v>Unterlast</v>
      </c>
    </row>
  </sheetData>
  <mergeCells count="2">
    <mergeCell ref="A1:U1"/>
    <mergeCell ref="A2:U2"/>
  </mergeCells>
  <conditionalFormatting sqref="G7:G59">
    <cfRule type="cellIs" dxfId="0" priority="4" operator="lessThan">
      <formula>0</formula>
    </cfRule>
  </conditionalFormatting>
  <conditionalFormatting sqref="H7:H59">
    <cfRule type="colorScale" priority="1">
      <colorScale>
        <cfvo type="min"/>
        <cfvo type="percentile" val="50"/>
        <cfvo type="max"/>
        <color rgb="FFDCFCE7"/>
        <color rgb="FFFEF3C7"/>
        <color rgb="FFFECACA"/>
      </colorScale>
    </cfRule>
  </conditionalFormatting>
  <conditionalFormatting sqref="N7:N18">
    <cfRule type="colorScale" priority="2">
      <colorScale>
        <cfvo type="min"/>
        <cfvo type="percentile" val="50"/>
        <cfvo type="max"/>
        <color rgb="FFDCFCE7"/>
        <color rgb="FFFEF3C7"/>
        <color rgb="FFFECACA"/>
      </colorScale>
    </cfRule>
  </conditionalFormatting>
  <conditionalFormatting sqref="T7:T13">
    <cfRule type="colorScale" priority="3">
      <colorScale>
        <cfvo type="min"/>
        <cfvo type="percentile" val="50"/>
        <cfvo type="max"/>
        <color rgb="FFDCFCE7"/>
        <color rgb="FFFEF3C7"/>
        <color rgb="FFFECACA"/>
      </colorScale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Ressourcen</vt:lpstr>
      <vt:lpstr>Planung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2026-06-12T06:54:20Z</dcterms:modified>
</cp:coreProperties>
</file>