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97DA2696-C322-447B-A131-1E4498F517E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apportzettel" sheetId="1" r:id="rId1"/>
    <sheet name="Wochenbericht" sheetId="2" r:id="rId2"/>
    <sheet name="Stammdaten" sheetId="3" r:id="rId3"/>
  </sheets>
  <definedNames>
    <definedName name="_xlnm.Print_Area" localSheetId="0">Rapportzettel!$A$1:$I$76</definedName>
    <definedName name="_xlnm.Print_Area" localSheetId="1">Wochenbericht!$A$1:$I$26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" i="2" l="1"/>
  <c r="G16" i="2"/>
  <c r="G15" i="2"/>
  <c r="G14" i="2"/>
  <c r="G13" i="2"/>
  <c r="G12" i="2"/>
  <c r="G11" i="2"/>
  <c r="G10" i="2"/>
  <c r="G9" i="2"/>
  <c r="G8" i="2"/>
  <c r="G7" i="2"/>
  <c r="G6" i="2"/>
  <c r="G18" i="2" s="1"/>
  <c r="H47" i="1"/>
  <c r="H53" i="1" s="1"/>
  <c r="H45" i="1"/>
  <c r="H44" i="1"/>
  <c r="H43" i="1"/>
  <c r="H42" i="1"/>
  <c r="H34" i="1"/>
  <c r="H33" i="1"/>
  <c r="H32" i="1"/>
  <c r="H31" i="1"/>
  <c r="H30" i="1"/>
  <c r="H29" i="1"/>
  <c r="H37" i="1" s="1"/>
  <c r="H52" i="1" s="1"/>
  <c r="H19" i="1"/>
  <c r="H18" i="1"/>
  <c r="H17" i="1"/>
  <c r="H16" i="1"/>
  <c r="H15" i="1"/>
  <c r="H14" i="1"/>
  <c r="H13" i="1"/>
  <c r="H21" i="1" s="1"/>
  <c r="H23" i="1" s="1"/>
  <c r="H24" i="1" s="1"/>
  <c r="H51" i="1" s="1"/>
  <c r="H54" i="1" l="1"/>
  <c r="H55" i="1" s="1"/>
  <c r="H56" i="1" s="1"/>
</calcChain>
</file>

<file path=xl/sharedStrings.xml><?xml version="1.0" encoding="utf-8"?>
<sst xmlns="http://schemas.openxmlformats.org/spreadsheetml/2006/main" count="249" uniqueCount="162">
  <si>
    <t>RAPPORTZETTEL  ·  HANDWERK</t>
  </si>
  <si>
    <t>Betrieb / Firma:</t>
  </si>
  <si>
    <t>Musterbetrieb GmbH</t>
  </si>
  <si>
    <t>Rapportnummer:</t>
  </si>
  <si>
    <t>RZ-2026-0047</t>
  </si>
  <si>
    <t>Straße / Nr.:</t>
  </si>
  <si>
    <t>Hauptstraße 12</t>
  </si>
  <si>
    <t>Auftragsnummer:</t>
  </si>
  <si>
    <t>AU-2026-0123</t>
  </si>
  <si>
    <t>PLZ / Ort:</t>
  </si>
  <si>
    <t>28195 Bremen</t>
  </si>
  <si>
    <t>Datum:</t>
  </si>
  <si>
    <t>14.07.2026</t>
  </si>
  <si>
    <t>Telefon:</t>
  </si>
  <si>
    <t>+49 421 123456</t>
  </si>
  <si>
    <t>Baustelle / Ort:</t>
  </si>
  <si>
    <t>E-Mail:</t>
  </si>
  <si>
    <t>info@musterbetrieb.de</t>
  </si>
  <si>
    <t>Auftraggeber:</t>
  </si>
  <si>
    <t>Stadtwerke Musterstadt AG</t>
  </si>
  <si>
    <t>A  ·  ARBEITSZEITEN</t>
  </si>
  <si>
    <t>Pos.</t>
  </si>
  <si>
    <t>Name / Mitarbeiter</t>
  </si>
  <si>
    <t>Tätigkeit / Beschreibung</t>
  </si>
  <si>
    <t>Datum</t>
  </si>
  <si>
    <t>Beginn</t>
  </si>
  <si>
    <t>Ende</t>
  </si>
  <si>
    <t>Stunden (netto)</t>
  </si>
  <si>
    <t>K. Brandt</t>
  </si>
  <si>
    <t>Betonarbeiten Fundament Achse A</t>
  </si>
  <si>
    <t>07.07.2026</t>
  </si>
  <si>
    <t>07:00</t>
  </si>
  <si>
    <t>16:30</t>
  </si>
  <si>
    <t>M. Hoffmann</t>
  </si>
  <si>
    <t>Schalung aufbauen Wandelement</t>
  </si>
  <si>
    <t>Armierungsarbeiten</t>
  </si>
  <si>
    <t>08.07.2026</t>
  </si>
  <si>
    <t>15:00</t>
  </si>
  <si>
    <t>T. Schulz</t>
  </si>
  <si>
    <t>Gerüstaufbau Außenfassade Nord</t>
  </si>
  <si>
    <t>08:00</t>
  </si>
  <si>
    <t>17:00</t>
  </si>
  <si>
    <t>Betonieren Bodenplatte Abschnitt 2</t>
  </si>
  <si>
    <t>09.07.2026</t>
  </si>
  <si>
    <t>16:00</t>
  </si>
  <si>
    <t>Materialanlieferung / Einbau</t>
  </si>
  <si>
    <t>07:30</t>
  </si>
  <si>
    <t>12:30</t>
  </si>
  <si>
    <t>Nacharbeiten Betonoberfl.</t>
  </si>
  <si>
    <t>10.07.2026</t>
  </si>
  <si>
    <t>13:00</t>
  </si>
  <si>
    <t>SUMME ARBEITSSTUNDEN</t>
  </si>
  <si>
    <t>Stundensatz (netto, €/h):</t>
  </si>
  <si>
    <t>→  Arbeitskosten (netto):</t>
  </si>
  <si>
    <t>B  ·  MATERIALVERBRAUCH</t>
  </si>
  <si>
    <t>Artikelbezeichnung / Material</t>
  </si>
  <si>
    <t>Einheit</t>
  </si>
  <si>
    <t>Menge</t>
  </si>
  <si>
    <t>Einzelpreis (€, netto)</t>
  </si>
  <si>
    <t>MwSt. (%)</t>
  </si>
  <si>
    <t>Gesamtpreis (€, netto)</t>
  </si>
  <si>
    <t>Zement CEM II / 32,5 R (25-kg-Sack)</t>
  </si>
  <si>
    <t>Stk.</t>
  </si>
  <si>
    <t>Betonstahlmatte Q188A  (2,35×6,0 m)</t>
  </si>
  <si>
    <t>Schalungsplatten 21 mm, 250×125 cm</t>
  </si>
  <si>
    <t>Trennmittel für Schalung (5-L-Kanne)</t>
  </si>
  <si>
    <t>Distanzhalter Beton 35 mm</t>
  </si>
  <si>
    <t>Abdichtungsband (50 m Rolle)</t>
  </si>
  <si>
    <t>SUMME MATERIAL (netto)</t>
  </si>
  <si>
    <t>C  ·  FAHRT- &amp; SONSTIGE KOSTEN</t>
  </si>
  <si>
    <t>Beschreibung</t>
  </si>
  <si>
    <t>Fahrzeug / Kennzeichen</t>
  </si>
  <si>
    <t>km / Einh.</t>
  </si>
  <si>
    <t>Satz (€/km)</t>
  </si>
  <si>
    <t>Betrag (€, netto)</t>
  </si>
  <si>
    <t>Anfahrt zur Baustelle (Hin + Rück)</t>
  </si>
  <si>
    <t>Transporter  HB-MT 209</t>
  </si>
  <si>
    <t>Materialabholung Baustoffhandel</t>
  </si>
  <si>
    <t>LKW  HB-GH 450</t>
  </si>
  <si>
    <t>Entsorgung Betonreste (Deponie)</t>
  </si>
  <si>
    <t>Pauschale</t>
  </si>
  <si>
    <t>SUMME FAHRT- &amp; SONSTIGE KOSTEN (netto)</t>
  </si>
  <si>
    <t>D  ·  KOSTENZUSAMMENFASSUNG</t>
  </si>
  <si>
    <t>Arbeitskosten (netto):</t>
  </si>
  <si>
    <t>Materialkosten (netto):</t>
  </si>
  <si>
    <t>Fahrt- &amp; sonstige Kosten (netto):</t>
  </si>
  <si>
    <t>Zwischensumme (netto):</t>
  </si>
  <si>
    <t>zzgl. MwSt. 19 %:</t>
  </si>
  <si>
    <t>GESAMTBETRAG (brutto):</t>
  </si>
  <si>
    <t>E  ·  BEMERKUNGEN / BESONDERHEITEN</t>
  </si>
  <si>
    <t>Regiearbeiten gemäß Auftragsbestätigung AU-2026-0123. Wetterbedingungen normal. Materialmehrverbrauch Betonstahlmatten durch Planänderung Achse B (Änderungsanweisung AA-003). Weitere Arbeiten nächste Woche: Fensterrahmen-Einbau (ca. 4 h).</t>
  </si>
  <si>
    <t>Unterschrift Auftragnehmer:</t>
  </si>
  <si>
    <t>Unterschrift Auftraggeber / Bauleitung:</t>
  </si>
  <si>
    <t>Ort / Datum:</t>
  </si>
  <si>
    <t>Rapportzettel Vorlage – Handwerk  |  Gültig für das Geschäftsjahr 2026  |  Alle Angaben ohne Gewähr – bitte vor Nutzung auf Vollständigkeit prüfen.</t>
  </si>
  <si>
    <t>WOCHENBERICHT  ·  ÜBERSICHT</t>
  </si>
  <si>
    <t>Kalenderwoche:</t>
  </si>
  <si>
    <t>KW 28 / 2026</t>
  </si>
  <si>
    <t>Projekt:</t>
  </si>
  <si>
    <t>Neubau Lagergebäude Bremen-Nord</t>
  </si>
  <si>
    <t>Zeitraum:</t>
  </si>
  <si>
    <t>07.07.2026  –  11.07.2026</t>
  </si>
  <si>
    <t>Zuständiger Bauleiter:</t>
  </si>
  <si>
    <t>Thomas Müller</t>
  </si>
  <si>
    <t>Mitarbeiter</t>
  </si>
  <si>
    <t>Tätigkeit</t>
  </si>
  <si>
    <t>Std. netto</t>
  </si>
  <si>
    <t>Bemerkung</t>
  </si>
  <si>
    <t>Mo 07.07.</t>
  </si>
  <si>
    <t>Betonarbeiten Fundament</t>
  </si>
  <si>
    <t>Normalbetrieb</t>
  </si>
  <si>
    <t>Schalung Wandelement</t>
  </si>
  <si>
    <t>Di 08.07.</t>
  </si>
  <si>
    <t>Regen, 1h Pause</t>
  </si>
  <si>
    <t>Gerüstaufbau Nord</t>
  </si>
  <si>
    <t>Betonieren Bodenplatte</t>
  </si>
  <si>
    <t>Mi 09.07.</t>
  </si>
  <si>
    <t>Materialanlieferung</t>
  </si>
  <si>
    <t>früher Feierabend</t>
  </si>
  <si>
    <t>Armierungen binden</t>
  </si>
  <si>
    <t>Do 10.07.</t>
  </si>
  <si>
    <t>Nacharbeiten Betonoberfläche</t>
  </si>
  <si>
    <t>Halbschicht</t>
  </si>
  <si>
    <t>Schalung abbauen</t>
  </si>
  <si>
    <t>Fr 11.07.</t>
  </si>
  <si>
    <t>Aufräumen / Reinigung</t>
  </si>
  <si>
    <t>12:00</t>
  </si>
  <si>
    <t>Wochenendreinigung</t>
  </si>
  <si>
    <t>Werkzeugkontrolle</t>
  </si>
  <si>
    <t>10:30</t>
  </si>
  <si>
    <t>Prüfprotokoll erstellen</t>
  </si>
  <si>
    <t>Bürotätigkeit</t>
  </si>
  <si>
    <t>GESAMTSTUNDEN DER WOCHE</t>
  </si>
  <si>
    <t>STAMMDATEN  ·  MITARBEITER &amp; KOSTENSÄTZE</t>
  </si>
  <si>
    <t xml:space="preserve">  ℹ  Pflegen Sie hier Ihre Stammdaten. Stundensätze (blau) können direkt geändert werden.</t>
  </si>
  <si>
    <t>MITARBEITER</t>
  </si>
  <si>
    <t>Funktion</t>
  </si>
  <si>
    <t>Stundensatz (€, netto)</t>
  </si>
  <si>
    <t>Status</t>
  </si>
  <si>
    <t>Vorarbeiter</t>
  </si>
  <si>
    <t>Aktiv</t>
  </si>
  <si>
    <t>Facharbeiter</t>
  </si>
  <si>
    <t>L. Wagner</t>
  </si>
  <si>
    <t>Helfer</t>
  </si>
  <si>
    <t>S. Fischer</t>
  </si>
  <si>
    <t>Auszubildender</t>
  </si>
  <si>
    <t>FAHRZEUG &amp; KILOMETERSÄTZE</t>
  </si>
  <si>
    <t>Fahrzeugbezeichnung</t>
  </si>
  <si>
    <t>Kennzeichen</t>
  </si>
  <si>
    <t>km-Satz (€/km, netto)</t>
  </si>
  <si>
    <t>Fahrzeugtyp</t>
  </si>
  <si>
    <t>Transporter</t>
  </si>
  <si>
    <t>HB-MT 209</t>
  </si>
  <si>
    <t>Kastenwagen</t>
  </si>
  <si>
    <t>LKW 7,5 t</t>
  </si>
  <si>
    <t>HB-GH 450</t>
  </si>
  <si>
    <t>LKW</t>
  </si>
  <si>
    <t>PKW Bauleiter</t>
  </si>
  <si>
    <t>HB-TM 111</t>
  </si>
  <si>
    <t>PKW</t>
  </si>
  <si>
    <t>MwSt.-Satz (Standard):</t>
  </si>
  <si>
    <t>Neubau, Bremen-Nord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</si>
</sst>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&quot; h&quot;"/>
    <numFmt numFmtId="165" formatCode="#,##0.00\ [$€-407]"/>
    <numFmt numFmtId="166" formatCode="0\%"/>
  </numFmts>
  <fonts count="19" x14ac:knownFonts="1">
    <font>
      <sz val="11"/>
      <color theme="1"/>
      <name val="Calibri"/>
      <family val="2"/>
      <charset val="1"/>
    </font>
    <font>
      <b/>
      <sz val="22"/>
      <color rgb="FFFFFFFF"/>
      <name val="Arial"/>
      <charset val="1"/>
    </font>
    <font>
      <b/>
      <sz val="9"/>
      <color rgb="FF595959"/>
      <name val="Arial"/>
      <charset val="1"/>
    </font>
    <font>
      <sz val="9"/>
      <color rgb="FF000000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b/>
      <sz val="9"/>
      <color rgb="FF0000FF"/>
      <name val="Arial"/>
      <charset val="1"/>
    </font>
    <font>
      <i/>
      <sz val="8"/>
      <color rgb="FF595959"/>
      <name val="Arial"/>
      <charset val="1"/>
    </font>
    <font>
      <sz val="9"/>
      <name val="Arial"/>
      <charset val="1"/>
    </font>
    <font>
      <sz val="10"/>
      <color rgb="FF595959"/>
      <name val="Arial"/>
      <charset val="1"/>
    </font>
    <font>
      <sz val="10"/>
      <name val="Arial"/>
      <charset val="1"/>
    </font>
    <font>
      <b/>
      <sz val="12"/>
      <color rgb="FFFFFFFF"/>
      <name val="Arial"/>
      <charset val="1"/>
    </font>
    <font>
      <b/>
      <sz val="9"/>
      <name val="Arial"/>
      <charset val="1"/>
    </font>
    <font>
      <sz val="8"/>
      <color rgb="FF595959"/>
      <name val="Arial"/>
      <charset val="1"/>
    </font>
    <font>
      <i/>
      <sz val="7"/>
      <color rgb="FF595959"/>
      <name val="Arial"/>
      <charset val="1"/>
    </font>
    <font>
      <b/>
      <sz val="18"/>
      <color rgb="FFFFFFFF"/>
      <name val="Arial"/>
      <charset val="1"/>
    </font>
    <font>
      <b/>
      <sz val="14"/>
      <color rgb="FFFFFFFF"/>
      <name val="Arial"/>
      <charset val="1"/>
    </font>
    <font>
      <sz val="9"/>
      <color rgb="FF0000FF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D6E4F0"/>
        <bgColor rgb="FFF2F2F2"/>
      </patternFill>
    </fill>
    <fill>
      <patternFill patternType="solid">
        <fgColor rgb="FFFFF2CC"/>
        <bgColor rgb="FFF2F2F2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E67E22"/>
        <bgColor rgb="FFFF9900"/>
      </patternFill>
    </fill>
  </fills>
  <borders count="6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3" fillId="3" borderId="1" xfId="0" applyFont="1" applyFill="1" applyBorder="1"/>
    <xf numFmtId="0" fontId="3" fillId="4" borderId="3" xfId="0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0" fillId="5" borderId="0" xfId="0" applyFill="1"/>
    <xf numFmtId="0" fontId="3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2" fontId="3" fillId="6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2" fontId="3" fillId="7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4" fontId="3" fillId="6" borderId="2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4" fontId="3" fillId="7" borderId="2" xfId="0" applyNumberFormat="1" applyFont="1" applyFill="1" applyBorder="1" applyAlignment="1">
      <alignment horizontal="center" vertical="center"/>
    </xf>
    <xf numFmtId="0" fontId="0" fillId="6" borderId="2" xfId="0" applyFill="1" applyBorder="1"/>
    <xf numFmtId="0" fontId="14" fillId="6" borderId="2" xfId="0" applyFont="1" applyFill="1" applyBorder="1"/>
    <xf numFmtId="0" fontId="3" fillId="4" borderId="2" xfId="0" applyFont="1" applyFill="1" applyBorder="1"/>
    <xf numFmtId="164" fontId="4" fillId="8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 vertical="center"/>
    </xf>
    <xf numFmtId="9" fontId="7" fillId="4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6" fillId="8" borderId="1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164" fontId="6" fillId="8" borderId="4" xfId="0" applyNumberFormat="1" applyFont="1" applyFill="1" applyBorder="1" applyAlignment="1">
      <alignment horizontal="center" vertical="center"/>
    </xf>
    <xf numFmtId="164" fontId="6" fillId="8" borderId="0" xfId="0" applyNumberFormat="1" applyFont="1" applyFill="1" applyBorder="1" applyAlignment="1">
      <alignment horizontal="center" vertical="center"/>
    </xf>
    <xf numFmtId="165" fontId="6" fillId="5" borderId="4" xfId="0" applyNumberFormat="1" applyFont="1" applyFill="1" applyBorder="1" applyAlignment="1">
      <alignment horizontal="center" vertical="center"/>
    </xf>
    <xf numFmtId="165" fontId="6" fillId="5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6" fillId="8" borderId="4" xfId="0" applyNumberFormat="1" applyFont="1" applyFill="1" applyBorder="1" applyAlignment="1">
      <alignment horizontal="center" vertical="center"/>
    </xf>
    <xf numFmtId="165" fontId="6" fillId="8" borderId="0" xfId="0" applyNumberFormat="1" applyFont="1" applyFill="1" applyBorder="1" applyAlignment="1">
      <alignment horizontal="center" vertical="center"/>
    </xf>
    <xf numFmtId="165" fontId="11" fillId="3" borderId="4" xfId="0" applyNumberFormat="1" applyFont="1" applyFill="1" applyBorder="1" applyAlignment="1">
      <alignment horizontal="center" vertical="center"/>
    </xf>
    <xf numFmtId="165" fontId="11" fillId="3" borderId="0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165" fontId="12" fillId="8" borderId="4" xfId="0" applyNumberFormat="1" applyFont="1" applyFill="1" applyBorder="1" applyAlignment="1">
      <alignment horizontal="center" vertical="center"/>
    </xf>
    <xf numFmtId="165" fontId="12" fillId="8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3" fillId="6" borderId="5" xfId="0" applyNumberFormat="1" applyFont="1" applyFill="1" applyBorder="1" applyAlignment="1">
      <alignment horizontal="center" vertical="center"/>
    </xf>
    <xf numFmtId="2" fontId="3" fillId="7" borderId="5" xfId="0" applyNumberFormat="1" applyFont="1" applyFill="1" applyBorder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 vertical="center"/>
    </xf>
    <xf numFmtId="166" fontId="3" fillId="7" borderId="1" xfId="0" applyNumberFormat="1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  <xf numFmtId="4" fontId="3" fillId="7" borderId="5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165" fontId="11" fillId="3" borderId="5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67E22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B1:I79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51" sqref="H51:I53"/>
    </sheetView>
  </sheetViews>
  <sheetFormatPr baseColWidth="10" defaultColWidth="8.7109375" defaultRowHeight="15" x14ac:dyDescent="0.25"/>
  <cols>
    <col min="1" max="1" width="0.7109375" customWidth="1"/>
    <col min="2" max="2" width="4.42578125" customWidth="1"/>
    <col min="3" max="3" width="30.7109375" customWidth="1"/>
    <col min="4" max="4" width="28.85546875" bestFit="1" customWidth="1"/>
    <col min="5" max="5" width="9.85546875" bestFit="1" customWidth="1"/>
    <col min="6" max="6" width="10.140625" customWidth="1"/>
    <col min="7" max="7" width="7.85546875" customWidth="1"/>
    <col min="8" max="8" width="14" bestFit="1" customWidth="1"/>
    <col min="9" max="9" width="7.85546875" customWidth="1"/>
  </cols>
  <sheetData>
    <row r="1" spans="2:9" ht="6" customHeight="1" x14ac:dyDescent="0.25"/>
    <row r="2" spans="2:9" ht="51.75" customHeight="1" x14ac:dyDescent="0.25">
      <c r="B2" s="14" t="s">
        <v>0</v>
      </c>
      <c r="C2" s="14"/>
      <c r="D2" s="14"/>
      <c r="E2" s="14"/>
      <c r="F2" s="14"/>
      <c r="G2" s="14"/>
      <c r="H2" s="14"/>
      <c r="I2" s="14"/>
    </row>
    <row r="3" spans="2:9" ht="6" customHeight="1" x14ac:dyDescent="0.25"/>
    <row r="4" spans="2:9" ht="18" customHeight="1" x14ac:dyDescent="0.25">
      <c r="B4" s="13" t="s">
        <v>1</v>
      </c>
      <c r="C4" s="13"/>
      <c r="D4" s="12" t="s">
        <v>2</v>
      </c>
      <c r="E4" s="12"/>
      <c r="F4" s="13" t="s">
        <v>3</v>
      </c>
      <c r="G4" s="13"/>
      <c r="H4" s="12" t="s">
        <v>4</v>
      </c>
      <c r="I4" s="12"/>
    </row>
    <row r="5" spans="2:9" ht="18" customHeight="1" x14ac:dyDescent="0.25">
      <c r="B5" s="13" t="s">
        <v>5</v>
      </c>
      <c r="C5" s="13"/>
      <c r="D5" s="12" t="s">
        <v>6</v>
      </c>
      <c r="E5" s="12"/>
      <c r="F5" s="13" t="s">
        <v>7</v>
      </c>
      <c r="G5" s="13"/>
      <c r="H5" s="12" t="s">
        <v>8</v>
      </c>
      <c r="I5" s="12"/>
    </row>
    <row r="6" spans="2:9" ht="18" customHeight="1" x14ac:dyDescent="0.25">
      <c r="B6" s="13" t="s">
        <v>9</v>
      </c>
      <c r="C6" s="13"/>
      <c r="D6" s="12" t="s">
        <v>10</v>
      </c>
      <c r="E6" s="12"/>
      <c r="F6" s="13" t="s">
        <v>11</v>
      </c>
      <c r="G6" s="13"/>
      <c r="H6" s="12" t="s">
        <v>12</v>
      </c>
      <c r="I6" s="12"/>
    </row>
    <row r="7" spans="2:9" ht="18" customHeight="1" x14ac:dyDescent="0.25">
      <c r="B7" s="13" t="s">
        <v>13</v>
      </c>
      <c r="C7" s="13"/>
      <c r="D7" s="12" t="s">
        <v>14</v>
      </c>
      <c r="E7" s="12"/>
      <c r="F7" s="13" t="s">
        <v>15</v>
      </c>
      <c r="G7" s="13"/>
      <c r="H7" s="12" t="s">
        <v>161</v>
      </c>
      <c r="I7" s="12"/>
    </row>
    <row r="8" spans="2:9" ht="18" customHeight="1" x14ac:dyDescent="0.25">
      <c r="B8" s="13" t="s">
        <v>16</v>
      </c>
      <c r="C8" s="13"/>
      <c r="D8" s="12" t="s">
        <v>17</v>
      </c>
      <c r="E8" s="12"/>
      <c r="F8" s="13" t="s">
        <v>18</v>
      </c>
      <c r="G8" s="13"/>
      <c r="H8" s="12" t="s">
        <v>19</v>
      </c>
      <c r="I8" s="12"/>
    </row>
    <row r="9" spans="2:9" ht="18" customHeight="1" x14ac:dyDescent="0.25"/>
    <row r="10" spans="2:9" ht="6" customHeight="1" x14ac:dyDescent="0.25">
      <c r="B10" s="11"/>
      <c r="C10" s="11"/>
      <c r="D10" s="11"/>
      <c r="E10" s="11"/>
      <c r="F10" s="11"/>
      <c r="G10" s="11"/>
      <c r="H10" s="11"/>
      <c r="I10" s="11"/>
    </row>
    <row r="11" spans="2:9" ht="21.75" customHeight="1" x14ac:dyDescent="0.25">
      <c r="B11" s="10" t="s">
        <v>20</v>
      </c>
      <c r="C11" s="10"/>
      <c r="D11" s="10"/>
      <c r="E11" s="10"/>
      <c r="F11" s="10"/>
      <c r="G11" s="10"/>
      <c r="H11" s="10"/>
      <c r="I11" s="10"/>
    </row>
    <row r="12" spans="2:9" ht="27.75" customHeight="1" x14ac:dyDescent="0.25">
      <c r="B12" s="15" t="s">
        <v>21</v>
      </c>
      <c r="C12" s="15" t="s">
        <v>22</v>
      </c>
      <c r="D12" s="15" t="s">
        <v>23</v>
      </c>
      <c r="E12" s="15" t="s">
        <v>24</v>
      </c>
      <c r="F12" s="15" t="s">
        <v>25</v>
      </c>
      <c r="G12" s="52" t="s">
        <v>26</v>
      </c>
      <c r="H12" s="55" t="s">
        <v>27</v>
      </c>
      <c r="I12" s="55"/>
    </row>
    <row r="13" spans="2:9" ht="18" customHeight="1" x14ac:dyDescent="0.25">
      <c r="B13" s="16">
        <v>1</v>
      </c>
      <c r="C13" s="17" t="s">
        <v>28</v>
      </c>
      <c r="D13" s="17" t="s">
        <v>29</v>
      </c>
      <c r="E13" s="16" t="s">
        <v>30</v>
      </c>
      <c r="F13" s="16" t="s">
        <v>31</v>
      </c>
      <c r="G13" s="53" t="s">
        <v>32</v>
      </c>
      <c r="H13" s="56">
        <f t="shared" ref="H13:H19" si="0">IF(AND(F13&lt;&gt;"",G13&lt;&gt;""), (TIMEVALUE(G13)-TIMEVALUE(F13))*24, "")</f>
        <v>9.5</v>
      </c>
      <c r="I13" s="56"/>
    </row>
    <row r="14" spans="2:9" ht="18" customHeight="1" x14ac:dyDescent="0.25">
      <c r="B14" s="19">
        <v>2</v>
      </c>
      <c r="C14" s="20" t="s">
        <v>33</v>
      </c>
      <c r="D14" s="20" t="s">
        <v>34</v>
      </c>
      <c r="E14" s="19" t="s">
        <v>30</v>
      </c>
      <c r="F14" s="19" t="s">
        <v>31</v>
      </c>
      <c r="G14" s="54" t="s">
        <v>32</v>
      </c>
      <c r="H14" s="57">
        <f t="shared" si="0"/>
        <v>9.5</v>
      </c>
      <c r="I14" s="57"/>
    </row>
    <row r="15" spans="2:9" ht="18" customHeight="1" x14ac:dyDescent="0.25">
      <c r="B15" s="16">
        <v>3</v>
      </c>
      <c r="C15" s="17" t="s">
        <v>28</v>
      </c>
      <c r="D15" s="17" t="s">
        <v>35</v>
      </c>
      <c r="E15" s="16" t="s">
        <v>36</v>
      </c>
      <c r="F15" s="16" t="s">
        <v>31</v>
      </c>
      <c r="G15" s="53" t="s">
        <v>37</v>
      </c>
      <c r="H15" s="56">
        <f t="shared" si="0"/>
        <v>8</v>
      </c>
      <c r="I15" s="56"/>
    </row>
    <row r="16" spans="2:9" ht="18" customHeight="1" x14ac:dyDescent="0.25">
      <c r="B16" s="19">
        <v>4</v>
      </c>
      <c r="C16" s="20" t="s">
        <v>38</v>
      </c>
      <c r="D16" s="20" t="s">
        <v>39</v>
      </c>
      <c r="E16" s="19" t="s">
        <v>36</v>
      </c>
      <c r="F16" s="19" t="s">
        <v>40</v>
      </c>
      <c r="G16" s="54" t="s">
        <v>41</v>
      </c>
      <c r="H16" s="57">
        <f t="shared" si="0"/>
        <v>9.0000000000000018</v>
      </c>
      <c r="I16" s="57"/>
    </row>
    <row r="17" spans="2:9" ht="18" customHeight="1" x14ac:dyDescent="0.25">
      <c r="B17" s="16">
        <v>5</v>
      </c>
      <c r="C17" s="17" t="s">
        <v>33</v>
      </c>
      <c r="D17" s="17" t="s">
        <v>42</v>
      </c>
      <c r="E17" s="16" t="s">
        <v>43</v>
      </c>
      <c r="F17" s="16" t="s">
        <v>31</v>
      </c>
      <c r="G17" s="53" t="s">
        <v>44</v>
      </c>
      <c r="H17" s="56">
        <f t="shared" si="0"/>
        <v>8.9999999999999982</v>
      </c>
      <c r="I17" s="56"/>
    </row>
    <row r="18" spans="2:9" ht="18" customHeight="1" x14ac:dyDescent="0.25">
      <c r="B18" s="19">
        <v>6</v>
      </c>
      <c r="C18" s="20" t="s">
        <v>38</v>
      </c>
      <c r="D18" s="20" t="s">
        <v>45</v>
      </c>
      <c r="E18" s="19" t="s">
        <v>43</v>
      </c>
      <c r="F18" s="19" t="s">
        <v>46</v>
      </c>
      <c r="G18" s="54" t="s">
        <v>47</v>
      </c>
      <c r="H18" s="57">
        <f t="shared" si="0"/>
        <v>5.0000000000000009</v>
      </c>
      <c r="I18" s="57"/>
    </row>
    <row r="19" spans="2:9" ht="18" customHeight="1" x14ac:dyDescent="0.25">
      <c r="B19" s="16">
        <v>7</v>
      </c>
      <c r="C19" s="17" t="s">
        <v>28</v>
      </c>
      <c r="D19" s="17" t="s">
        <v>48</v>
      </c>
      <c r="E19" s="16" t="s">
        <v>49</v>
      </c>
      <c r="F19" s="16" t="s">
        <v>31</v>
      </c>
      <c r="G19" s="53" t="s">
        <v>50</v>
      </c>
      <c r="H19" s="56">
        <f t="shared" si="0"/>
        <v>5.9999999999999982</v>
      </c>
      <c r="I19" s="56"/>
    </row>
    <row r="20" spans="2:9" ht="18" customHeight="1" x14ac:dyDescent="0.25">
      <c r="B20" s="19">
        <v>8</v>
      </c>
      <c r="C20" s="20"/>
      <c r="D20" s="20"/>
      <c r="E20" s="19"/>
      <c r="F20" s="19"/>
      <c r="G20" s="54"/>
      <c r="H20" s="57"/>
      <c r="I20" s="57"/>
    </row>
    <row r="21" spans="2:9" ht="19.5" customHeight="1" x14ac:dyDescent="0.25">
      <c r="B21" s="9" t="s">
        <v>51</v>
      </c>
      <c r="C21" s="9"/>
      <c r="D21" s="9"/>
      <c r="E21" s="9"/>
      <c r="F21" s="9"/>
      <c r="G21" s="9"/>
      <c r="H21" s="39">
        <f>SUM(H13:H20)</f>
        <v>56</v>
      </c>
      <c r="I21" s="40"/>
    </row>
    <row r="22" spans="2:9" ht="18" customHeight="1" x14ac:dyDescent="0.25"/>
    <row r="23" spans="2:9" ht="18" customHeight="1" x14ac:dyDescent="0.25">
      <c r="B23" s="8" t="s">
        <v>52</v>
      </c>
      <c r="C23" s="8"/>
      <c r="D23" s="8"/>
      <c r="E23" s="8"/>
      <c r="F23" s="7">
        <v>55</v>
      </c>
      <c r="G23" s="7"/>
      <c r="H23" s="41">
        <f>H21*F23</f>
        <v>3080</v>
      </c>
      <c r="I23" s="42"/>
    </row>
    <row r="24" spans="2:9" ht="18" customHeight="1" x14ac:dyDescent="0.25">
      <c r="B24" s="6" t="s">
        <v>53</v>
      </c>
      <c r="C24" s="6"/>
      <c r="D24" s="6"/>
      <c r="E24" s="6"/>
      <c r="F24" s="6"/>
      <c r="G24" s="6"/>
      <c r="H24" s="43">
        <f>H23</f>
        <v>3080</v>
      </c>
      <c r="I24" s="43"/>
    </row>
    <row r="25" spans="2:9" ht="18" customHeight="1" x14ac:dyDescent="0.25"/>
    <row r="26" spans="2:9" ht="6" customHeight="1" x14ac:dyDescent="0.25"/>
    <row r="27" spans="2:9" ht="21.75" customHeight="1" x14ac:dyDescent="0.25">
      <c r="B27" s="10" t="s">
        <v>54</v>
      </c>
      <c r="C27" s="10"/>
      <c r="D27" s="10"/>
      <c r="E27" s="10"/>
      <c r="F27" s="10"/>
      <c r="G27" s="10"/>
      <c r="H27" s="10"/>
      <c r="I27" s="10"/>
    </row>
    <row r="28" spans="2:9" ht="27.75" customHeight="1" x14ac:dyDescent="0.25">
      <c r="B28" s="15" t="s">
        <v>21</v>
      </c>
      <c r="C28" s="15" t="s">
        <v>55</v>
      </c>
      <c r="D28" s="15" t="s">
        <v>56</v>
      </c>
      <c r="E28" s="15" t="s">
        <v>57</v>
      </c>
      <c r="F28" s="15" t="s">
        <v>58</v>
      </c>
      <c r="G28" s="52" t="s">
        <v>59</v>
      </c>
      <c r="H28" s="55" t="s">
        <v>60</v>
      </c>
      <c r="I28" s="55"/>
    </row>
    <row r="29" spans="2:9" ht="18" customHeight="1" x14ac:dyDescent="0.25">
      <c r="B29" s="16">
        <v>1</v>
      </c>
      <c r="C29" s="17" t="s">
        <v>61</v>
      </c>
      <c r="D29" s="16" t="s">
        <v>62</v>
      </c>
      <c r="E29" s="22">
        <v>40</v>
      </c>
      <c r="F29" s="23">
        <v>12.8</v>
      </c>
      <c r="G29" s="58">
        <v>19</v>
      </c>
      <c r="H29" s="60">
        <f t="shared" ref="H29:H34" si="1">IF(AND(E29&lt;&gt;"",F29&lt;&gt;""),E29*F29,"")</f>
        <v>512</v>
      </c>
      <c r="I29" s="60"/>
    </row>
    <row r="30" spans="2:9" ht="18" customHeight="1" x14ac:dyDescent="0.25">
      <c r="B30" s="19">
        <v>2</v>
      </c>
      <c r="C30" s="20" t="s">
        <v>63</v>
      </c>
      <c r="D30" s="19" t="s">
        <v>62</v>
      </c>
      <c r="E30" s="24">
        <v>18</v>
      </c>
      <c r="F30" s="25">
        <v>87.5</v>
      </c>
      <c r="G30" s="59">
        <v>19</v>
      </c>
      <c r="H30" s="61">
        <f t="shared" si="1"/>
        <v>1575</v>
      </c>
      <c r="I30" s="61"/>
    </row>
    <row r="31" spans="2:9" ht="18" customHeight="1" x14ac:dyDescent="0.25">
      <c r="B31" s="16">
        <v>3</v>
      </c>
      <c r="C31" s="17" t="s">
        <v>64</v>
      </c>
      <c r="D31" s="16" t="s">
        <v>62</v>
      </c>
      <c r="E31" s="22">
        <v>24</v>
      </c>
      <c r="F31" s="23">
        <v>38.4</v>
      </c>
      <c r="G31" s="58">
        <v>19</v>
      </c>
      <c r="H31" s="60">
        <f t="shared" si="1"/>
        <v>921.59999999999991</v>
      </c>
      <c r="I31" s="60"/>
    </row>
    <row r="32" spans="2:9" ht="18" customHeight="1" x14ac:dyDescent="0.25">
      <c r="B32" s="19">
        <v>4</v>
      </c>
      <c r="C32" s="20" t="s">
        <v>65</v>
      </c>
      <c r="D32" s="19" t="s">
        <v>62</v>
      </c>
      <c r="E32" s="24">
        <v>6</v>
      </c>
      <c r="F32" s="25">
        <v>18.899999999999999</v>
      </c>
      <c r="G32" s="59">
        <v>19</v>
      </c>
      <c r="H32" s="61">
        <f t="shared" si="1"/>
        <v>113.39999999999999</v>
      </c>
      <c r="I32" s="61"/>
    </row>
    <row r="33" spans="2:9" ht="18" customHeight="1" x14ac:dyDescent="0.25">
      <c r="B33" s="16">
        <v>5</v>
      </c>
      <c r="C33" s="17" t="s">
        <v>66</v>
      </c>
      <c r="D33" s="16" t="s">
        <v>62</v>
      </c>
      <c r="E33" s="22">
        <v>200</v>
      </c>
      <c r="F33" s="23">
        <v>0.18</v>
      </c>
      <c r="G33" s="58">
        <v>19</v>
      </c>
      <c r="H33" s="60">
        <f t="shared" si="1"/>
        <v>36</v>
      </c>
      <c r="I33" s="60"/>
    </row>
    <row r="34" spans="2:9" ht="18" customHeight="1" x14ac:dyDescent="0.25">
      <c r="B34" s="19">
        <v>6</v>
      </c>
      <c r="C34" s="20" t="s">
        <v>67</v>
      </c>
      <c r="D34" s="19" t="s">
        <v>62</v>
      </c>
      <c r="E34" s="24">
        <v>4</v>
      </c>
      <c r="F34" s="25">
        <v>22.6</v>
      </c>
      <c r="G34" s="59">
        <v>19</v>
      </c>
      <c r="H34" s="61">
        <f t="shared" si="1"/>
        <v>90.4</v>
      </c>
      <c r="I34" s="61"/>
    </row>
    <row r="35" spans="2:9" ht="18" customHeight="1" x14ac:dyDescent="0.25">
      <c r="B35" s="16">
        <v>7</v>
      </c>
      <c r="C35" s="17"/>
      <c r="D35" s="16"/>
      <c r="E35" s="22"/>
      <c r="F35" s="23"/>
      <c r="G35" s="58">
        <v>19</v>
      </c>
      <c r="H35" s="60"/>
      <c r="I35" s="60"/>
    </row>
    <row r="36" spans="2:9" ht="18" customHeight="1" x14ac:dyDescent="0.25">
      <c r="B36" s="19">
        <v>8</v>
      </c>
      <c r="C36" s="20"/>
      <c r="D36" s="19"/>
      <c r="E36" s="24"/>
      <c r="F36" s="25"/>
      <c r="G36" s="59">
        <v>19</v>
      </c>
      <c r="H36" s="61"/>
      <c r="I36" s="61"/>
    </row>
    <row r="37" spans="2:9" ht="19.5" customHeight="1" x14ac:dyDescent="0.25">
      <c r="B37" s="9" t="s">
        <v>68</v>
      </c>
      <c r="C37" s="9"/>
      <c r="D37" s="9"/>
      <c r="E37" s="9"/>
      <c r="F37" s="9"/>
      <c r="G37" s="9"/>
      <c r="H37" s="44">
        <f>SUM(H29:H36)</f>
        <v>3248.4</v>
      </c>
      <c r="I37" s="45"/>
    </row>
    <row r="38" spans="2:9" ht="18" customHeight="1" x14ac:dyDescent="0.25"/>
    <row r="39" spans="2:9" ht="6" customHeight="1" x14ac:dyDescent="0.25"/>
    <row r="40" spans="2:9" ht="21.75" customHeight="1" x14ac:dyDescent="0.25">
      <c r="B40" s="10" t="s">
        <v>69</v>
      </c>
      <c r="C40" s="10"/>
      <c r="D40" s="10"/>
      <c r="E40" s="10"/>
      <c r="F40" s="10"/>
      <c r="G40" s="10"/>
      <c r="H40" s="10"/>
      <c r="I40" s="10"/>
    </row>
    <row r="41" spans="2:9" ht="27.75" customHeight="1" x14ac:dyDescent="0.25">
      <c r="B41" s="15" t="s">
        <v>21</v>
      </c>
      <c r="C41" s="15" t="s">
        <v>70</v>
      </c>
      <c r="D41" s="15" t="s">
        <v>71</v>
      </c>
      <c r="E41" s="15" t="s">
        <v>24</v>
      </c>
      <c r="F41" s="15" t="s">
        <v>72</v>
      </c>
      <c r="G41" s="52" t="s">
        <v>73</v>
      </c>
      <c r="H41" s="55" t="s">
        <v>74</v>
      </c>
      <c r="I41" s="55"/>
    </row>
    <row r="42" spans="2:9" ht="18" customHeight="1" x14ac:dyDescent="0.25">
      <c r="B42" s="16">
        <v>1</v>
      </c>
      <c r="C42" s="17" t="s">
        <v>75</v>
      </c>
      <c r="D42" s="17" t="s">
        <v>76</v>
      </c>
      <c r="E42" s="16" t="s">
        <v>30</v>
      </c>
      <c r="F42" s="16">
        <v>38</v>
      </c>
      <c r="G42" s="62">
        <v>0.35</v>
      </c>
      <c r="H42" s="60">
        <f>IF(AND(F42&lt;&gt;"",G42&lt;&gt;""),F42*G42,"")</f>
        <v>13.299999999999999</v>
      </c>
      <c r="I42" s="60"/>
    </row>
    <row r="43" spans="2:9" ht="18" customHeight="1" x14ac:dyDescent="0.25">
      <c r="B43" s="19">
        <v>2</v>
      </c>
      <c r="C43" s="20" t="s">
        <v>75</v>
      </c>
      <c r="D43" s="20" t="s">
        <v>76</v>
      </c>
      <c r="E43" s="19" t="s">
        <v>36</v>
      </c>
      <c r="F43" s="19">
        <v>38</v>
      </c>
      <c r="G43" s="63">
        <v>0.35</v>
      </c>
      <c r="H43" s="61">
        <f>IF(AND(F43&lt;&gt;"",G43&lt;&gt;""),F43*G43,"")</f>
        <v>13.299999999999999</v>
      </c>
      <c r="I43" s="61"/>
    </row>
    <row r="44" spans="2:9" ht="18" customHeight="1" x14ac:dyDescent="0.25">
      <c r="B44" s="16">
        <v>3</v>
      </c>
      <c r="C44" s="17" t="s">
        <v>77</v>
      </c>
      <c r="D44" s="17" t="s">
        <v>78</v>
      </c>
      <c r="E44" s="16" t="s">
        <v>36</v>
      </c>
      <c r="F44" s="16">
        <v>22</v>
      </c>
      <c r="G44" s="62">
        <v>0.42</v>
      </c>
      <c r="H44" s="60">
        <f>IF(AND(F44&lt;&gt;"",G44&lt;&gt;""),F44*G44,"")</f>
        <v>9.24</v>
      </c>
      <c r="I44" s="60"/>
    </row>
    <row r="45" spans="2:9" ht="18" customHeight="1" x14ac:dyDescent="0.25">
      <c r="B45" s="19">
        <v>4</v>
      </c>
      <c r="C45" s="20" t="s">
        <v>79</v>
      </c>
      <c r="D45" s="20" t="s">
        <v>80</v>
      </c>
      <c r="E45" s="19" t="s">
        <v>43</v>
      </c>
      <c r="F45" s="19">
        <v>1</v>
      </c>
      <c r="G45" s="63">
        <v>85</v>
      </c>
      <c r="H45" s="61">
        <f>IF(AND(F45&lt;&gt;"",G45&lt;&gt;""),F45*G45,"")</f>
        <v>85</v>
      </c>
      <c r="I45" s="61"/>
    </row>
    <row r="46" spans="2:9" ht="18" customHeight="1" x14ac:dyDescent="0.25">
      <c r="B46" s="16">
        <v>5</v>
      </c>
      <c r="C46" s="17"/>
      <c r="D46" s="17"/>
      <c r="E46" s="16"/>
      <c r="F46" s="16"/>
      <c r="G46" s="62"/>
      <c r="H46" s="60"/>
      <c r="I46" s="60"/>
    </row>
    <row r="47" spans="2:9" ht="19.5" customHeight="1" x14ac:dyDescent="0.25">
      <c r="B47" s="9" t="s">
        <v>81</v>
      </c>
      <c r="C47" s="9"/>
      <c r="D47" s="9"/>
      <c r="E47" s="9"/>
      <c r="F47" s="9"/>
      <c r="G47" s="9"/>
      <c r="H47" s="44">
        <f>SUM(H42:H46)</f>
        <v>120.84</v>
      </c>
      <c r="I47" s="45"/>
    </row>
    <row r="48" spans="2:9" ht="18" customHeight="1" x14ac:dyDescent="0.25"/>
    <row r="49" spans="2:9" ht="6" customHeight="1" x14ac:dyDescent="0.25"/>
    <row r="50" spans="2:9" ht="21.75" customHeight="1" x14ac:dyDescent="0.25">
      <c r="B50" s="10" t="s">
        <v>82</v>
      </c>
      <c r="C50" s="10"/>
      <c r="D50" s="10"/>
      <c r="E50" s="10"/>
      <c r="F50" s="10"/>
      <c r="G50" s="10"/>
      <c r="H50" s="10"/>
      <c r="I50" s="10"/>
    </row>
    <row r="51" spans="2:9" ht="19.5" customHeight="1" x14ac:dyDescent="0.25">
      <c r="B51" s="5" t="s">
        <v>83</v>
      </c>
      <c r="C51" s="5"/>
      <c r="D51" s="5"/>
      <c r="E51" s="5"/>
      <c r="F51" s="5"/>
      <c r="G51" s="5"/>
      <c r="H51" s="64">
        <f>H24</f>
        <v>3080</v>
      </c>
      <c r="I51" s="64"/>
    </row>
    <row r="52" spans="2:9" ht="19.5" customHeight="1" x14ac:dyDescent="0.25">
      <c r="B52" s="5" t="s">
        <v>84</v>
      </c>
      <c r="C52" s="5"/>
      <c r="D52" s="5"/>
      <c r="E52" s="5"/>
      <c r="F52" s="5"/>
      <c r="G52" s="5"/>
      <c r="H52" s="64">
        <f>H37</f>
        <v>3248.4</v>
      </c>
      <c r="I52" s="64"/>
    </row>
    <row r="53" spans="2:9" ht="19.5" customHeight="1" x14ac:dyDescent="0.25">
      <c r="B53" s="5" t="s">
        <v>85</v>
      </c>
      <c r="C53" s="5"/>
      <c r="D53" s="5"/>
      <c r="E53" s="5"/>
      <c r="F53" s="5"/>
      <c r="G53" s="5"/>
      <c r="H53" s="64">
        <f>H47</f>
        <v>120.84</v>
      </c>
      <c r="I53" s="64"/>
    </row>
    <row r="54" spans="2:9" ht="21.75" customHeight="1" x14ac:dyDescent="0.25">
      <c r="B54" s="4" t="s">
        <v>86</v>
      </c>
      <c r="C54" s="4"/>
      <c r="D54" s="4"/>
      <c r="E54" s="4"/>
      <c r="F54" s="4"/>
      <c r="G54" s="4"/>
      <c r="H54" s="48">
        <f>SUM(H51,H52,H53)</f>
        <v>6449.24</v>
      </c>
      <c r="I54" s="49"/>
    </row>
    <row r="55" spans="2:9" ht="19.5" customHeight="1" x14ac:dyDescent="0.25">
      <c r="B55" s="5" t="s">
        <v>87</v>
      </c>
      <c r="C55" s="5"/>
      <c r="D55" s="5"/>
      <c r="E55" s="5"/>
      <c r="F55" s="5"/>
      <c r="G55" s="5"/>
      <c r="H55" s="46">
        <f>H54*0.19</f>
        <v>1225.3555999999999</v>
      </c>
      <c r="I55" s="47"/>
    </row>
    <row r="56" spans="2:9" ht="25.5" customHeight="1" x14ac:dyDescent="0.25">
      <c r="B56" s="3" t="s">
        <v>88</v>
      </c>
      <c r="C56" s="3"/>
      <c r="D56" s="3"/>
      <c r="E56" s="3"/>
      <c r="F56" s="3"/>
      <c r="G56" s="3"/>
      <c r="H56" s="50">
        <f>H54+H55</f>
        <v>7674.5955999999996</v>
      </c>
      <c r="I56" s="51"/>
    </row>
    <row r="57" spans="2:9" ht="6" customHeight="1" x14ac:dyDescent="0.25">
      <c r="B57" s="11"/>
      <c r="C57" s="11"/>
      <c r="D57" s="11"/>
      <c r="E57" s="11"/>
      <c r="F57" s="11"/>
      <c r="G57" s="11"/>
      <c r="H57" s="11"/>
      <c r="I57" s="11"/>
    </row>
    <row r="58" spans="2:9" ht="21.75" customHeight="1" x14ac:dyDescent="0.25">
      <c r="B58" s="10" t="s">
        <v>89</v>
      </c>
      <c r="C58" s="10"/>
      <c r="D58" s="10"/>
      <c r="E58" s="10"/>
      <c r="F58" s="10"/>
      <c r="G58" s="10"/>
      <c r="H58" s="10"/>
      <c r="I58" s="10"/>
    </row>
    <row r="59" spans="2:9" ht="18" customHeight="1" x14ac:dyDescent="0.25">
      <c r="B59" s="2" t="s">
        <v>90</v>
      </c>
      <c r="C59" s="2"/>
      <c r="D59" s="2"/>
      <c r="E59" s="2"/>
      <c r="F59" s="2"/>
      <c r="G59" s="2"/>
      <c r="H59" s="2"/>
      <c r="I59" s="2"/>
    </row>
    <row r="60" spans="2:9" ht="18" customHeight="1" x14ac:dyDescent="0.25">
      <c r="B60" s="2"/>
      <c r="C60" s="2"/>
      <c r="D60" s="2"/>
      <c r="E60" s="2"/>
      <c r="F60" s="2"/>
      <c r="G60" s="2"/>
      <c r="H60" s="2"/>
      <c r="I60" s="2"/>
    </row>
    <row r="61" spans="2:9" ht="18" customHeight="1" x14ac:dyDescent="0.25">
      <c r="B61" s="2"/>
      <c r="C61" s="2"/>
      <c r="D61" s="2"/>
      <c r="E61" s="2"/>
      <c r="F61" s="2"/>
      <c r="G61" s="2"/>
      <c r="H61" s="2"/>
      <c r="I61" s="2"/>
    </row>
    <row r="62" spans="2:9" ht="18" customHeight="1" x14ac:dyDescent="0.25">
      <c r="B62" s="2"/>
      <c r="C62" s="2"/>
      <c r="D62" s="2"/>
      <c r="E62" s="2"/>
      <c r="F62" s="2"/>
      <c r="G62" s="2"/>
      <c r="H62" s="2"/>
      <c r="I62" s="2"/>
    </row>
    <row r="63" spans="2:9" ht="18" customHeight="1" x14ac:dyDescent="0.25"/>
    <row r="64" spans="2:9" ht="6" customHeight="1" x14ac:dyDescent="0.25"/>
    <row r="65" spans="2:9" ht="18" customHeight="1" x14ac:dyDescent="0.25">
      <c r="B65" s="1" t="s">
        <v>91</v>
      </c>
      <c r="C65" s="1"/>
      <c r="F65" s="1" t="s">
        <v>92</v>
      </c>
      <c r="G65" s="1"/>
    </row>
    <row r="66" spans="2:9" ht="18" customHeight="1" x14ac:dyDescent="0.25">
      <c r="B66" s="26"/>
      <c r="C66" s="26"/>
      <c r="F66" s="26"/>
      <c r="G66" s="26"/>
    </row>
    <row r="67" spans="2:9" ht="18" customHeight="1" x14ac:dyDescent="0.25">
      <c r="B67" s="26"/>
      <c r="C67" s="26"/>
      <c r="F67" s="26"/>
      <c r="G67" s="26"/>
    </row>
    <row r="68" spans="2:9" ht="18" customHeight="1" x14ac:dyDescent="0.25">
      <c r="B68" s="27" t="s">
        <v>93</v>
      </c>
      <c r="C68" s="26"/>
      <c r="F68" s="27" t="s">
        <v>93</v>
      </c>
      <c r="G68" s="26"/>
    </row>
    <row r="69" spans="2:9" ht="18" customHeight="1" x14ac:dyDescent="0.25"/>
    <row r="70" spans="2:9" ht="6" customHeight="1" x14ac:dyDescent="0.25"/>
    <row r="71" spans="2:9" ht="15.75" customHeight="1" x14ac:dyDescent="0.25">
      <c r="B71" s="33" t="s">
        <v>94</v>
      </c>
      <c r="C71" s="33"/>
      <c r="D71" s="33"/>
      <c r="E71" s="33"/>
      <c r="F71" s="33"/>
      <c r="G71" s="33"/>
      <c r="H71" s="33"/>
      <c r="I71" s="33"/>
    </row>
    <row r="72" spans="2:9" ht="18" customHeight="1" x14ac:dyDescent="0.25"/>
    <row r="73" spans="2:9" ht="18" customHeight="1" x14ac:dyDescent="0.25"/>
    <row r="74" spans="2:9" ht="18" customHeight="1" x14ac:dyDescent="0.25"/>
    <row r="75" spans="2:9" ht="18" customHeight="1" x14ac:dyDescent="0.25"/>
    <row r="76" spans="2:9" ht="18" customHeight="1" x14ac:dyDescent="0.25"/>
    <row r="77" spans="2:9" ht="18" customHeight="1" x14ac:dyDescent="0.25"/>
    <row r="78" spans="2:9" ht="18" customHeight="1" x14ac:dyDescent="0.25"/>
    <row r="79" spans="2:9" ht="18" customHeight="1" x14ac:dyDescent="0.25"/>
  </sheetData>
  <mergeCells count="79">
    <mergeCell ref="H45:I45"/>
    <mergeCell ref="H46:I46"/>
    <mergeCell ref="H41:I41"/>
    <mergeCell ref="H37:I37"/>
    <mergeCell ref="H47:I47"/>
    <mergeCell ref="B65:C65"/>
    <mergeCell ref="F65:G65"/>
    <mergeCell ref="B71:I7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3:I23"/>
    <mergeCell ref="H24:I24"/>
    <mergeCell ref="H28:I28"/>
    <mergeCell ref="B55:G55"/>
    <mergeCell ref="B56:G56"/>
    <mergeCell ref="B57:I57"/>
    <mergeCell ref="B58:I58"/>
    <mergeCell ref="B59:I62"/>
    <mergeCell ref="H55:I55"/>
    <mergeCell ref="H56:I56"/>
    <mergeCell ref="B50:I50"/>
    <mergeCell ref="B51:G51"/>
    <mergeCell ref="B52:G52"/>
    <mergeCell ref="B53:G53"/>
    <mergeCell ref="B54:G54"/>
    <mergeCell ref="H51:I51"/>
    <mergeCell ref="H52:I52"/>
    <mergeCell ref="H53:I53"/>
    <mergeCell ref="H54:I54"/>
    <mergeCell ref="B24:G24"/>
    <mergeCell ref="B27:I27"/>
    <mergeCell ref="B37:G37"/>
    <mergeCell ref="B40:I40"/>
    <mergeCell ref="B47:G47"/>
    <mergeCell ref="H29:I29"/>
    <mergeCell ref="H30:I30"/>
    <mergeCell ref="H31:I31"/>
    <mergeCell ref="H32:I32"/>
    <mergeCell ref="H33:I33"/>
    <mergeCell ref="H34:I34"/>
    <mergeCell ref="H35:I35"/>
    <mergeCell ref="H36:I36"/>
    <mergeCell ref="H42:I42"/>
    <mergeCell ref="H43:I43"/>
    <mergeCell ref="H44:I44"/>
    <mergeCell ref="B10:I10"/>
    <mergeCell ref="B11:I11"/>
    <mergeCell ref="B21:G21"/>
    <mergeCell ref="B23:E23"/>
    <mergeCell ref="F23:G23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2:I2"/>
    <mergeCell ref="B4:C4"/>
    <mergeCell ref="D4:E4"/>
    <mergeCell ref="F4:G4"/>
    <mergeCell ref="H4:I4"/>
  </mergeCell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B1:I18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22" customWidth="1"/>
    <col min="4" max="4" width="18" customWidth="1"/>
    <col min="5" max="7" width="12" customWidth="1"/>
    <col min="8" max="8" width="14" customWidth="1"/>
    <col min="9" max="9" width="5" customWidth="1"/>
  </cols>
  <sheetData>
    <row r="1" spans="2:9" ht="45.75" customHeight="1" x14ac:dyDescent="0.25">
      <c r="B1" s="34" t="s">
        <v>95</v>
      </c>
      <c r="C1" s="34"/>
      <c r="D1" s="34"/>
      <c r="E1" s="34"/>
      <c r="F1" s="34"/>
      <c r="G1" s="34"/>
      <c r="H1" s="34"/>
      <c r="I1" s="34"/>
    </row>
    <row r="2" spans="2:9" x14ac:dyDescent="0.25">
      <c r="B2" s="8" t="s">
        <v>96</v>
      </c>
      <c r="C2" s="8"/>
      <c r="D2" s="28" t="s">
        <v>97</v>
      </c>
      <c r="F2" s="8" t="s">
        <v>98</v>
      </c>
      <c r="G2" s="8"/>
      <c r="H2" s="28" t="s">
        <v>99</v>
      </c>
    </row>
    <row r="3" spans="2:9" x14ac:dyDescent="0.25">
      <c r="B3" s="8" t="s">
        <v>100</v>
      </c>
      <c r="C3" s="8"/>
      <c r="D3" s="28" t="s">
        <v>101</v>
      </c>
      <c r="F3" s="8" t="s">
        <v>102</v>
      </c>
      <c r="G3" s="8"/>
      <c r="H3" s="28" t="s">
        <v>103</v>
      </c>
    </row>
    <row r="5" spans="2:9" ht="25.5" customHeight="1" x14ac:dyDescent="0.25">
      <c r="B5" s="15" t="s">
        <v>24</v>
      </c>
      <c r="C5" s="15" t="s">
        <v>104</v>
      </c>
      <c r="D5" s="15" t="s">
        <v>105</v>
      </c>
      <c r="E5" s="15" t="s">
        <v>25</v>
      </c>
      <c r="F5" s="15" t="s">
        <v>26</v>
      </c>
      <c r="G5" s="15" t="s">
        <v>106</v>
      </c>
      <c r="H5" s="15" t="s">
        <v>107</v>
      </c>
    </row>
    <row r="6" spans="2:9" ht="16.5" customHeight="1" x14ac:dyDescent="0.25">
      <c r="B6" s="16" t="s">
        <v>108</v>
      </c>
      <c r="C6" s="17" t="s">
        <v>28</v>
      </c>
      <c r="D6" s="17" t="s">
        <v>109</v>
      </c>
      <c r="E6" s="16" t="s">
        <v>31</v>
      </c>
      <c r="F6" s="16" t="s">
        <v>32</v>
      </c>
      <c r="G6" s="18">
        <f t="shared" ref="G6:G17" si="0">IF(AND(E6&lt;&gt;"",F6&lt;&gt;""),(TIMEVALUE(F6)-TIMEVALUE(E6))*24,"")</f>
        <v>9.5</v>
      </c>
      <c r="H6" s="17" t="s">
        <v>110</v>
      </c>
    </row>
    <row r="7" spans="2:9" ht="16.5" customHeight="1" x14ac:dyDescent="0.25">
      <c r="B7" s="19" t="s">
        <v>108</v>
      </c>
      <c r="C7" s="20" t="s">
        <v>33</v>
      </c>
      <c r="D7" s="20" t="s">
        <v>111</v>
      </c>
      <c r="E7" s="19" t="s">
        <v>31</v>
      </c>
      <c r="F7" s="19" t="s">
        <v>32</v>
      </c>
      <c r="G7" s="21">
        <f t="shared" si="0"/>
        <v>9.5</v>
      </c>
      <c r="H7" s="20" t="s">
        <v>110</v>
      </c>
    </row>
    <row r="8" spans="2:9" ht="16.5" customHeight="1" x14ac:dyDescent="0.25">
      <c r="B8" s="16" t="s">
        <v>112</v>
      </c>
      <c r="C8" s="17" t="s">
        <v>28</v>
      </c>
      <c r="D8" s="17" t="s">
        <v>35</v>
      </c>
      <c r="E8" s="16" t="s">
        <v>31</v>
      </c>
      <c r="F8" s="16" t="s">
        <v>37</v>
      </c>
      <c r="G8" s="18">
        <f t="shared" si="0"/>
        <v>8</v>
      </c>
      <c r="H8" s="17" t="s">
        <v>113</v>
      </c>
    </row>
    <row r="9" spans="2:9" ht="16.5" customHeight="1" x14ac:dyDescent="0.25">
      <c r="B9" s="19" t="s">
        <v>112</v>
      </c>
      <c r="C9" s="20" t="s">
        <v>38</v>
      </c>
      <c r="D9" s="20" t="s">
        <v>114</v>
      </c>
      <c r="E9" s="19" t="s">
        <v>40</v>
      </c>
      <c r="F9" s="19" t="s">
        <v>41</v>
      </c>
      <c r="G9" s="21">
        <f t="shared" si="0"/>
        <v>9.0000000000000018</v>
      </c>
      <c r="H9" s="20" t="s">
        <v>110</v>
      </c>
    </row>
    <row r="10" spans="2:9" ht="16.5" customHeight="1" x14ac:dyDescent="0.25">
      <c r="B10" s="16" t="s">
        <v>112</v>
      </c>
      <c r="C10" s="17" t="s">
        <v>33</v>
      </c>
      <c r="D10" s="17" t="s">
        <v>115</v>
      </c>
      <c r="E10" s="16" t="s">
        <v>31</v>
      </c>
      <c r="F10" s="16" t="s">
        <v>44</v>
      </c>
      <c r="G10" s="18">
        <f t="shared" si="0"/>
        <v>8.9999999999999982</v>
      </c>
      <c r="H10" s="17" t="s">
        <v>110</v>
      </c>
    </row>
    <row r="11" spans="2:9" ht="16.5" customHeight="1" x14ac:dyDescent="0.25">
      <c r="B11" s="19" t="s">
        <v>116</v>
      </c>
      <c r="C11" s="20" t="s">
        <v>38</v>
      </c>
      <c r="D11" s="20" t="s">
        <v>117</v>
      </c>
      <c r="E11" s="19" t="s">
        <v>46</v>
      </c>
      <c r="F11" s="19" t="s">
        <v>47</v>
      </c>
      <c r="G11" s="21">
        <f t="shared" si="0"/>
        <v>5.0000000000000009</v>
      </c>
      <c r="H11" s="20" t="s">
        <v>118</v>
      </c>
    </row>
    <row r="12" spans="2:9" ht="16.5" customHeight="1" x14ac:dyDescent="0.25">
      <c r="B12" s="16" t="s">
        <v>116</v>
      </c>
      <c r="C12" s="17" t="s">
        <v>28</v>
      </c>
      <c r="D12" s="17" t="s">
        <v>119</v>
      </c>
      <c r="E12" s="16" t="s">
        <v>31</v>
      </c>
      <c r="F12" s="16" t="s">
        <v>44</v>
      </c>
      <c r="G12" s="18">
        <f t="shared" si="0"/>
        <v>8.9999999999999982</v>
      </c>
      <c r="H12" s="17" t="s">
        <v>110</v>
      </c>
    </row>
    <row r="13" spans="2:9" ht="16.5" customHeight="1" x14ac:dyDescent="0.25">
      <c r="B13" s="19" t="s">
        <v>120</v>
      </c>
      <c r="C13" s="20" t="s">
        <v>28</v>
      </c>
      <c r="D13" s="20" t="s">
        <v>121</v>
      </c>
      <c r="E13" s="19" t="s">
        <v>31</v>
      </c>
      <c r="F13" s="19" t="s">
        <v>50</v>
      </c>
      <c r="G13" s="21">
        <f t="shared" si="0"/>
        <v>5.9999999999999982</v>
      </c>
      <c r="H13" s="20" t="s">
        <v>122</v>
      </c>
    </row>
    <row r="14" spans="2:9" ht="16.5" customHeight="1" x14ac:dyDescent="0.25">
      <c r="B14" s="16" t="s">
        <v>120</v>
      </c>
      <c r="C14" s="17" t="s">
        <v>33</v>
      </c>
      <c r="D14" s="17" t="s">
        <v>123</v>
      </c>
      <c r="E14" s="16" t="s">
        <v>31</v>
      </c>
      <c r="F14" s="16" t="s">
        <v>32</v>
      </c>
      <c r="G14" s="18">
        <f t="shared" si="0"/>
        <v>9.5</v>
      </c>
      <c r="H14" s="17" t="s">
        <v>110</v>
      </c>
    </row>
    <row r="15" spans="2:9" ht="16.5" customHeight="1" x14ac:dyDescent="0.25">
      <c r="B15" s="19" t="s">
        <v>124</v>
      </c>
      <c r="C15" s="20" t="s">
        <v>38</v>
      </c>
      <c r="D15" s="20" t="s">
        <v>125</v>
      </c>
      <c r="E15" s="19" t="s">
        <v>31</v>
      </c>
      <c r="F15" s="19" t="s">
        <v>126</v>
      </c>
      <c r="G15" s="21">
        <f t="shared" si="0"/>
        <v>5</v>
      </c>
      <c r="H15" s="20" t="s">
        <v>127</v>
      </c>
    </row>
    <row r="16" spans="2:9" ht="16.5" customHeight="1" x14ac:dyDescent="0.25">
      <c r="B16" s="16" t="s">
        <v>124</v>
      </c>
      <c r="C16" s="17" t="s">
        <v>28</v>
      </c>
      <c r="D16" s="17" t="s">
        <v>128</v>
      </c>
      <c r="E16" s="16" t="s">
        <v>31</v>
      </c>
      <c r="F16" s="16" t="s">
        <v>129</v>
      </c>
      <c r="G16" s="18">
        <f t="shared" si="0"/>
        <v>3.4999999999999996</v>
      </c>
      <c r="H16" s="17" t="s">
        <v>122</v>
      </c>
    </row>
    <row r="17" spans="2:8" ht="16.5" customHeight="1" x14ac:dyDescent="0.25">
      <c r="B17" s="19" t="s">
        <v>124</v>
      </c>
      <c r="C17" s="20" t="s">
        <v>33</v>
      </c>
      <c r="D17" s="20" t="s">
        <v>130</v>
      </c>
      <c r="E17" s="19" t="s">
        <v>40</v>
      </c>
      <c r="F17" s="19" t="s">
        <v>126</v>
      </c>
      <c r="G17" s="21">
        <f t="shared" si="0"/>
        <v>4</v>
      </c>
      <c r="H17" s="20" t="s">
        <v>131</v>
      </c>
    </row>
    <row r="18" spans="2:8" ht="21.75" customHeight="1" x14ac:dyDescent="0.25">
      <c r="B18" s="35" t="s">
        <v>132</v>
      </c>
      <c r="C18" s="35"/>
      <c r="D18" s="35"/>
      <c r="E18" s="35"/>
      <c r="F18" s="35"/>
      <c r="G18" s="29">
        <f>SUM(G6:G17)</f>
        <v>87</v>
      </c>
    </row>
  </sheetData>
  <mergeCells count="6">
    <mergeCell ref="B18:F18"/>
    <mergeCell ref="B1:I1"/>
    <mergeCell ref="B2:C2"/>
    <mergeCell ref="F2:G2"/>
    <mergeCell ref="B3:C3"/>
    <mergeCell ref="F3:G3"/>
  </mergeCells>
  <conditionalFormatting sqref="G6:G17">
    <cfRule type="colorScale" priority="2">
      <colorScale>
        <cfvo type="min"/>
        <cfvo type="num" val="8"/>
        <cfvo type="max"/>
        <color rgb="FFE2EFDA"/>
        <color rgb="FFFFF2CC"/>
        <color rgb="FFFFE7E7"/>
      </colorScale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7E22"/>
  </sheetPr>
  <dimension ref="B1:E21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2" width="28" customWidth="1"/>
    <col min="3" max="5" width="20" customWidth="1"/>
    <col min="6" max="6" width="5" customWidth="1"/>
  </cols>
  <sheetData>
    <row r="1" spans="2:5" ht="39.75" customHeight="1" x14ac:dyDescent="0.25">
      <c r="B1" s="36" t="s">
        <v>133</v>
      </c>
      <c r="C1" s="36"/>
      <c r="D1" s="36"/>
      <c r="E1" s="36"/>
    </row>
    <row r="2" spans="2:5" ht="21.75" customHeight="1" x14ac:dyDescent="0.25">
      <c r="B2" s="37" t="s">
        <v>134</v>
      </c>
      <c r="C2" s="37"/>
      <c r="D2" s="37"/>
      <c r="E2" s="37"/>
    </row>
    <row r="4" spans="2:5" ht="19.5" customHeight="1" x14ac:dyDescent="0.25">
      <c r="B4" s="38" t="s">
        <v>135</v>
      </c>
      <c r="C4" s="38"/>
      <c r="D4" s="38"/>
      <c r="E4" s="38"/>
    </row>
    <row r="5" spans="2:5" ht="21.75" customHeight="1" x14ac:dyDescent="0.25">
      <c r="B5" s="30" t="s">
        <v>22</v>
      </c>
      <c r="C5" s="30" t="s">
        <v>136</v>
      </c>
      <c r="D5" s="30" t="s">
        <v>137</v>
      </c>
      <c r="E5" s="30" t="s">
        <v>138</v>
      </c>
    </row>
    <row r="6" spans="2:5" ht="16.5" customHeight="1" x14ac:dyDescent="0.25">
      <c r="B6" s="17" t="s">
        <v>28</v>
      </c>
      <c r="C6" s="17" t="s">
        <v>139</v>
      </c>
      <c r="D6" s="31">
        <v>62</v>
      </c>
      <c r="E6" s="16" t="s">
        <v>140</v>
      </c>
    </row>
    <row r="7" spans="2:5" ht="16.5" customHeight="1" x14ac:dyDescent="0.25">
      <c r="B7" s="20" t="s">
        <v>33</v>
      </c>
      <c r="C7" s="20" t="s">
        <v>141</v>
      </c>
      <c r="D7" s="31">
        <v>52</v>
      </c>
      <c r="E7" s="19" t="s">
        <v>140</v>
      </c>
    </row>
    <row r="8" spans="2:5" ht="16.5" customHeight="1" x14ac:dyDescent="0.25">
      <c r="B8" s="17" t="s">
        <v>38</v>
      </c>
      <c r="C8" s="17" t="s">
        <v>141</v>
      </c>
      <c r="D8" s="31">
        <v>52</v>
      </c>
      <c r="E8" s="16" t="s">
        <v>140</v>
      </c>
    </row>
    <row r="9" spans="2:5" ht="16.5" customHeight="1" x14ac:dyDescent="0.25">
      <c r="B9" s="20" t="s">
        <v>142</v>
      </c>
      <c r="C9" s="20" t="s">
        <v>143</v>
      </c>
      <c r="D9" s="31">
        <v>38</v>
      </c>
      <c r="E9" s="19" t="s">
        <v>140</v>
      </c>
    </row>
    <row r="10" spans="2:5" ht="16.5" customHeight="1" x14ac:dyDescent="0.25">
      <c r="B10" s="17" t="s">
        <v>144</v>
      </c>
      <c r="C10" s="17" t="s">
        <v>145</v>
      </c>
      <c r="D10" s="31">
        <v>18</v>
      </c>
      <c r="E10" s="16" t="s">
        <v>140</v>
      </c>
    </row>
    <row r="11" spans="2:5" ht="16.5" customHeight="1" x14ac:dyDescent="0.25">
      <c r="B11" s="20"/>
      <c r="C11" s="20"/>
      <c r="D11" s="31"/>
      <c r="E11" s="19"/>
    </row>
    <row r="12" spans="2:5" ht="16.5" customHeight="1" x14ac:dyDescent="0.25">
      <c r="B12" s="17"/>
      <c r="C12" s="17"/>
      <c r="D12" s="31"/>
      <c r="E12" s="16"/>
    </row>
    <row r="14" spans="2:5" ht="19.5" customHeight="1" x14ac:dyDescent="0.25">
      <c r="B14" s="38" t="s">
        <v>146</v>
      </c>
      <c r="C14" s="38"/>
      <c r="D14" s="38"/>
      <c r="E14" s="38"/>
    </row>
    <row r="15" spans="2:5" ht="21.75" customHeight="1" x14ac:dyDescent="0.25">
      <c r="B15" s="30" t="s">
        <v>147</v>
      </c>
      <c r="C15" s="30" t="s">
        <v>148</v>
      </c>
      <c r="D15" s="30" t="s">
        <v>149</v>
      </c>
      <c r="E15" s="30" t="s">
        <v>150</v>
      </c>
    </row>
    <row r="16" spans="2:5" ht="16.5" customHeight="1" x14ac:dyDescent="0.25">
      <c r="B16" s="17" t="s">
        <v>151</v>
      </c>
      <c r="C16" s="16" t="s">
        <v>152</v>
      </c>
      <c r="D16" s="31">
        <v>0.35</v>
      </c>
      <c r="E16" s="16" t="s">
        <v>153</v>
      </c>
    </row>
    <row r="17" spans="2:5" ht="16.5" customHeight="1" x14ac:dyDescent="0.25">
      <c r="B17" s="20" t="s">
        <v>154</v>
      </c>
      <c r="C17" s="19" t="s">
        <v>155</v>
      </c>
      <c r="D17" s="31">
        <v>0.42</v>
      </c>
      <c r="E17" s="19" t="s">
        <v>156</v>
      </c>
    </row>
    <row r="18" spans="2:5" ht="16.5" customHeight="1" x14ac:dyDescent="0.25">
      <c r="B18" s="17" t="s">
        <v>157</v>
      </c>
      <c r="C18" s="16" t="s">
        <v>158</v>
      </c>
      <c r="D18" s="31">
        <v>0.3</v>
      </c>
      <c r="E18" s="16" t="s">
        <v>159</v>
      </c>
    </row>
    <row r="19" spans="2:5" ht="16.5" customHeight="1" x14ac:dyDescent="0.25">
      <c r="B19" s="20"/>
      <c r="C19" s="19"/>
      <c r="D19" s="31"/>
      <c r="E19" s="19"/>
    </row>
    <row r="21" spans="2:5" x14ac:dyDescent="0.25">
      <c r="B21" s="1" t="s">
        <v>160</v>
      </c>
      <c r="C21" s="1"/>
      <c r="D21" s="32">
        <v>0.19</v>
      </c>
    </row>
  </sheetData>
  <mergeCells count="5">
    <mergeCell ref="B1:E1"/>
    <mergeCell ref="B2:E2"/>
    <mergeCell ref="B4:E4"/>
    <mergeCell ref="B14:E14"/>
    <mergeCell ref="B21:C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Rapportzettel</vt:lpstr>
      <vt:lpstr>Wochenbericht</vt:lpstr>
      <vt:lpstr>Stammdaten</vt:lpstr>
      <vt:lpstr>Rapportzettel!Druckbereich</vt:lpstr>
      <vt:lpstr>Wochenbericht!Druckbereich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2026-06-09T06:14:56Z</dcterms:created>
  <dcterms:modified xsi:type="dcterms:W3CDTF">2026-06-09T06:34:12Z</dcterms:modified>
  <dc:language>en-US</dc:language>
</cp:coreProperties>
</file>