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senhowe\"/>
    </mc:Choice>
  </mc:AlternateContent>
  <xr:revisionPtr revIDLastSave="0" documentId="11_9338F4BF2449082180569414C33C7CEDE61E66D7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isenhower-Matrix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4" i="1" l="1"/>
  <c r="K34" i="1"/>
  <c r="I34" i="1"/>
  <c r="H34" i="1"/>
  <c r="P34" i="1" s="1"/>
  <c r="K33" i="1"/>
  <c r="H33" i="1"/>
  <c r="M33" i="1" s="1"/>
  <c r="P32" i="1"/>
  <c r="O32" i="1"/>
  <c r="N32" i="1"/>
  <c r="M32" i="1"/>
  <c r="K32" i="1"/>
  <c r="I32" i="1"/>
  <c r="H32" i="1"/>
  <c r="O31" i="1"/>
  <c r="K31" i="1"/>
  <c r="H31" i="1"/>
  <c r="P31" i="1" s="1"/>
  <c r="P30" i="1"/>
  <c r="O30" i="1"/>
  <c r="N30" i="1"/>
  <c r="M30" i="1"/>
  <c r="K30" i="1"/>
  <c r="I30" i="1"/>
  <c r="H30" i="1"/>
  <c r="P29" i="1"/>
  <c r="O29" i="1"/>
  <c r="N29" i="1"/>
  <c r="M29" i="1"/>
  <c r="K29" i="1"/>
  <c r="I29" i="1"/>
  <c r="H29" i="1"/>
  <c r="K28" i="1"/>
  <c r="H28" i="1"/>
  <c r="P28" i="1" s="1"/>
  <c r="O27" i="1"/>
  <c r="N27" i="1"/>
  <c r="M27" i="1"/>
  <c r="K27" i="1"/>
  <c r="H27" i="1"/>
  <c r="P27" i="1" s="1"/>
  <c r="P26" i="1"/>
  <c r="O26" i="1"/>
  <c r="N26" i="1"/>
  <c r="M26" i="1"/>
  <c r="K26" i="1"/>
  <c r="H26" i="1"/>
  <c r="I26" i="1" s="1"/>
  <c r="K25" i="1"/>
  <c r="H25" i="1"/>
  <c r="P25" i="1" s="1"/>
  <c r="K24" i="1"/>
  <c r="H24" i="1"/>
  <c r="M24" i="1" s="1"/>
  <c r="P23" i="1"/>
  <c r="O23" i="1"/>
  <c r="N23" i="1"/>
  <c r="M23" i="1"/>
  <c r="K23" i="1"/>
  <c r="I23" i="1"/>
  <c r="H23" i="1"/>
  <c r="K22" i="1"/>
  <c r="H22" i="1"/>
  <c r="P22" i="1" s="1"/>
  <c r="K21" i="1"/>
  <c r="H21" i="1"/>
  <c r="I21" i="1" s="1"/>
  <c r="P20" i="1"/>
  <c r="O20" i="1"/>
  <c r="K20" i="1"/>
  <c r="H20" i="1"/>
  <c r="N20" i="1" s="1"/>
  <c r="K19" i="1"/>
  <c r="H19" i="1"/>
  <c r="P19" i="1" s="1"/>
  <c r="K18" i="1"/>
  <c r="H18" i="1"/>
  <c r="O18" i="1" s="1"/>
  <c r="P17" i="1"/>
  <c r="K17" i="1"/>
  <c r="H17" i="1"/>
  <c r="O17" i="1" s="1"/>
  <c r="K16" i="1"/>
  <c r="H16" i="1"/>
  <c r="I16" i="1" s="1"/>
  <c r="K15" i="1"/>
  <c r="H15" i="1"/>
  <c r="I15" i="1" s="1"/>
  <c r="N14" i="1"/>
  <c r="K14" i="1"/>
  <c r="I14" i="1"/>
  <c r="H14" i="1"/>
  <c r="P14" i="1" s="1"/>
  <c r="K13" i="1"/>
  <c r="H13" i="1"/>
  <c r="P12" i="1"/>
  <c r="O12" i="1"/>
  <c r="N12" i="1"/>
  <c r="M12" i="1"/>
  <c r="K12" i="1"/>
  <c r="I12" i="1"/>
  <c r="H12" i="1"/>
  <c r="K11" i="1"/>
  <c r="H11" i="1"/>
  <c r="P11" i="1" s="1"/>
  <c r="P10" i="1"/>
  <c r="O10" i="1"/>
  <c r="N10" i="1"/>
  <c r="M10" i="1"/>
  <c r="K10" i="1"/>
  <c r="I10" i="1"/>
  <c r="H10" i="1"/>
  <c r="J5" i="1"/>
  <c r="F5" i="1"/>
  <c r="B5" i="1"/>
  <c r="N15" i="1" l="1"/>
  <c r="M18" i="1"/>
  <c r="I24" i="1"/>
  <c r="O15" i="1"/>
  <c r="N18" i="1"/>
  <c r="M21" i="1"/>
  <c r="I27" i="1"/>
  <c r="H5" i="1"/>
  <c r="M15" i="1"/>
  <c r="P15" i="1"/>
  <c r="N21" i="1"/>
  <c r="I13" i="1"/>
  <c r="P18" i="1"/>
  <c r="N24" i="1"/>
  <c r="M16" i="1"/>
  <c r="I22" i="1"/>
  <c r="N33" i="1"/>
  <c r="N16" i="1"/>
  <c r="M19" i="1"/>
  <c r="I25" i="1"/>
  <c r="O33" i="1"/>
  <c r="P13" i="1"/>
  <c r="G50" i="1" s="1"/>
  <c r="O16" i="1"/>
  <c r="N19" i="1"/>
  <c r="M22" i="1"/>
  <c r="I28" i="1"/>
  <c r="P33" i="1"/>
  <c r="I11" i="1"/>
  <c r="P16" i="1"/>
  <c r="O19" i="1"/>
  <c r="N22" i="1"/>
  <c r="M25" i="1"/>
  <c r="I31" i="1"/>
  <c r="P21" i="1"/>
  <c r="O24" i="1"/>
  <c r="M13" i="1"/>
  <c r="B40" i="1" s="1"/>
  <c r="I19" i="1"/>
  <c r="P24" i="1"/>
  <c r="O13" i="1"/>
  <c r="O22" i="1"/>
  <c r="N25" i="1"/>
  <c r="M28" i="1"/>
  <c r="M11" i="1"/>
  <c r="I17" i="1"/>
  <c r="O25" i="1"/>
  <c r="N28" i="1"/>
  <c r="M31" i="1"/>
  <c r="N11" i="1"/>
  <c r="G40" i="1" s="1"/>
  <c r="M14" i="1"/>
  <c r="I20" i="1"/>
  <c r="O28" i="1"/>
  <c r="N31" i="1"/>
  <c r="M34" i="1"/>
  <c r="I18" i="1"/>
  <c r="O21" i="1"/>
  <c r="I33" i="1"/>
  <c r="N13" i="1"/>
  <c r="O11" i="1"/>
  <c r="B50" i="1" s="1"/>
  <c r="M17" i="1"/>
  <c r="O34" i="1"/>
  <c r="O14" i="1"/>
  <c r="N17" i="1"/>
  <c r="M20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9" authorId="0" shapeId="0" xr:uid="{00000000-0006-0000-0000-000001000000}">
      <text>
        <r>
          <rPr>
            <sz val="10"/>
            <rFont val="Arial"/>
            <family val="2"/>
          </rPr>
          <t>Wie wichtig ist die Aufgabe für Ihre Ziele?
1 = unwichtig, 5 = sehr wichtig
Ab Wert 3 gilt sie als 'wichtig'.</t>
        </r>
      </text>
    </comment>
    <comment ref="G9" authorId="0" shapeId="0" xr:uid="{00000000-0006-0000-0000-000002000000}">
      <text>
        <r>
          <rPr>
            <sz val="10"/>
            <rFont val="Arial"/>
            <family val="2"/>
          </rPr>
          <t>Wie dringend muss sie erledigt werden?
1 = nicht dringend, 5 = sofort
Ab Wert 3 gilt sie als 'dringend'.</t>
        </r>
      </text>
    </comment>
    <comment ref="H9" authorId="0" shapeId="0" xr:uid="{00000000-0006-0000-0000-000003000000}">
      <text>
        <r>
          <rPr>
            <sz val="10"/>
            <rFont val="Arial"/>
            <family val="2"/>
          </rPr>
          <t>Wird automatisch berechnet:
A = wichtig + dringend
B = wichtig + nicht dringend
C = nicht wichtig + dringend
D = weder noch</t>
        </r>
      </text>
    </comment>
  </commentList>
</comments>
</file>

<file path=xl/sharedStrings.xml><?xml version="1.0" encoding="utf-8"?>
<sst xmlns="http://schemas.openxmlformats.org/spreadsheetml/2006/main" count="110" uniqueCount="89">
  <si>
    <t>EISENHOWER-MATRIX 2026</t>
  </si>
  <si>
    <t>Aufgaben nach Wichtigkeit und Dringlichkeit priorisieren  •  Werte 1–5 eingeben – Quadrant wird automatisch berechnet</t>
  </si>
  <si>
    <t>A – Sofort erledigen</t>
  </si>
  <si>
    <t>B – Terminieren</t>
  </si>
  <si>
    <t>C – Delegieren</t>
  </si>
  <si>
    <t>D – Eliminieren</t>
  </si>
  <si>
    <t>Aufgaben gesamt</t>
  </si>
  <si>
    <t xml:space="preserve">  AUFGABENLISTE</t>
  </si>
  <si>
    <t>Nr.</t>
  </si>
  <si>
    <t>Aufgabe</t>
  </si>
  <si>
    <t>Beschreibung</t>
  </si>
  <si>
    <t>Verantwortlich</t>
  </si>
  <si>
    <t>Fälligkeit</t>
  </si>
  <si>
    <t>Wichtigkeit
(1–5)</t>
  </si>
  <si>
    <t>Dringlichkeit
(1–5)</t>
  </si>
  <si>
    <t>Quadrant</t>
  </si>
  <si>
    <t>Empf. Aktion</t>
  </si>
  <si>
    <t>Status</t>
  </si>
  <si>
    <t>Tage bis
Fälligkeit</t>
  </si>
  <si>
    <t>Notizen</t>
  </si>
  <si>
    <t>Quartalsbericht Q2 fertigstellen</t>
  </si>
  <si>
    <t>Zahlen aus Buchhaltung zusammenführen und Kommentar verfassen</t>
  </si>
  <si>
    <t>L. Hartmann</t>
  </si>
  <si>
    <t>In Bearbeitung</t>
  </si>
  <si>
    <t>Vorlage von Q1 nutzen</t>
  </si>
  <si>
    <t>Strategieworkshop 2027 vorbereiten</t>
  </si>
  <si>
    <t>Agenda, Teilnehmerliste und Materialien planen</t>
  </si>
  <si>
    <t>M. Becker</t>
  </si>
  <si>
    <t>Offen</t>
  </si>
  <si>
    <t>Externer Moderator angefragt</t>
  </si>
  <si>
    <t>Eingehende Rechnungen prüfen</t>
  </si>
  <si>
    <t>Standard-Rechnungseingang, Freigabe und Weiterleitung</t>
  </si>
  <si>
    <t>S. Krüger</t>
  </si>
  <si>
    <t>Kann an Buchhaltung übergeben werden</t>
  </si>
  <si>
    <t>Postfach von Werbe-Mails leeren</t>
  </si>
  <si>
    <t>Newsletter abbestellen und alte Promos löschen</t>
  </si>
  <si>
    <t>Selbst</t>
  </si>
  <si>
    <t>Spätestens Freitag erledigen</t>
  </si>
  <si>
    <t>Server-Störung im Backoffice beheben</t>
  </si>
  <si>
    <t>Ausfall der internen Datenbank seit heute Morgen</t>
  </si>
  <si>
    <t>T. Vogel</t>
  </si>
  <si>
    <t>IT-Dienstleister informiert</t>
  </si>
  <si>
    <t>Weiterbildung Datenanalyse abschließen</t>
  </si>
  <si>
    <t>Online-Kurs Modul 4 und Abschlussprüfung</t>
  </si>
  <si>
    <t>2h pro Woche einplanen</t>
  </si>
  <si>
    <t>Standardanfrage Lieferant beantworten</t>
  </si>
  <si>
    <t>Routinerückfrage zu Lieferzeiten</t>
  </si>
  <si>
    <t>P. Lange</t>
  </si>
  <si>
    <t>Vorlage existiert bereits</t>
  </si>
  <si>
    <t>Alte Notizen im Schreibtisch sortieren</t>
  </si>
  <si>
    <t>Papierablage ausmisten</t>
  </si>
  <si>
    <t>Bei Gelegenheit</t>
  </si>
  <si>
    <t>Jahresgespräche mit Team vorbereiten</t>
  </si>
  <si>
    <t>Feedbackbögen, Zielvereinbarungen und Termine</t>
  </si>
  <si>
    <t>Personalabteilung einbinden</t>
  </si>
  <si>
    <t>Vertragsentwurf Großkunde prüfen</t>
  </si>
  <si>
    <t>Konditionen und Haftungsklauseln vor Unterschrift</t>
  </si>
  <si>
    <t>Rechtsabteilung gegenlesen lassen</t>
  </si>
  <si>
    <t>Webinar zu Marktanalyse besuchen</t>
  </si>
  <si>
    <t>Branchenwebinar, gute Lerngelegenheit</t>
  </si>
  <si>
    <t>Aufzeichnung verfügbar</t>
  </si>
  <si>
    <t>Routine-Statusmeeting Marketing</t>
  </si>
  <si>
    <t>Wöchentliches 30-Minuten-Update</t>
  </si>
  <si>
    <t>Eventuell durch E-Mail ersetzen</t>
  </si>
  <si>
    <t>Budgetplanung 2027 starten</t>
  </si>
  <si>
    <t>Erste Eckdaten und Annahmen sammeln</t>
  </si>
  <si>
    <t>Mit Geschäftsleitung abstimmen</t>
  </si>
  <si>
    <t>Spontane Telefonanfrage delegieren</t>
  </si>
  <si>
    <t>Anruf eines Bewerbers ohne Termin</t>
  </si>
  <si>
    <t>Empfang</t>
  </si>
  <si>
    <t>Standardantwort genügt</t>
  </si>
  <si>
    <t>Datenschutzschulung absolvieren</t>
  </si>
  <si>
    <t>Pflichtschulung 2026 für alle Mitarbeitenden</t>
  </si>
  <si>
    <t>Frist beachten</t>
  </si>
  <si>
    <t xml:space="preserve">  MATRIX-ANSICHT – AUFGABEN NACH QUADRANT</t>
  </si>
  <si>
    <t>DRINGEND</t>
  </si>
  <si>
    <t>NICHT DRINGEND</t>
  </si>
  <si>
    <t>W
I
C
H
T
I
G</t>
  </si>
  <si>
    <t>A  •  SOFORT ERLEDIGEN</t>
  </si>
  <si>
    <t>B  •  TERMINIEREN</t>
  </si>
  <si>
    <t>N
I
C
H
T
W
I
C
H
T
I
G</t>
  </si>
  <si>
    <t>C  •  DELEGIEREN</t>
  </si>
  <si>
    <t>D  •  ELIMINIEREN</t>
  </si>
  <si>
    <t xml:space="preserve">  ANLEITUNG &amp; LEGENDE</t>
  </si>
  <si>
    <t>1.  Tragen Sie Ihre Aufgabe in Spalte B ein und ergänzen Sie Beschreibung, Verantwortlichen und Fälligkeit.
2.  Bewerten Sie WICHTIGKEIT (Spalte F) und DRINGLICHKEIT (Spalte G) jeweils auf einer Skala von 1 bis 5.
3.  Quadrant (Spalte H) und empfohlene Aktion (Spalte I) werden automatisch berechnet – ab Wert 3 gilt eine Aufgabe als wichtig bzw. dringend.
4.  Setzen Sie den Status in Spalte J – erledigte Aufgaben werden automatisch durchgestrichen.
5.  Die Spalte „Tage bis Fälligkeit“ ist rot bei Überschreitung, gelb bei ≤ 7 Tagen, grün sonst.
6.  Die Matrix-Ansicht und das Dashboard oben aktualisieren sich automatisch.</t>
  </si>
  <si>
    <t>A – Wichtig + Dringend
Sofort selbst erledigen – höchste Priorität.</t>
  </si>
  <si>
    <t>B – Wichtig + Nicht dringend
Aktiv terminieren – hier liegt der größte Hebel.</t>
  </si>
  <si>
    <t>C – Nicht wichtig + Dringend
Wenn möglich delegieren – kostet Zeit, bringt wenig Wert.</t>
  </si>
  <si>
    <t>D – Weder noch
Streichen oder auf später verschieben.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</si>
</sst>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0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1"/>
      <color rgb="FFFFFFFF"/>
      <name val="Calibri"/>
      <charset val="1"/>
    </font>
    <font>
      <b/>
      <sz val="11"/>
      <color rgb="FFFFFFFF"/>
      <name val="Calibri"/>
      <charset val="1"/>
    </font>
    <font>
      <b/>
      <sz val="22"/>
      <color rgb="FFC0392B"/>
      <name val="Calibri"/>
      <charset val="1"/>
    </font>
    <font>
      <b/>
      <sz val="22"/>
      <color rgb="FF1E8449"/>
      <name val="Calibri"/>
      <charset val="1"/>
    </font>
    <font>
      <b/>
      <sz val="22"/>
      <color rgb="FFB7791F"/>
      <name val="Calibri"/>
      <charset val="1"/>
    </font>
    <font>
      <b/>
      <sz val="22"/>
      <color rgb="FF5D6D7E"/>
      <name val="Calibri"/>
      <charset val="1"/>
    </font>
    <font>
      <b/>
      <sz val="22"/>
      <color rgb="FF1F3A5F"/>
      <name val="Calibri"/>
      <charset val="1"/>
    </font>
    <font>
      <b/>
      <sz val="13"/>
      <color rgb="FFFFFFFF"/>
      <name val="Calibri"/>
      <charset val="1"/>
    </font>
    <font>
      <b/>
      <sz val="10"/>
      <color rgb="FFFFFFFF"/>
      <name val="Calibri"/>
      <charset val="1"/>
    </font>
    <font>
      <sz val="10"/>
      <color rgb="FF1A1A1A"/>
      <name val="Calibri"/>
      <charset val="1"/>
    </font>
    <font>
      <b/>
      <sz val="10"/>
      <color rgb="FF1A1A1A"/>
      <name val="Calibri"/>
      <charset val="1"/>
    </font>
    <font>
      <b/>
      <sz val="12"/>
      <color rgb="FFFFFFFF"/>
      <name val="Calibri"/>
      <charset val="1"/>
    </font>
    <font>
      <b/>
      <sz val="9"/>
      <color rgb="FFFFFFFF"/>
      <name val="Calibri"/>
      <charset val="1"/>
    </font>
    <font>
      <sz val="10"/>
      <color rgb="FFC0392B"/>
      <name val="Calibri"/>
      <charset val="1"/>
    </font>
    <font>
      <sz val="10"/>
      <color rgb="FF1E8449"/>
      <name val="Calibri"/>
      <charset val="1"/>
    </font>
    <font>
      <sz val="10"/>
      <color rgb="FFB7791F"/>
      <name val="Calibri"/>
      <charset val="1"/>
    </font>
    <font>
      <sz val="10"/>
      <color rgb="FF5D6D7E"/>
      <name val="Calibri"/>
      <charset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3A5F"/>
        <bgColor rgb="FF2C5282"/>
      </patternFill>
    </fill>
    <fill>
      <patternFill patternType="solid">
        <fgColor rgb="FF2C5282"/>
        <bgColor rgb="FF0B5394"/>
      </patternFill>
    </fill>
    <fill>
      <patternFill patternType="solid">
        <fgColor rgb="FFC0392B"/>
        <bgColor rgb="FF993366"/>
      </patternFill>
    </fill>
    <fill>
      <patternFill patternType="solid">
        <fgColor rgb="FF1E8449"/>
        <bgColor rgb="FF008080"/>
      </patternFill>
    </fill>
    <fill>
      <patternFill patternType="solid">
        <fgColor rgb="FFB7791F"/>
        <bgColor rgb="FFFF6600"/>
      </patternFill>
    </fill>
    <fill>
      <patternFill patternType="solid">
        <fgColor rgb="FF5D6D7E"/>
        <bgColor rgb="FF808080"/>
      </patternFill>
    </fill>
    <fill>
      <patternFill patternType="solid">
        <fgColor rgb="FFF8D7DA"/>
        <bgColor rgb="FFE2E3E5"/>
      </patternFill>
    </fill>
    <fill>
      <patternFill patternType="solid">
        <fgColor rgb="FFD4EDDA"/>
        <bgColor rgb="FFE2E3E5"/>
      </patternFill>
    </fill>
    <fill>
      <patternFill patternType="solid">
        <fgColor rgb="FFFFF3CD"/>
        <bgColor rgb="FFF4F7FB"/>
      </patternFill>
    </fill>
    <fill>
      <patternFill patternType="solid">
        <fgColor rgb="FFE2E3E5"/>
        <bgColor rgb="FFD4EDDA"/>
      </patternFill>
    </fill>
    <fill>
      <patternFill patternType="solid">
        <fgColor rgb="FFF4F7FB"/>
        <bgColor rgb="FFFFFFFF"/>
      </patternFill>
    </fill>
    <fill>
      <patternFill patternType="solid">
        <fgColor rgb="FFFFFFFF"/>
        <bgColor rgb="FFF4F7FB"/>
      </patternFill>
    </fill>
  </fills>
  <borders count="4">
    <border>
      <left/>
      <right/>
      <top/>
      <bottom/>
      <diagonal/>
    </border>
    <border>
      <left style="thin">
        <color rgb="FFBFC9D1"/>
      </left>
      <right style="thin">
        <color rgb="FFBFC9D1"/>
      </right>
      <top style="thin">
        <color rgb="FFBFC9D1"/>
      </top>
      <bottom style="thin">
        <color rgb="FFBFC9D1"/>
      </bottom>
      <diagonal/>
    </border>
    <border>
      <left style="medium">
        <color rgb="FF2C5282"/>
      </left>
      <right style="medium">
        <color rgb="FF2C5282"/>
      </right>
      <top style="medium">
        <color rgb="FF2C5282"/>
      </top>
      <bottom style="medium">
        <color rgb="FF2C5282"/>
      </bottom>
      <diagonal/>
    </border>
    <border>
      <left style="thin">
        <color rgb="FFBFC9D1"/>
      </left>
      <right/>
      <top style="thin">
        <color rgb="FFBFC9D1"/>
      </top>
      <bottom style="thin">
        <color rgb="FFBFC9D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8" fillId="12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164" fontId="11" fillId="12" borderId="1" xfId="0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1" fontId="11" fillId="12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1" fontId="11" fillId="13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1" fillId="8" borderId="2" xfId="0" applyFont="1" applyFill="1" applyBorder="1" applyAlignment="1">
      <alignment horizontal="left" vertical="top" wrapText="1" indent="1"/>
    </xf>
    <xf numFmtId="0" fontId="11" fillId="9" borderId="2" xfId="0" applyFont="1" applyFill="1" applyBorder="1" applyAlignment="1">
      <alignment horizontal="left" vertical="top" wrapText="1" indent="1"/>
    </xf>
    <xf numFmtId="0" fontId="14" fillId="2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1" fillId="10" borderId="2" xfId="0" applyFont="1" applyFill="1" applyBorder="1" applyAlignment="1">
      <alignment horizontal="left" vertical="top" wrapText="1" indent="1"/>
    </xf>
    <xf numFmtId="0" fontId="11" fillId="11" borderId="2" xfId="0" applyFont="1" applyFill="1" applyBorder="1" applyAlignment="1">
      <alignment horizontal="left" vertical="top" wrapText="1" indent="1"/>
    </xf>
    <xf numFmtId="0" fontId="11" fillId="13" borderId="3" xfId="0" applyFont="1" applyFill="1" applyBorder="1" applyAlignment="1">
      <alignment horizontal="left" vertical="top" wrapText="1" indent="1"/>
    </xf>
    <xf numFmtId="0" fontId="15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6">
    <dxf>
      <font>
        <b/>
        <sz val="10"/>
        <color rgb="FF1E8449"/>
        <name val="Calibri"/>
        <charset val="1"/>
      </font>
      <fill>
        <patternFill>
          <bgColor rgb="FFD4EDDA"/>
        </patternFill>
      </fill>
    </dxf>
    <dxf>
      <font>
        <b/>
        <sz val="10"/>
        <color rgb="FFB7791F"/>
        <name val="Calibri"/>
        <charset val="1"/>
      </font>
      <fill>
        <patternFill>
          <bgColor rgb="FFFFF3CD"/>
        </patternFill>
      </fill>
    </dxf>
    <dxf>
      <font>
        <b/>
        <sz val="10"/>
        <color rgb="FFC0392B"/>
        <name val="Calibri"/>
        <charset val="1"/>
      </font>
      <fill>
        <patternFill>
          <bgColor rgb="FFF8D7DA"/>
        </patternFill>
      </fill>
    </dxf>
    <dxf>
      <font>
        <b/>
        <sz val="10"/>
        <color rgb="FF5D6D7E"/>
        <name val="Calibri"/>
        <charset val="1"/>
      </font>
      <fill>
        <patternFill>
          <bgColor rgb="FFE2E3E5"/>
        </patternFill>
      </fill>
    </dxf>
    <dxf>
      <font>
        <b/>
        <sz val="10"/>
        <color rgb="FFB7791F"/>
        <name val="Calibri"/>
        <charset val="1"/>
      </font>
      <fill>
        <patternFill>
          <bgColor rgb="FFFFF3CD"/>
        </patternFill>
      </fill>
    </dxf>
    <dxf>
      <font>
        <b/>
        <sz val="10"/>
        <color rgb="FF0B5394"/>
        <name val="Calibri"/>
        <charset val="1"/>
      </font>
      <fill>
        <patternFill>
          <bgColor rgb="FFCFE2FF"/>
        </patternFill>
      </fill>
    </dxf>
    <dxf>
      <font>
        <b/>
        <sz val="10"/>
        <color rgb="FF1E8449"/>
        <name val="Calibri"/>
        <charset val="1"/>
      </font>
      <fill>
        <patternFill>
          <bgColor rgb="FFD4EDDA"/>
        </patternFill>
      </fill>
    </dxf>
    <dxf>
      <font>
        <b/>
        <sz val="10"/>
        <color rgb="FF5D6D7E"/>
        <name val="Calibri"/>
        <charset val="1"/>
      </font>
      <fill>
        <patternFill>
          <bgColor rgb="FFE2E3E5"/>
        </patternFill>
      </fill>
    </dxf>
    <dxf>
      <font>
        <b/>
        <sz val="10"/>
        <color rgb="FFB7791F"/>
        <name val="Calibri"/>
        <charset val="1"/>
      </font>
      <fill>
        <patternFill>
          <bgColor rgb="FFFFF3CD"/>
        </patternFill>
      </fill>
    </dxf>
    <dxf>
      <font>
        <b/>
        <sz val="10"/>
        <color rgb="FF1E8449"/>
        <name val="Calibri"/>
        <charset val="1"/>
      </font>
      <fill>
        <patternFill>
          <bgColor rgb="FFD4EDDA"/>
        </patternFill>
      </fill>
    </dxf>
    <dxf>
      <font>
        <b/>
        <sz val="10"/>
        <color rgb="FFC0392B"/>
        <name val="Calibri"/>
        <charset val="1"/>
      </font>
      <fill>
        <patternFill>
          <bgColor rgb="FFF8D7DA"/>
        </patternFill>
      </fill>
    </dxf>
    <dxf>
      <font>
        <b/>
        <sz val="11"/>
        <color rgb="FFFFFFFF"/>
        <name val="Calibri"/>
        <charset val="1"/>
      </font>
      <fill>
        <patternFill>
          <bgColor rgb="FF5D6D7E"/>
        </patternFill>
      </fill>
    </dxf>
    <dxf>
      <font>
        <b/>
        <sz val="11"/>
        <color rgb="FFFFFFFF"/>
        <name val="Calibri"/>
        <charset val="1"/>
      </font>
      <fill>
        <patternFill>
          <bgColor rgb="FFB7791F"/>
        </patternFill>
      </fill>
    </dxf>
    <dxf>
      <font>
        <b/>
        <sz val="11"/>
        <color rgb="FFFFFFFF"/>
        <name val="Calibri"/>
        <charset val="1"/>
      </font>
      <fill>
        <patternFill>
          <bgColor rgb="FF1E8449"/>
        </patternFill>
      </fill>
    </dxf>
    <dxf>
      <font>
        <b/>
        <sz val="11"/>
        <color rgb="FFFFFFFF"/>
        <name val="Calibri"/>
        <charset val="1"/>
      </font>
      <fill>
        <patternFill>
          <bgColor rgb="FFC0392B"/>
        </patternFill>
      </fill>
    </dxf>
    <dxf>
      <font>
        <strike/>
        <sz val="10"/>
        <color rgb="FF95A5A6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008080"/>
      <rgbColor rgb="FFBFC9D1"/>
      <rgbColor rgb="FF808080"/>
      <rgbColor rgb="FF9999FF"/>
      <rgbColor rgb="FF993366"/>
      <rgbColor rgb="FFFFF3CD"/>
      <rgbColor rgb="FFF4F7FB"/>
      <rgbColor rgb="FF660066"/>
      <rgbColor rgb="FFFF8080"/>
      <rgbColor rgb="FF0B5394"/>
      <rgbColor rgb="FFCFE2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3E5"/>
      <rgbColor rgb="FFD4EDDA"/>
      <rgbColor rgb="FFFFFF99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5D6D7E"/>
      <rgbColor rgb="FF95A5A6"/>
      <rgbColor rgb="FF1F3A5F"/>
      <rgbColor rgb="FF1E8449"/>
      <rgbColor rgb="FF003300"/>
      <rgbColor rgb="FF333300"/>
      <rgbColor rgb="FFC0392B"/>
      <rgbColor rgb="FF993366"/>
      <rgbColor rgb="FF2C5282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showGridLines="0" tabSelected="1" zoomScaleNormal="100" workbookViewId="0">
      <pane ySplit="9" topLeftCell="A36" activePane="bottomLeft" state="frozen"/>
      <selection pane="bottomLeft" activeCell="S40" sqref="S40"/>
    </sheetView>
  </sheetViews>
  <sheetFormatPr baseColWidth="10" defaultColWidth="8.7109375" defaultRowHeight="15" x14ac:dyDescent="0.25"/>
  <cols>
    <col min="1" max="1" width="5" customWidth="1"/>
    <col min="2" max="2" width="30" customWidth="1"/>
    <col min="3" max="3" width="38" customWidth="1"/>
    <col min="4" max="4" width="16" customWidth="1"/>
    <col min="5" max="7" width="13" customWidth="1"/>
    <col min="8" max="8" width="11" customWidth="1"/>
    <col min="9" max="9" width="18" customWidth="1"/>
    <col min="10" max="11" width="14" customWidth="1"/>
    <col min="12" max="12" width="28" customWidth="1"/>
    <col min="13" max="16" width="40" hidden="1" customWidth="1"/>
  </cols>
  <sheetData>
    <row r="1" spans="1:16" ht="37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 ht="21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7.5" customHeight="1" x14ac:dyDescent="0.25"/>
    <row r="4" spans="1:16" ht="21.75" customHeight="1" x14ac:dyDescent="0.25">
      <c r="B4" s="12" t="s">
        <v>2</v>
      </c>
      <c r="C4" s="12"/>
      <c r="D4" s="11" t="s">
        <v>3</v>
      </c>
      <c r="E4" s="11"/>
      <c r="F4" s="10" t="s">
        <v>4</v>
      </c>
      <c r="G4" s="10"/>
      <c r="H4" s="9" t="s">
        <v>5</v>
      </c>
      <c r="I4" s="9"/>
      <c r="J4" s="8" t="s">
        <v>6</v>
      </c>
      <c r="K4" s="8"/>
      <c r="L4" s="8"/>
    </row>
    <row r="5" spans="1:16" ht="37.5" customHeight="1" x14ac:dyDescent="0.25">
      <c r="B5" s="7">
        <f>COUNTIF($H$10:$H$34,"A")</f>
        <v>4</v>
      </c>
      <c r="C5" s="7"/>
      <c r="D5" s="6">
        <f>COUNTIF($H$10:$H$34,"B")</f>
        <v>5</v>
      </c>
      <c r="E5" s="6"/>
      <c r="F5" s="5">
        <f>COUNTIF($H$10:$H$34,"C")</f>
        <v>4</v>
      </c>
      <c r="G5" s="5"/>
      <c r="H5" s="4">
        <f>COUNTIF($H$10:$H$34,"D")</f>
        <v>2</v>
      </c>
      <c r="I5" s="4"/>
      <c r="J5" s="3">
        <f>COUNTA($B$10:$B$34)</f>
        <v>15</v>
      </c>
      <c r="K5" s="3"/>
      <c r="L5" s="3"/>
    </row>
    <row r="6" spans="1:16" ht="9.75" customHeight="1" x14ac:dyDescent="0.25"/>
    <row r="7" spans="1:16" ht="21.75" customHeight="1" x14ac:dyDescent="0.2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6" customHeight="1" x14ac:dyDescent="0.25"/>
    <row r="9" spans="1:16" ht="37.5" customHeight="1" x14ac:dyDescent="0.25">
      <c r="A9" s="15" t="s">
        <v>8</v>
      </c>
      <c r="B9" s="15" t="s">
        <v>9</v>
      </c>
      <c r="C9" s="15" t="s">
        <v>10</v>
      </c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</row>
    <row r="10" spans="1:16" ht="27.75" customHeight="1" x14ac:dyDescent="0.25">
      <c r="A10" s="16">
        <v>1</v>
      </c>
      <c r="B10" s="17" t="s">
        <v>20</v>
      </c>
      <c r="C10" s="17" t="s">
        <v>21</v>
      </c>
      <c r="D10" s="17" t="s">
        <v>22</v>
      </c>
      <c r="E10" s="18">
        <v>46178</v>
      </c>
      <c r="F10" s="16">
        <v>5</v>
      </c>
      <c r="G10" s="16">
        <v>5</v>
      </c>
      <c r="H10" s="19" t="str">
        <f t="shared" ref="H10:H34" si="0">IF(OR(F10="",G10=""),"",IF(AND(F10&gt;=3,G10&gt;=3),"A",IF(AND(F10&gt;=3,G10&lt;3),"B",IF(AND(F10&lt;3,G10&gt;=3),"C","D"))))</f>
        <v>A</v>
      </c>
      <c r="I10" s="16" t="str">
        <f t="shared" ref="I10:I34" si="1">IF(H10="","",IF(H10="A","Sofort erledigen",IF(H10="B","Terminieren",IF(H10="C","Delegieren","Eliminieren"))))</f>
        <v>Sofort erledigen</v>
      </c>
      <c r="J10" s="16" t="s">
        <v>23</v>
      </c>
      <c r="K10" s="20">
        <f t="shared" ref="K10:K34" ca="1" si="2">IF(E10="","",E10-TODAY())</f>
        <v>4</v>
      </c>
      <c r="L10" s="17" t="s">
        <v>24</v>
      </c>
      <c r="M10" t="str">
        <f t="shared" ref="M10:M34" si="3">IF($H10="A","• "&amp;$B10&amp;IF($E10&lt;&gt;""," (Fällig: "&amp;TEXT($E10,"DD.MM.YYYY")&amp;")",""),"")</f>
        <v>• Quartalsbericht Q2 fertigstellen (Fällig: 05.06.YYYY)</v>
      </c>
      <c r="N10" t="str">
        <f t="shared" ref="N10:N34" si="4">IF($H10="B","• "&amp;$B10&amp;IF($E10&lt;&gt;""," (Fällig: "&amp;TEXT($E10,"DD.MM.YYYY")&amp;")",""),"")</f>
        <v/>
      </c>
      <c r="O10" t="str">
        <f t="shared" ref="O10:O34" si="5">IF($H10="C","• "&amp;$B10&amp;IF($E10&lt;&gt;""," (Fällig: "&amp;TEXT($E10,"DD.MM.YYYY")&amp;")",""),"")</f>
        <v/>
      </c>
      <c r="P10" t="str">
        <f t="shared" ref="P10:P34" si="6">IF($H10="D","• "&amp;$B10&amp;IF($E10&lt;&gt;""," (Fällig: "&amp;TEXT($E10,"DD.MM.YYYY")&amp;")",""),"")</f>
        <v/>
      </c>
    </row>
    <row r="11" spans="1:16" ht="27.75" customHeight="1" x14ac:dyDescent="0.25">
      <c r="A11" s="21">
        <v>2</v>
      </c>
      <c r="B11" s="22" t="s">
        <v>25</v>
      </c>
      <c r="C11" s="22" t="s">
        <v>26</v>
      </c>
      <c r="D11" s="22" t="s">
        <v>27</v>
      </c>
      <c r="E11" s="23">
        <v>46280</v>
      </c>
      <c r="F11" s="21">
        <v>5</v>
      </c>
      <c r="G11" s="21">
        <v>1</v>
      </c>
      <c r="H11" s="24" t="str">
        <f t="shared" si="0"/>
        <v>B</v>
      </c>
      <c r="I11" s="21" t="str">
        <f t="shared" si="1"/>
        <v>Terminieren</v>
      </c>
      <c r="J11" s="21" t="s">
        <v>28</v>
      </c>
      <c r="K11" s="25">
        <f t="shared" ca="1" si="2"/>
        <v>106</v>
      </c>
      <c r="L11" s="22" t="s">
        <v>29</v>
      </c>
      <c r="M11" t="str">
        <f t="shared" si="3"/>
        <v/>
      </c>
      <c r="N11" t="str">
        <f t="shared" si="4"/>
        <v>• Strategieworkshop 2027 vorbereiten (Fällig: 15.09.YYYY)</v>
      </c>
      <c r="O11" t="str">
        <f t="shared" si="5"/>
        <v/>
      </c>
      <c r="P11" t="str">
        <f t="shared" si="6"/>
        <v/>
      </c>
    </row>
    <row r="12" spans="1:16" ht="27.75" customHeight="1" x14ac:dyDescent="0.25">
      <c r="A12" s="16">
        <v>3</v>
      </c>
      <c r="B12" s="17" t="s">
        <v>30</v>
      </c>
      <c r="C12" s="17" t="s">
        <v>31</v>
      </c>
      <c r="D12" s="17" t="s">
        <v>32</v>
      </c>
      <c r="E12" s="18">
        <v>46176</v>
      </c>
      <c r="F12" s="16">
        <v>2</v>
      </c>
      <c r="G12" s="16">
        <v>4</v>
      </c>
      <c r="H12" s="19" t="str">
        <f t="shared" si="0"/>
        <v>C</v>
      </c>
      <c r="I12" s="16" t="str">
        <f t="shared" si="1"/>
        <v>Delegieren</v>
      </c>
      <c r="J12" s="16" t="s">
        <v>28</v>
      </c>
      <c r="K12" s="20">
        <f t="shared" ca="1" si="2"/>
        <v>2</v>
      </c>
      <c r="L12" s="17" t="s">
        <v>33</v>
      </c>
      <c r="M12" t="str">
        <f t="shared" si="3"/>
        <v/>
      </c>
      <c r="N12" t="str">
        <f t="shared" si="4"/>
        <v/>
      </c>
      <c r="O12" t="str">
        <f t="shared" si="5"/>
        <v>• Eingehende Rechnungen prüfen (Fällig: 03.06.YYYY)</v>
      </c>
      <c r="P12" t="str">
        <f t="shared" si="6"/>
        <v/>
      </c>
    </row>
    <row r="13" spans="1:16" ht="27.75" customHeight="1" x14ac:dyDescent="0.25">
      <c r="A13" s="21">
        <v>4</v>
      </c>
      <c r="B13" s="22" t="s">
        <v>34</v>
      </c>
      <c r="C13" s="22" t="s">
        <v>35</v>
      </c>
      <c r="D13" s="22" t="s">
        <v>36</v>
      </c>
      <c r="E13" s="23">
        <v>46183</v>
      </c>
      <c r="F13" s="21">
        <v>1</v>
      </c>
      <c r="G13" s="21">
        <v>1</v>
      </c>
      <c r="H13" s="24" t="str">
        <f t="shared" si="0"/>
        <v>D</v>
      </c>
      <c r="I13" s="21" t="str">
        <f t="shared" si="1"/>
        <v>Eliminieren</v>
      </c>
      <c r="J13" s="21" t="s">
        <v>28</v>
      </c>
      <c r="K13" s="25">
        <f t="shared" ca="1" si="2"/>
        <v>9</v>
      </c>
      <c r="L13" s="22" t="s">
        <v>37</v>
      </c>
      <c r="M13" t="str">
        <f t="shared" si="3"/>
        <v/>
      </c>
      <c r="N13" t="str">
        <f t="shared" si="4"/>
        <v/>
      </c>
      <c r="O13" t="str">
        <f t="shared" si="5"/>
        <v/>
      </c>
      <c r="P13" t="str">
        <f t="shared" si="6"/>
        <v>• Postfach von Werbe-Mails leeren (Fällig: 10.06.YYYY)</v>
      </c>
    </row>
    <row r="14" spans="1:16" ht="27.75" customHeight="1" x14ac:dyDescent="0.25">
      <c r="A14" s="16">
        <v>5</v>
      </c>
      <c r="B14" s="17" t="s">
        <v>38</v>
      </c>
      <c r="C14" s="17" t="s">
        <v>39</v>
      </c>
      <c r="D14" s="17" t="s">
        <v>40</v>
      </c>
      <c r="E14" s="18">
        <v>46174</v>
      </c>
      <c r="F14" s="16">
        <v>5</v>
      </c>
      <c r="G14" s="16">
        <v>5</v>
      </c>
      <c r="H14" s="19" t="str">
        <f t="shared" si="0"/>
        <v>A</v>
      </c>
      <c r="I14" s="16" t="str">
        <f t="shared" si="1"/>
        <v>Sofort erledigen</v>
      </c>
      <c r="J14" s="16" t="s">
        <v>23</v>
      </c>
      <c r="K14" s="20">
        <f t="shared" ca="1" si="2"/>
        <v>0</v>
      </c>
      <c r="L14" s="17" t="s">
        <v>41</v>
      </c>
      <c r="M14" t="str">
        <f t="shared" si="3"/>
        <v>• Server-Störung im Backoffice beheben (Fällig: 01.06.YYYY)</v>
      </c>
      <c r="N14" t="str">
        <f t="shared" si="4"/>
        <v/>
      </c>
      <c r="O14" t="str">
        <f t="shared" si="5"/>
        <v/>
      </c>
      <c r="P14" t="str">
        <f t="shared" si="6"/>
        <v/>
      </c>
    </row>
    <row r="15" spans="1:16" ht="27.75" customHeight="1" x14ac:dyDescent="0.25">
      <c r="A15" s="21">
        <v>6</v>
      </c>
      <c r="B15" s="22" t="s">
        <v>42</v>
      </c>
      <c r="C15" s="22" t="s">
        <v>43</v>
      </c>
      <c r="D15" s="22" t="s">
        <v>36</v>
      </c>
      <c r="E15" s="23">
        <v>46223</v>
      </c>
      <c r="F15" s="21">
        <v>4</v>
      </c>
      <c r="G15" s="21">
        <v>2</v>
      </c>
      <c r="H15" s="24" t="str">
        <f t="shared" si="0"/>
        <v>B</v>
      </c>
      <c r="I15" s="21" t="str">
        <f t="shared" si="1"/>
        <v>Terminieren</v>
      </c>
      <c r="J15" s="21" t="s">
        <v>23</v>
      </c>
      <c r="K15" s="25">
        <f t="shared" ca="1" si="2"/>
        <v>49</v>
      </c>
      <c r="L15" s="22" t="s">
        <v>44</v>
      </c>
      <c r="M15" t="str">
        <f t="shared" si="3"/>
        <v/>
      </c>
      <c r="N15" t="str">
        <f t="shared" si="4"/>
        <v>• Weiterbildung Datenanalyse abschließen (Fällig: 20.07.YYYY)</v>
      </c>
      <c r="O15" t="str">
        <f t="shared" si="5"/>
        <v/>
      </c>
      <c r="P15" t="str">
        <f t="shared" si="6"/>
        <v/>
      </c>
    </row>
    <row r="16" spans="1:16" ht="27.75" customHeight="1" x14ac:dyDescent="0.25">
      <c r="A16" s="16">
        <v>7</v>
      </c>
      <c r="B16" s="17" t="s">
        <v>45</v>
      </c>
      <c r="C16" s="17" t="s">
        <v>46</v>
      </c>
      <c r="D16" s="17" t="s">
        <v>47</v>
      </c>
      <c r="E16" s="18">
        <v>46177</v>
      </c>
      <c r="F16" s="16">
        <v>2</v>
      </c>
      <c r="G16" s="16">
        <v>4</v>
      </c>
      <c r="H16" s="19" t="str">
        <f t="shared" si="0"/>
        <v>C</v>
      </c>
      <c r="I16" s="16" t="str">
        <f t="shared" si="1"/>
        <v>Delegieren</v>
      </c>
      <c r="J16" s="16" t="s">
        <v>28</v>
      </c>
      <c r="K16" s="20">
        <f t="shared" ca="1" si="2"/>
        <v>3</v>
      </c>
      <c r="L16" s="17" t="s">
        <v>48</v>
      </c>
      <c r="M16" t="str">
        <f t="shared" si="3"/>
        <v/>
      </c>
      <c r="N16" t="str">
        <f t="shared" si="4"/>
        <v/>
      </c>
      <c r="O16" t="str">
        <f t="shared" si="5"/>
        <v>• Standardanfrage Lieferant beantworten (Fällig: 04.06.YYYY)</v>
      </c>
      <c r="P16" t="str">
        <f t="shared" si="6"/>
        <v/>
      </c>
    </row>
    <row r="17" spans="1:16" ht="27.75" customHeight="1" x14ac:dyDescent="0.25">
      <c r="A17" s="21">
        <v>8</v>
      </c>
      <c r="B17" s="22" t="s">
        <v>49</v>
      </c>
      <c r="C17" s="22" t="s">
        <v>50</v>
      </c>
      <c r="D17" s="22" t="s">
        <v>36</v>
      </c>
      <c r="E17" s="23">
        <v>46264</v>
      </c>
      <c r="F17" s="21">
        <v>1</v>
      </c>
      <c r="G17" s="21">
        <v>1</v>
      </c>
      <c r="H17" s="24" t="str">
        <f t="shared" si="0"/>
        <v>D</v>
      </c>
      <c r="I17" s="21" t="str">
        <f t="shared" si="1"/>
        <v>Eliminieren</v>
      </c>
      <c r="J17" s="21" t="s">
        <v>28</v>
      </c>
      <c r="K17" s="25">
        <f t="shared" ca="1" si="2"/>
        <v>90</v>
      </c>
      <c r="L17" s="22" t="s">
        <v>51</v>
      </c>
      <c r="M17" t="str">
        <f t="shared" si="3"/>
        <v/>
      </c>
      <c r="N17" t="str">
        <f t="shared" si="4"/>
        <v/>
      </c>
      <c r="O17" t="str">
        <f t="shared" si="5"/>
        <v/>
      </c>
      <c r="P17" t="str">
        <f t="shared" si="6"/>
        <v>• Alte Notizen im Schreibtisch sortieren (Fällig: 30.08.YYYY)</v>
      </c>
    </row>
    <row r="18" spans="1:16" ht="27.75" customHeight="1" x14ac:dyDescent="0.25">
      <c r="A18" s="16">
        <v>9</v>
      </c>
      <c r="B18" s="17" t="s">
        <v>52</v>
      </c>
      <c r="C18" s="17" t="s">
        <v>53</v>
      </c>
      <c r="D18" s="17" t="s">
        <v>27</v>
      </c>
      <c r="E18" s="18">
        <v>46213</v>
      </c>
      <c r="F18" s="16">
        <v>5</v>
      </c>
      <c r="G18" s="16">
        <v>2</v>
      </c>
      <c r="H18" s="19" t="str">
        <f t="shared" si="0"/>
        <v>B</v>
      </c>
      <c r="I18" s="16" t="str">
        <f t="shared" si="1"/>
        <v>Terminieren</v>
      </c>
      <c r="J18" s="16" t="s">
        <v>28</v>
      </c>
      <c r="K18" s="20">
        <f t="shared" ca="1" si="2"/>
        <v>39</v>
      </c>
      <c r="L18" s="17" t="s">
        <v>54</v>
      </c>
      <c r="M18" t="str">
        <f t="shared" si="3"/>
        <v/>
      </c>
      <c r="N18" t="str">
        <f t="shared" si="4"/>
        <v>• Jahresgespräche mit Team vorbereiten (Fällig: 10.07.YYYY)</v>
      </c>
      <c r="O18" t="str">
        <f t="shared" si="5"/>
        <v/>
      </c>
      <c r="P18" t="str">
        <f t="shared" si="6"/>
        <v/>
      </c>
    </row>
    <row r="19" spans="1:16" ht="27.75" customHeight="1" x14ac:dyDescent="0.25">
      <c r="A19" s="21">
        <v>10</v>
      </c>
      <c r="B19" s="22" t="s">
        <v>55</v>
      </c>
      <c r="C19" s="22" t="s">
        <v>56</v>
      </c>
      <c r="D19" s="22" t="s">
        <v>22</v>
      </c>
      <c r="E19" s="23">
        <v>46181</v>
      </c>
      <c r="F19" s="21">
        <v>5</v>
      </c>
      <c r="G19" s="21">
        <v>5</v>
      </c>
      <c r="H19" s="24" t="str">
        <f t="shared" si="0"/>
        <v>A</v>
      </c>
      <c r="I19" s="21" t="str">
        <f t="shared" si="1"/>
        <v>Sofort erledigen</v>
      </c>
      <c r="J19" s="21" t="s">
        <v>28</v>
      </c>
      <c r="K19" s="25">
        <f t="shared" ca="1" si="2"/>
        <v>7</v>
      </c>
      <c r="L19" s="22" t="s">
        <v>57</v>
      </c>
      <c r="M19" t="str">
        <f t="shared" si="3"/>
        <v>• Vertragsentwurf Großkunde prüfen (Fällig: 08.06.YYYY)</v>
      </c>
      <c r="N19" t="str">
        <f t="shared" si="4"/>
        <v/>
      </c>
      <c r="O19" t="str">
        <f t="shared" si="5"/>
        <v/>
      </c>
      <c r="P19" t="str">
        <f t="shared" si="6"/>
        <v/>
      </c>
    </row>
    <row r="20" spans="1:16" ht="27.75" customHeight="1" x14ac:dyDescent="0.25">
      <c r="A20" s="16">
        <v>11</v>
      </c>
      <c r="B20" s="17" t="s">
        <v>58</v>
      </c>
      <c r="C20" s="17" t="s">
        <v>59</v>
      </c>
      <c r="D20" s="17" t="s">
        <v>36</v>
      </c>
      <c r="E20" s="18">
        <v>46198</v>
      </c>
      <c r="F20" s="16">
        <v>3</v>
      </c>
      <c r="G20" s="16">
        <v>2</v>
      </c>
      <c r="H20" s="19" t="str">
        <f t="shared" si="0"/>
        <v>B</v>
      </c>
      <c r="I20" s="16" t="str">
        <f t="shared" si="1"/>
        <v>Terminieren</v>
      </c>
      <c r="J20" s="16" t="s">
        <v>28</v>
      </c>
      <c r="K20" s="20">
        <f t="shared" ca="1" si="2"/>
        <v>24</v>
      </c>
      <c r="L20" s="17" t="s">
        <v>60</v>
      </c>
      <c r="M20" t="str">
        <f t="shared" si="3"/>
        <v/>
      </c>
      <c r="N20" t="str">
        <f t="shared" si="4"/>
        <v>• Webinar zu Marktanalyse besuchen (Fällig: 25.06.YYYY)</v>
      </c>
      <c r="O20" t="str">
        <f t="shared" si="5"/>
        <v/>
      </c>
      <c r="P20" t="str">
        <f t="shared" si="6"/>
        <v/>
      </c>
    </row>
    <row r="21" spans="1:16" ht="27.75" customHeight="1" x14ac:dyDescent="0.25">
      <c r="A21" s="21">
        <v>12</v>
      </c>
      <c r="B21" s="22" t="s">
        <v>61</v>
      </c>
      <c r="C21" s="22" t="s">
        <v>62</v>
      </c>
      <c r="D21" s="22" t="s">
        <v>32</v>
      </c>
      <c r="E21" s="23">
        <v>46175</v>
      </c>
      <c r="F21" s="21">
        <v>2</v>
      </c>
      <c r="G21" s="21">
        <v>3</v>
      </c>
      <c r="H21" s="24" t="str">
        <f t="shared" si="0"/>
        <v>C</v>
      </c>
      <c r="I21" s="21" t="str">
        <f t="shared" si="1"/>
        <v>Delegieren</v>
      </c>
      <c r="J21" s="21" t="s">
        <v>28</v>
      </c>
      <c r="K21" s="25">
        <f t="shared" ca="1" si="2"/>
        <v>1</v>
      </c>
      <c r="L21" s="22" t="s">
        <v>63</v>
      </c>
      <c r="M21" t="str">
        <f t="shared" si="3"/>
        <v/>
      </c>
      <c r="N21" t="str">
        <f t="shared" si="4"/>
        <v/>
      </c>
      <c r="O21" t="str">
        <f t="shared" si="5"/>
        <v>• Routine-Statusmeeting Marketing (Fällig: 02.06.YYYY)</v>
      </c>
      <c r="P21" t="str">
        <f t="shared" si="6"/>
        <v/>
      </c>
    </row>
    <row r="22" spans="1:16" ht="27.75" customHeight="1" x14ac:dyDescent="0.25">
      <c r="A22" s="16">
        <v>13</v>
      </c>
      <c r="B22" s="17" t="s">
        <v>64</v>
      </c>
      <c r="C22" s="17" t="s">
        <v>65</v>
      </c>
      <c r="D22" s="17" t="s">
        <v>22</v>
      </c>
      <c r="E22" s="18">
        <v>46296</v>
      </c>
      <c r="F22" s="16">
        <v>5</v>
      </c>
      <c r="G22" s="16">
        <v>1</v>
      </c>
      <c r="H22" s="19" t="str">
        <f t="shared" si="0"/>
        <v>B</v>
      </c>
      <c r="I22" s="16" t="str">
        <f t="shared" si="1"/>
        <v>Terminieren</v>
      </c>
      <c r="J22" s="16" t="s">
        <v>28</v>
      </c>
      <c r="K22" s="20">
        <f t="shared" ca="1" si="2"/>
        <v>122</v>
      </c>
      <c r="L22" s="17" t="s">
        <v>66</v>
      </c>
      <c r="M22" t="str">
        <f t="shared" si="3"/>
        <v/>
      </c>
      <c r="N22" t="str">
        <f t="shared" si="4"/>
        <v>• Budgetplanung 2027 starten (Fällig: 01.10.YYYY)</v>
      </c>
      <c r="O22" t="str">
        <f t="shared" si="5"/>
        <v/>
      </c>
      <c r="P22" t="str">
        <f t="shared" si="6"/>
        <v/>
      </c>
    </row>
    <row r="23" spans="1:16" ht="27.75" customHeight="1" x14ac:dyDescent="0.25">
      <c r="A23" s="21">
        <v>14</v>
      </c>
      <c r="B23" s="22" t="s">
        <v>67</v>
      </c>
      <c r="C23" s="22" t="s">
        <v>68</v>
      </c>
      <c r="D23" s="22" t="s">
        <v>69</v>
      </c>
      <c r="E23" s="23">
        <v>46174</v>
      </c>
      <c r="F23" s="21">
        <v>1</v>
      </c>
      <c r="G23" s="21">
        <v>4</v>
      </c>
      <c r="H23" s="24" t="str">
        <f t="shared" si="0"/>
        <v>C</v>
      </c>
      <c r="I23" s="21" t="str">
        <f t="shared" si="1"/>
        <v>Delegieren</v>
      </c>
      <c r="J23" s="21" t="s">
        <v>28</v>
      </c>
      <c r="K23" s="25">
        <f t="shared" ca="1" si="2"/>
        <v>0</v>
      </c>
      <c r="L23" s="22" t="s">
        <v>70</v>
      </c>
      <c r="M23" t="str">
        <f t="shared" si="3"/>
        <v/>
      </c>
      <c r="N23" t="str">
        <f t="shared" si="4"/>
        <v/>
      </c>
      <c r="O23" t="str">
        <f t="shared" si="5"/>
        <v>• Spontane Telefonanfrage delegieren (Fällig: 01.06.YYYY)</v>
      </c>
      <c r="P23" t="str">
        <f t="shared" si="6"/>
        <v/>
      </c>
    </row>
    <row r="24" spans="1:16" ht="27.75" customHeight="1" x14ac:dyDescent="0.25">
      <c r="A24" s="16">
        <v>15</v>
      </c>
      <c r="B24" s="17" t="s">
        <v>71</v>
      </c>
      <c r="C24" s="17" t="s">
        <v>72</v>
      </c>
      <c r="D24" s="17" t="s">
        <v>36</v>
      </c>
      <c r="E24" s="18">
        <v>46203</v>
      </c>
      <c r="F24" s="16">
        <v>4</v>
      </c>
      <c r="G24" s="16">
        <v>3</v>
      </c>
      <c r="H24" s="19" t="str">
        <f t="shared" si="0"/>
        <v>A</v>
      </c>
      <c r="I24" s="16" t="str">
        <f t="shared" si="1"/>
        <v>Sofort erledigen</v>
      </c>
      <c r="J24" s="16" t="s">
        <v>28</v>
      </c>
      <c r="K24" s="20">
        <f t="shared" ca="1" si="2"/>
        <v>29</v>
      </c>
      <c r="L24" s="17" t="s">
        <v>73</v>
      </c>
      <c r="M24" t="str">
        <f t="shared" si="3"/>
        <v>• Datenschutzschulung absolvieren (Fällig: 30.06.YYYY)</v>
      </c>
      <c r="N24" t="str">
        <f t="shared" si="4"/>
        <v/>
      </c>
      <c r="O24" t="str">
        <f t="shared" si="5"/>
        <v/>
      </c>
      <c r="P24" t="str">
        <f t="shared" si="6"/>
        <v/>
      </c>
    </row>
    <row r="25" spans="1:16" ht="27.75" customHeight="1" x14ac:dyDescent="0.25">
      <c r="A25" s="21">
        <v>16</v>
      </c>
      <c r="B25" s="22"/>
      <c r="C25" s="22"/>
      <c r="D25" s="22"/>
      <c r="E25" s="23"/>
      <c r="F25" s="21"/>
      <c r="G25" s="21"/>
      <c r="H25" s="24" t="str">
        <f t="shared" si="0"/>
        <v/>
      </c>
      <c r="I25" s="21" t="str">
        <f t="shared" si="1"/>
        <v/>
      </c>
      <c r="J25" s="21"/>
      <c r="K25" s="25" t="str">
        <f t="shared" ca="1" si="2"/>
        <v/>
      </c>
      <c r="L25" s="22"/>
      <c r="M25" t="str">
        <f t="shared" si="3"/>
        <v/>
      </c>
      <c r="N25" t="str">
        <f t="shared" si="4"/>
        <v/>
      </c>
      <c r="O25" t="str">
        <f t="shared" si="5"/>
        <v/>
      </c>
      <c r="P25" t="str">
        <f t="shared" si="6"/>
        <v/>
      </c>
    </row>
    <row r="26" spans="1:16" ht="27.75" customHeight="1" x14ac:dyDescent="0.25">
      <c r="A26" s="16">
        <v>17</v>
      </c>
      <c r="B26" s="17"/>
      <c r="C26" s="17"/>
      <c r="D26" s="17"/>
      <c r="E26" s="18"/>
      <c r="F26" s="16"/>
      <c r="G26" s="16"/>
      <c r="H26" s="19" t="str">
        <f t="shared" si="0"/>
        <v/>
      </c>
      <c r="I26" s="16" t="str">
        <f t="shared" si="1"/>
        <v/>
      </c>
      <c r="J26" s="16"/>
      <c r="K26" s="20" t="str">
        <f t="shared" ca="1" si="2"/>
        <v/>
      </c>
      <c r="L26" s="17"/>
      <c r="M26" t="str">
        <f t="shared" si="3"/>
        <v/>
      </c>
      <c r="N26" t="str">
        <f t="shared" si="4"/>
        <v/>
      </c>
      <c r="O26" t="str">
        <f t="shared" si="5"/>
        <v/>
      </c>
      <c r="P26" t="str">
        <f t="shared" si="6"/>
        <v/>
      </c>
    </row>
    <row r="27" spans="1:16" ht="27.75" customHeight="1" x14ac:dyDescent="0.25">
      <c r="A27" s="21">
        <v>18</v>
      </c>
      <c r="B27" s="22"/>
      <c r="C27" s="22"/>
      <c r="D27" s="22"/>
      <c r="E27" s="23"/>
      <c r="F27" s="21"/>
      <c r="G27" s="21"/>
      <c r="H27" s="24" t="str">
        <f t="shared" si="0"/>
        <v/>
      </c>
      <c r="I27" s="21" t="str">
        <f t="shared" si="1"/>
        <v/>
      </c>
      <c r="J27" s="21"/>
      <c r="K27" s="25" t="str">
        <f t="shared" ca="1" si="2"/>
        <v/>
      </c>
      <c r="L27" s="22"/>
      <c r="M27" t="str">
        <f t="shared" si="3"/>
        <v/>
      </c>
      <c r="N27" t="str">
        <f t="shared" si="4"/>
        <v/>
      </c>
      <c r="O27" t="str">
        <f t="shared" si="5"/>
        <v/>
      </c>
      <c r="P27" t="str">
        <f t="shared" si="6"/>
        <v/>
      </c>
    </row>
    <row r="28" spans="1:16" ht="27.75" customHeight="1" x14ac:dyDescent="0.25">
      <c r="A28" s="16">
        <v>19</v>
      </c>
      <c r="B28" s="17"/>
      <c r="C28" s="17"/>
      <c r="D28" s="17"/>
      <c r="E28" s="18"/>
      <c r="F28" s="16"/>
      <c r="G28" s="16"/>
      <c r="H28" s="19" t="str">
        <f t="shared" si="0"/>
        <v/>
      </c>
      <c r="I28" s="16" t="str">
        <f t="shared" si="1"/>
        <v/>
      </c>
      <c r="J28" s="16"/>
      <c r="K28" s="20" t="str">
        <f t="shared" ca="1" si="2"/>
        <v/>
      </c>
      <c r="L28" s="17"/>
      <c r="M28" t="str">
        <f t="shared" si="3"/>
        <v/>
      </c>
      <c r="N28" t="str">
        <f t="shared" si="4"/>
        <v/>
      </c>
      <c r="O28" t="str">
        <f t="shared" si="5"/>
        <v/>
      </c>
      <c r="P28" t="str">
        <f t="shared" si="6"/>
        <v/>
      </c>
    </row>
    <row r="29" spans="1:16" ht="27.75" customHeight="1" x14ac:dyDescent="0.25">
      <c r="A29" s="21">
        <v>20</v>
      </c>
      <c r="B29" s="22"/>
      <c r="C29" s="22"/>
      <c r="D29" s="22"/>
      <c r="E29" s="23"/>
      <c r="F29" s="21"/>
      <c r="G29" s="21"/>
      <c r="H29" s="24" t="str">
        <f t="shared" si="0"/>
        <v/>
      </c>
      <c r="I29" s="21" t="str">
        <f t="shared" si="1"/>
        <v/>
      </c>
      <c r="J29" s="21"/>
      <c r="K29" s="25" t="str">
        <f t="shared" ca="1" si="2"/>
        <v/>
      </c>
      <c r="L29" s="22"/>
      <c r="M29" t="str">
        <f t="shared" si="3"/>
        <v/>
      </c>
      <c r="N29" t="str">
        <f t="shared" si="4"/>
        <v/>
      </c>
      <c r="O29" t="str">
        <f t="shared" si="5"/>
        <v/>
      </c>
      <c r="P29" t="str">
        <f t="shared" si="6"/>
        <v/>
      </c>
    </row>
    <row r="30" spans="1:16" ht="27.75" customHeight="1" x14ac:dyDescent="0.25">
      <c r="A30" s="16">
        <v>21</v>
      </c>
      <c r="B30" s="17"/>
      <c r="C30" s="17"/>
      <c r="D30" s="17"/>
      <c r="E30" s="18"/>
      <c r="F30" s="16"/>
      <c r="G30" s="16"/>
      <c r="H30" s="19" t="str">
        <f t="shared" si="0"/>
        <v/>
      </c>
      <c r="I30" s="16" t="str">
        <f t="shared" si="1"/>
        <v/>
      </c>
      <c r="J30" s="16"/>
      <c r="K30" s="20" t="str">
        <f t="shared" ca="1" si="2"/>
        <v/>
      </c>
      <c r="L30" s="17"/>
      <c r="M30" t="str">
        <f t="shared" si="3"/>
        <v/>
      </c>
      <c r="N30" t="str">
        <f t="shared" si="4"/>
        <v/>
      </c>
      <c r="O30" t="str">
        <f t="shared" si="5"/>
        <v/>
      </c>
      <c r="P30" t="str">
        <f t="shared" si="6"/>
        <v/>
      </c>
    </row>
    <row r="31" spans="1:16" ht="27.75" customHeight="1" x14ac:dyDescent="0.25">
      <c r="A31" s="21">
        <v>22</v>
      </c>
      <c r="B31" s="22"/>
      <c r="C31" s="22"/>
      <c r="D31" s="22"/>
      <c r="E31" s="23"/>
      <c r="F31" s="21"/>
      <c r="G31" s="21"/>
      <c r="H31" s="24" t="str">
        <f t="shared" si="0"/>
        <v/>
      </c>
      <c r="I31" s="21" t="str">
        <f t="shared" si="1"/>
        <v/>
      </c>
      <c r="J31" s="21"/>
      <c r="K31" s="25" t="str">
        <f t="shared" ca="1" si="2"/>
        <v/>
      </c>
      <c r="L31" s="22"/>
      <c r="M31" t="str">
        <f t="shared" si="3"/>
        <v/>
      </c>
      <c r="N31" t="str">
        <f t="shared" si="4"/>
        <v/>
      </c>
      <c r="O31" t="str">
        <f t="shared" si="5"/>
        <v/>
      </c>
      <c r="P31" t="str">
        <f t="shared" si="6"/>
        <v/>
      </c>
    </row>
    <row r="32" spans="1:16" ht="27.75" customHeight="1" x14ac:dyDescent="0.25">
      <c r="A32" s="16">
        <v>23</v>
      </c>
      <c r="B32" s="17"/>
      <c r="C32" s="17"/>
      <c r="D32" s="17"/>
      <c r="E32" s="18"/>
      <c r="F32" s="16"/>
      <c r="G32" s="16"/>
      <c r="H32" s="19" t="str">
        <f t="shared" si="0"/>
        <v/>
      </c>
      <c r="I32" s="16" t="str">
        <f t="shared" si="1"/>
        <v/>
      </c>
      <c r="J32" s="16"/>
      <c r="K32" s="20" t="str">
        <f t="shared" ca="1" si="2"/>
        <v/>
      </c>
      <c r="L32" s="17"/>
      <c r="M32" t="str">
        <f t="shared" si="3"/>
        <v/>
      </c>
      <c r="N32" t="str">
        <f t="shared" si="4"/>
        <v/>
      </c>
      <c r="O32" t="str">
        <f t="shared" si="5"/>
        <v/>
      </c>
      <c r="P32" t="str">
        <f t="shared" si="6"/>
        <v/>
      </c>
    </row>
    <row r="33" spans="1:16" ht="27.75" customHeight="1" x14ac:dyDescent="0.25">
      <c r="A33" s="21">
        <v>24</v>
      </c>
      <c r="B33" s="22"/>
      <c r="C33" s="22"/>
      <c r="D33" s="22"/>
      <c r="E33" s="23"/>
      <c r="F33" s="21"/>
      <c r="G33" s="21"/>
      <c r="H33" s="24" t="str">
        <f t="shared" si="0"/>
        <v/>
      </c>
      <c r="I33" s="21" t="str">
        <f t="shared" si="1"/>
        <v/>
      </c>
      <c r="J33" s="21"/>
      <c r="K33" s="25" t="str">
        <f t="shared" ca="1" si="2"/>
        <v/>
      </c>
      <c r="L33" s="22"/>
      <c r="M33" t="str">
        <f t="shared" si="3"/>
        <v/>
      </c>
      <c r="N33" t="str">
        <f t="shared" si="4"/>
        <v/>
      </c>
      <c r="O33" t="str">
        <f t="shared" si="5"/>
        <v/>
      </c>
      <c r="P33" t="str">
        <f t="shared" si="6"/>
        <v/>
      </c>
    </row>
    <row r="34" spans="1:16" ht="27.75" customHeight="1" x14ac:dyDescent="0.25">
      <c r="A34" s="16">
        <v>25</v>
      </c>
      <c r="B34" s="17"/>
      <c r="C34" s="17"/>
      <c r="D34" s="17"/>
      <c r="E34" s="18"/>
      <c r="F34" s="16"/>
      <c r="G34" s="16"/>
      <c r="H34" s="19" t="str">
        <f t="shared" si="0"/>
        <v/>
      </c>
      <c r="I34" s="16" t="str">
        <f t="shared" si="1"/>
        <v/>
      </c>
      <c r="J34" s="16"/>
      <c r="K34" s="20" t="str">
        <f t="shared" ca="1" si="2"/>
        <v/>
      </c>
      <c r="L34" s="17"/>
      <c r="M34" t="str">
        <f t="shared" si="3"/>
        <v/>
      </c>
      <c r="N34" t="str">
        <f t="shared" si="4"/>
        <v/>
      </c>
      <c r="O34" t="str">
        <f t="shared" si="5"/>
        <v/>
      </c>
      <c r="P34" t="str">
        <f t="shared" si="6"/>
        <v/>
      </c>
    </row>
    <row r="37" spans="1:16" ht="21.75" customHeight="1" x14ac:dyDescent="0.25">
      <c r="A37" s="2" t="s">
        <v>74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6" ht="18" customHeight="1" x14ac:dyDescent="0.25">
      <c r="B38" s="8" t="s">
        <v>75</v>
      </c>
      <c r="C38" s="8"/>
      <c r="D38" s="8"/>
      <c r="E38" s="8"/>
      <c r="F38" s="8"/>
      <c r="G38" s="8" t="s">
        <v>76</v>
      </c>
      <c r="H38" s="8"/>
      <c r="I38" s="8"/>
      <c r="J38" s="8"/>
      <c r="K38" s="8"/>
      <c r="L38" s="8"/>
    </row>
    <row r="39" spans="1:16" ht="21.75" customHeight="1" x14ac:dyDescent="0.25">
      <c r="A39" s="1" t="s">
        <v>77</v>
      </c>
      <c r="B39" s="26" t="s">
        <v>78</v>
      </c>
      <c r="C39" s="26"/>
      <c r="D39" s="26"/>
      <c r="E39" s="26"/>
      <c r="F39" s="26"/>
      <c r="G39" s="27" t="s">
        <v>79</v>
      </c>
      <c r="H39" s="27"/>
      <c r="I39" s="27"/>
      <c r="J39" s="27"/>
      <c r="K39" s="27"/>
      <c r="L39" s="27"/>
    </row>
    <row r="40" spans="1:16" ht="19.5" customHeight="1" x14ac:dyDescent="0.25">
      <c r="A40" s="1"/>
      <c r="B40" s="28" t="str">
        <f>IF(COUNTIF($H$10:$H$34,"A")=0,"– keine Aufgaben –",_xlfn.TEXTJOIN(CHAR(10),TRUE(),$M$10:$M$34))</f>
        <v>• Quartalsbericht Q2 fertigstellen (Fällig: 05.06.YYYY)
• Server-Störung im Backoffice beheben (Fällig: 01.06.YYYY)
• Vertragsentwurf Großkunde prüfen (Fällig: 08.06.YYYY)
• Datenschutzschulung absolvieren (Fällig: 30.06.YYYY)</v>
      </c>
      <c r="C40" s="28"/>
      <c r="D40" s="28"/>
      <c r="E40" s="28"/>
      <c r="F40" s="28"/>
      <c r="G40" s="29" t="str">
        <f>IF(COUNTIF($H$10:$H$34,"B")=0,"– keine Aufgaben –",_xlfn.TEXTJOIN(CHAR(10),TRUE(),$N$10:$N$34))</f>
        <v>• Strategieworkshop 2027 vorbereiten (Fällig: 15.09.YYYY)
• Weiterbildung Datenanalyse abschließen (Fällig: 20.07.YYYY)
• Jahresgespräche mit Team vorbereiten (Fällig: 10.07.YYYY)
• Webinar zu Marktanalyse besuchen (Fällig: 25.06.YYYY)
• Budgetplanung 2027 starten (Fällig: 01.10.YYYY)</v>
      </c>
      <c r="H40" s="29"/>
      <c r="I40" s="29"/>
      <c r="J40" s="29"/>
      <c r="K40" s="29"/>
      <c r="L40" s="29"/>
    </row>
    <row r="41" spans="1:16" ht="19.5" customHeight="1" x14ac:dyDescent="0.25">
      <c r="A41" s="1"/>
      <c r="B41" s="28"/>
      <c r="C41" s="28"/>
      <c r="D41" s="28"/>
      <c r="E41" s="28"/>
      <c r="F41" s="28"/>
      <c r="G41" s="29"/>
      <c r="H41" s="29"/>
      <c r="I41" s="29"/>
      <c r="J41" s="29"/>
      <c r="K41" s="29"/>
      <c r="L41" s="29"/>
    </row>
    <row r="42" spans="1:16" ht="19.5" customHeight="1" x14ac:dyDescent="0.25">
      <c r="A42" s="1"/>
      <c r="B42" s="28"/>
      <c r="C42" s="28"/>
      <c r="D42" s="28"/>
      <c r="E42" s="28"/>
      <c r="F42" s="28"/>
      <c r="G42" s="29"/>
      <c r="H42" s="29"/>
      <c r="I42" s="29"/>
      <c r="J42" s="29"/>
      <c r="K42" s="29"/>
      <c r="L42" s="29"/>
    </row>
    <row r="43" spans="1:16" ht="19.5" customHeight="1" x14ac:dyDescent="0.25">
      <c r="A43" s="1"/>
      <c r="B43" s="28"/>
      <c r="C43" s="28"/>
      <c r="D43" s="28"/>
      <c r="E43" s="28"/>
      <c r="F43" s="28"/>
      <c r="G43" s="29"/>
      <c r="H43" s="29"/>
      <c r="I43" s="29"/>
      <c r="J43" s="29"/>
      <c r="K43" s="29"/>
      <c r="L43" s="29"/>
    </row>
    <row r="44" spans="1:16" ht="19.5" customHeight="1" x14ac:dyDescent="0.25">
      <c r="A44" s="1"/>
      <c r="B44" s="28"/>
      <c r="C44" s="28"/>
      <c r="D44" s="28"/>
      <c r="E44" s="28"/>
      <c r="F44" s="28"/>
      <c r="G44" s="29"/>
      <c r="H44" s="29"/>
      <c r="I44" s="29"/>
      <c r="J44" s="29"/>
      <c r="K44" s="29"/>
      <c r="L44" s="29"/>
    </row>
    <row r="45" spans="1:16" ht="19.5" customHeight="1" x14ac:dyDescent="0.25">
      <c r="A45" s="1"/>
      <c r="B45" s="28"/>
      <c r="C45" s="28"/>
      <c r="D45" s="28"/>
      <c r="E45" s="28"/>
      <c r="F45" s="28"/>
      <c r="G45" s="29"/>
      <c r="H45" s="29"/>
      <c r="I45" s="29"/>
      <c r="J45" s="29"/>
      <c r="K45" s="29"/>
      <c r="L45" s="29"/>
    </row>
    <row r="46" spans="1:16" ht="19.5" customHeight="1" x14ac:dyDescent="0.25">
      <c r="A46" s="1"/>
      <c r="B46" s="28"/>
      <c r="C46" s="28"/>
      <c r="D46" s="28"/>
      <c r="E46" s="28"/>
      <c r="F46" s="28"/>
      <c r="G46" s="29"/>
      <c r="H46" s="29"/>
      <c r="I46" s="29"/>
      <c r="J46" s="29"/>
      <c r="K46" s="29"/>
      <c r="L46" s="29"/>
    </row>
    <row r="47" spans="1:16" ht="19.5" customHeight="1" x14ac:dyDescent="0.25">
      <c r="A47" s="1"/>
      <c r="B47" s="28"/>
      <c r="C47" s="28"/>
      <c r="D47" s="28"/>
      <c r="E47" s="28"/>
      <c r="F47" s="28"/>
      <c r="G47" s="29"/>
      <c r="H47" s="29"/>
      <c r="I47" s="29"/>
      <c r="J47" s="29"/>
      <c r="K47" s="29"/>
      <c r="L47" s="29"/>
    </row>
    <row r="48" spans="1:16" ht="19.5" customHeight="1" x14ac:dyDescent="0.25">
      <c r="A48" s="1"/>
      <c r="B48" s="28"/>
      <c r="C48" s="28"/>
      <c r="D48" s="28"/>
      <c r="E48" s="28"/>
      <c r="F48" s="28"/>
      <c r="G48" s="29"/>
      <c r="H48" s="29"/>
      <c r="I48" s="29"/>
      <c r="J48" s="29"/>
      <c r="K48" s="29"/>
      <c r="L48" s="29"/>
    </row>
    <row r="49" spans="1:12" ht="21.75" customHeight="1" x14ac:dyDescent="0.25">
      <c r="A49" s="30" t="s">
        <v>80</v>
      </c>
      <c r="B49" s="31" t="s">
        <v>81</v>
      </c>
      <c r="C49" s="31"/>
      <c r="D49" s="31"/>
      <c r="E49" s="31"/>
      <c r="F49" s="31"/>
      <c r="G49" s="32" t="s">
        <v>82</v>
      </c>
      <c r="H49" s="32"/>
      <c r="I49" s="32"/>
      <c r="J49" s="32"/>
      <c r="K49" s="32"/>
      <c r="L49" s="32"/>
    </row>
    <row r="50" spans="1:12" ht="19.5" customHeight="1" x14ac:dyDescent="0.25">
      <c r="A50" s="30"/>
      <c r="B50" s="33" t="str">
        <f>IF(COUNTIF($H$10:$H$34,"C")=0,"– keine Aufgaben –",_xlfn.TEXTJOIN(CHAR(10),TRUE(),$O$10:$O$34))</f>
        <v>• Eingehende Rechnungen prüfen (Fällig: 03.06.YYYY)
• Standardanfrage Lieferant beantworten (Fällig: 04.06.YYYY)
• Routine-Statusmeeting Marketing (Fällig: 02.06.YYYY)
• Spontane Telefonanfrage delegieren (Fällig: 01.06.YYYY)</v>
      </c>
      <c r="C50" s="33"/>
      <c r="D50" s="33"/>
      <c r="E50" s="33"/>
      <c r="F50" s="33"/>
      <c r="G50" s="34" t="str">
        <f>IF(COUNTIF($H$10:$H$34,"D")=0,"– keine Aufgaben –",_xlfn.TEXTJOIN(CHAR(10),TRUE(),$P$10:$P$34))</f>
        <v>• Postfach von Werbe-Mails leeren (Fällig: 10.06.YYYY)
• Alte Notizen im Schreibtisch sortieren (Fällig: 30.08.YYYY)</v>
      </c>
      <c r="H50" s="34"/>
      <c r="I50" s="34"/>
      <c r="J50" s="34"/>
      <c r="K50" s="34"/>
      <c r="L50" s="34"/>
    </row>
    <row r="51" spans="1:12" ht="19.5" customHeight="1" x14ac:dyDescent="0.25">
      <c r="A51" s="30"/>
      <c r="B51" s="33"/>
      <c r="C51" s="33"/>
      <c r="D51" s="33"/>
      <c r="E51" s="33"/>
      <c r="F51" s="33"/>
      <c r="G51" s="34"/>
      <c r="H51" s="34"/>
      <c r="I51" s="34"/>
      <c r="J51" s="34"/>
      <c r="K51" s="34"/>
      <c r="L51" s="34"/>
    </row>
    <row r="52" spans="1:12" ht="19.5" customHeight="1" x14ac:dyDescent="0.25">
      <c r="A52" s="30"/>
      <c r="B52" s="33"/>
      <c r="C52" s="33"/>
      <c r="D52" s="33"/>
      <c r="E52" s="33"/>
      <c r="F52" s="33"/>
      <c r="G52" s="34"/>
      <c r="H52" s="34"/>
      <c r="I52" s="34"/>
      <c r="J52" s="34"/>
      <c r="K52" s="34"/>
      <c r="L52" s="34"/>
    </row>
    <row r="53" spans="1:12" ht="19.5" customHeight="1" x14ac:dyDescent="0.25">
      <c r="A53" s="30"/>
      <c r="B53" s="33"/>
      <c r="C53" s="33"/>
      <c r="D53" s="33"/>
      <c r="E53" s="33"/>
      <c r="F53" s="33"/>
      <c r="G53" s="34"/>
      <c r="H53" s="34"/>
      <c r="I53" s="34"/>
      <c r="J53" s="34"/>
      <c r="K53" s="34"/>
      <c r="L53" s="34"/>
    </row>
    <row r="54" spans="1:12" ht="19.5" customHeight="1" x14ac:dyDescent="0.25">
      <c r="A54" s="30"/>
      <c r="B54" s="33"/>
      <c r="C54" s="33"/>
      <c r="D54" s="33"/>
      <c r="E54" s="33"/>
      <c r="F54" s="33"/>
      <c r="G54" s="34"/>
      <c r="H54" s="34"/>
      <c r="I54" s="34"/>
      <c r="J54" s="34"/>
      <c r="K54" s="34"/>
      <c r="L54" s="34"/>
    </row>
    <row r="55" spans="1:12" ht="19.5" customHeight="1" x14ac:dyDescent="0.25">
      <c r="A55" s="30"/>
      <c r="B55" s="33"/>
      <c r="C55" s="33"/>
      <c r="D55" s="33"/>
      <c r="E55" s="33"/>
      <c r="F55" s="33"/>
      <c r="G55" s="34"/>
      <c r="H55" s="34"/>
      <c r="I55" s="34"/>
      <c r="J55" s="34"/>
      <c r="K55" s="34"/>
      <c r="L55" s="34"/>
    </row>
    <row r="56" spans="1:12" ht="19.5" customHeight="1" x14ac:dyDescent="0.25">
      <c r="A56" s="30"/>
      <c r="B56" s="33"/>
      <c r="C56" s="33"/>
      <c r="D56" s="33"/>
      <c r="E56" s="33"/>
      <c r="F56" s="33"/>
      <c r="G56" s="34"/>
      <c r="H56" s="34"/>
      <c r="I56" s="34"/>
      <c r="J56" s="34"/>
      <c r="K56" s="34"/>
      <c r="L56" s="34"/>
    </row>
    <row r="57" spans="1:12" ht="19.5" customHeight="1" x14ac:dyDescent="0.25">
      <c r="A57" s="30"/>
      <c r="B57" s="33"/>
      <c r="C57" s="33"/>
      <c r="D57" s="33"/>
      <c r="E57" s="33"/>
      <c r="F57" s="33"/>
      <c r="G57" s="34"/>
      <c r="H57" s="34"/>
      <c r="I57" s="34"/>
      <c r="J57" s="34"/>
      <c r="K57" s="34"/>
      <c r="L57" s="34"/>
    </row>
    <row r="58" spans="1:12" ht="19.5" customHeight="1" x14ac:dyDescent="0.25">
      <c r="A58" s="30"/>
      <c r="B58" s="33"/>
      <c r="C58" s="33"/>
      <c r="D58" s="33"/>
      <c r="E58" s="33"/>
      <c r="F58" s="33"/>
      <c r="G58" s="34"/>
      <c r="H58" s="34"/>
      <c r="I58" s="34"/>
      <c r="J58" s="34"/>
      <c r="K58" s="34"/>
      <c r="L58" s="34"/>
    </row>
    <row r="60" spans="1:12" ht="21.75" customHeight="1" x14ac:dyDescent="0.25">
      <c r="A60" s="2" t="s">
        <v>83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09.5" customHeight="1" x14ac:dyDescent="0.25">
      <c r="A61" s="35" t="s">
        <v>84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 ht="49.5" customHeight="1" x14ac:dyDescent="0.25">
      <c r="A62" s="36" t="s">
        <v>85</v>
      </c>
      <c r="B62" s="36"/>
      <c r="C62" s="36"/>
      <c r="D62" s="37" t="s">
        <v>86</v>
      </c>
      <c r="E62" s="37"/>
      <c r="F62" s="37"/>
      <c r="G62" s="38" t="s">
        <v>87</v>
      </c>
      <c r="H62" s="38"/>
      <c r="I62" s="38"/>
      <c r="J62" s="39" t="s">
        <v>88</v>
      </c>
      <c r="K62" s="39"/>
      <c r="L62" s="39"/>
    </row>
  </sheetData>
  <mergeCells count="32">
    <mergeCell ref="A60:L60"/>
    <mergeCell ref="A61:L61"/>
    <mergeCell ref="A62:C62"/>
    <mergeCell ref="D62:F62"/>
    <mergeCell ref="G62:I62"/>
    <mergeCell ref="J62:L62"/>
    <mergeCell ref="A49:A58"/>
    <mergeCell ref="B49:F49"/>
    <mergeCell ref="G49:L49"/>
    <mergeCell ref="B50:F58"/>
    <mergeCell ref="G50:L58"/>
    <mergeCell ref="A7:L7"/>
    <mergeCell ref="A37:L37"/>
    <mergeCell ref="B38:F38"/>
    <mergeCell ref="G38:L38"/>
    <mergeCell ref="A39:A48"/>
    <mergeCell ref="B39:F39"/>
    <mergeCell ref="G39:L39"/>
    <mergeCell ref="B40:F48"/>
    <mergeCell ref="G40:L48"/>
    <mergeCell ref="B5:C5"/>
    <mergeCell ref="D5:E5"/>
    <mergeCell ref="F5:G5"/>
    <mergeCell ref="H5:I5"/>
    <mergeCell ref="J5:L5"/>
    <mergeCell ref="A1:L1"/>
    <mergeCell ref="A2:L2"/>
    <mergeCell ref="B4:C4"/>
    <mergeCell ref="D4:E4"/>
    <mergeCell ref="F4:G4"/>
    <mergeCell ref="H4:I4"/>
    <mergeCell ref="J4:L4"/>
  </mergeCells>
  <conditionalFormatting sqref="B10:L34">
    <cfRule type="expression" dxfId="15" priority="17">
      <formula>$J10="Erledigt"</formula>
    </cfRule>
  </conditionalFormatting>
  <conditionalFormatting sqref="H10:H34">
    <cfRule type="cellIs" dxfId="14" priority="2" operator="equal">
      <formula>"A"</formula>
    </cfRule>
    <cfRule type="cellIs" dxfId="13" priority="3" operator="equal">
      <formula>"B"</formula>
    </cfRule>
    <cfRule type="cellIs" dxfId="12" priority="4" operator="equal">
      <formula>"C"</formula>
    </cfRule>
    <cfRule type="cellIs" dxfId="11" priority="5" operator="equal">
      <formula>"D"</formula>
    </cfRule>
  </conditionalFormatting>
  <conditionalFormatting sqref="I10:I34">
    <cfRule type="expression" dxfId="10" priority="6">
      <formula>$H10="A"</formula>
    </cfRule>
    <cfRule type="expression" dxfId="9" priority="7">
      <formula>$H10="B"</formula>
    </cfRule>
    <cfRule type="expression" dxfId="8" priority="8">
      <formula>$H10="C"</formula>
    </cfRule>
    <cfRule type="expression" dxfId="7" priority="9">
      <formula>$H10="D"</formula>
    </cfRule>
  </conditionalFormatting>
  <conditionalFormatting sqref="J10:J34">
    <cfRule type="cellIs" dxfId="6" priority="10" operator="equal">
      <formula>"Erledigt"</formula>
    </cfRule>
    <cfRule type="cellIs" dxfId="5" priority="11" operator="equal">
      <formula>"In Bearbeitung"</formula>
    </cfRule>
    <cfRule type="cellIs" dxfId="4" priority="12" operator="equal">
      <formula>"Offen"</formula>
    </cfRule>
    <cfRule type="cellIs" dxfId="3" priority="13" operator="equal">
      <formula>"Verschoben"</formula>
    </cfRule>
  </conditionalFormatting>
  <conditionalFormatting sqref="K10:K34">
    <cfRule type="expression" dxfId="2" priority="14">
      <formula>AND(ISNUMBER($K10),$K10&lt;0,$J10&lt;&gt;"Erledigt")</formula>
    </cfRule>
    <cfRule type="expression" dxfId="1" priority="15">
      <formula>AND(ISNUMBER($K10),$K10&gt;=0,$K10&lt;=7,$J10&lt;&gt;"Erledigt")</formula>
    </cfRule>
    <cfRule type="expression" dxfId="0" priority="16">
      <formula>AND(ISNUMBER($K10),$K10&gt;7)</formula>
    </cfRule>
  </conditionalFormatting>
  <dataValidations count="2">
    <dataValidation type="whole" showErrorMessage="1" errorTitle="Ungültiger Wert" error="Bitte eine ganze Zahl zwischen 1 und 5 eingeben." sqref="F10:G34" xr:uid="{00000000-0002-0000-0000-000000000000}">
      <formula1>1</formula1>
      <formula2>5</formula2>
    </dataValidation>
    <dataValidation type="list" showErrorMessage="1" errorTitle="Ungültiger Status" error="Bitte aus der Liste auswählen." sqref="J10:J34" xr:uid="{00000000-0002-0000-0000-000001000000}">
      <formula1>"Offen,In Bearbeitung,Erledigt,Verschoben"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Eisenhower-Matrix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2026-06-01T10:18:40Z</dcterms:created>
  <dcterms:modified xsi:type="dcterms:W3CDTF">2026-06-01T10:20:18Z</dcterms:modified>
  <dc:language>en-US</dc:language>
</cp:coreProperties>
</file>