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opfloor Board" sheetId="1" state="visible" r:id="rId3"/>
    <sheet name="📈 Wochentrend" sheetId="2" state="visible" r:id="rId4"/>
    <sheet name="ℹ Anleitu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<sst xmlns="http://schemas.openxmlformats.org/spreadsheetml/2006/main" count="145" uniqueCount="126">
  <si>
    <t xml:space="preserve">  🏭  SHOPFLOOR BOARD</t>
  </si>
  <si>
    <t xml:space="preserve">Datum</t>
  </si>
  <si>
    <t xml:space="preserve">10.05.2026</t>
  </si>
  <si>
    <t xml:space="preserve">Schicht</t>
  </si>
  <si>
    <t xml:space="preserve">Frühschicht</t>
  </si>
  <si>
    <t xml:space="preserve">  KEY PERFORMANCE INDICATORS — TAGESÜBERSICHT</t>
  </si>
  <si>
    <t xml:space="preserve">Produktionsmenge (Stück)</t>
  </si>
  <si>
    <t xml:space="preserve">Ausschussquote (%)</t>
  </si>
  <si>
    <t xml:space="preserve">OEE (%)</t>
  </si>
  <si>
    <t xml:space="preserve">Liefertreue (%)</t>
  </si>
  <si>
    <t xml:space="preserve">Unfälle / Beinahe (Anz.)</t>
  </si>
  <si>
    <t xml:space="preserve">Energieverbrauch (kWh)</t>
  </si>
  <si>
    <t xml:space="preserve">Reklamationen</t>
  </si>
  <si>
    <t xml:space="preserve">  STATION / MITARBEITER — LEISTUNGSÜBERSICHT</t>
  </si>
  <si>
    <t xml:space="preserve">Station / Mitarbeiter</t>
  </si>
  <si>
    <t xml:space="preserve">Plan
(Stück)</t>
  </si>
  <si>
    <t xml:space="preserve">Ist
(Stück)</t>
  </si>
  <si>
    <t xml:space="preserve">Abw.
(Stück)</t>
  </si>
  <si>
    <t xml:space="preserve">Abw.
(%)</t>
  </si>
  <si>
    <t xml:space="preserve">Ausschuss
(Stück)</t>
  </si>
  <si>
    <t xml:space="preserve">Ausschuss
(%)</t>
  </si>
  <si>
    <t xml:space="preserve">Nacharbeit</t>
  </si>
  <si>
    <t xml:space="preserve">Maschinen-
stillstand</t>
  </si>
  <si>
    <t xml:space="preserve">Taktzeit
(Sek.)</t>
  </si>
  <si>
    <t xml:space="preserve">OEE
(%)</t>
  </si>
  <si>
    <t xml:space="preserve">Status</t>
  </si>
  <si>
    <t xml:space="preserve">Trend
(Woche)</t>
  </si>
  <si>
    <t xml:space="preserve">Bemerkung</t>
  </si>
  <si>
    <t xml:space="preserve">Station 01 – Schweißen</t>
  </si>
  <si>
    <t xml:space="preserve">OK</t>
  </si>
  <si>
    <t xml:space="preserve">→</t>
  </si>
  <si>
    <t xml:space="preserve">—</t>
  </si>
  <si>
    <t xml:space="preserve">Station 02 – Montage A</t>
  </si>
  <si>
    <t xml:space="preserve">Kurze Pause 10:30</t>
  </si>
  <si>
    <t xml:space="preserve">Station 03 – Montage B</t>
  </si>
  <si>
    <t xml:space="preserve">Abweichung</t>
  </si>
  <si>
    <t xml:space="preserve">Werkzeugwechsel</t>
  </si>
  <si>
    <t xml:space="preserve">Station 04 – Prüffeld</t>
  </si>
  <si>
    <t xml:space="preserve">Station 05 – Verpackung</t>
  </si>
  <si>
    <t xml:space="preserve">Band 2 läuft langsam</t>
  </si>
  <si>
    <t xml:space="preserve">Station 06 – Lackierung</t>
  </si>
  <si>
    <t xml:space="preserve">Kritisch</t>
  </si>
  <si>
    <t xml:space="preserve">Anlage ausgefallen!</t>
  </si>
  <si>
    <t xml:space="preserve">Station 07 – Logistik</t>
  </si>
  <si>
    <t xml:space="preserve">  GESAMT / DURCHSCHNITT</t>
  </si>
  <si>
    <t xml:space="preserve">  MASSNAHMEN &amp; AKTIONSPLAN</t>
  </si>
  <si>
    <t xml:space="preserve">Nr.</t>
  </si>
  <si>
    <t xml:space="preserve">Maßnahme / Problem</t>
  </si>
  <si>
    <t xml:space="preserve">Verantwortlich</t>
  </si>
  <si>
    <t xml:space="preserve">Priorität</t>
  </si>
  <si>
    <t xml:space="preserve">Fällig bis</t>
  </si>
  <si>
    <t xml:space="preserve">Erledigt am</t>
  </si>
  <si>
    <t xml:space="preserve">Wirkung</t>
  </si>
  <si>
    <t xml:space="preserve">Eskalation</t>
  </si>
  <si>
    <t xml:space="preserve">Maschine Lackierung prüfen – Hydraulikschaden  [St. 06]</t>
  </si>
  <si>
    <t xml:space="preserve">M. Weber</t>
  </si>
  <si>
    <t xml:space="preserve">🔴 Hoch</t>
  </si>
  <si>
    <t xml:space="preserve">Heute</t>
  </si>
  <si>
    <t xml:space="preserve">Offen</t>
  </si>
  <si>
    <t xml:space="preserve">Kapazität -30%</t>
  </si>
  <si>
    <t xml:space="preserve">Ja – Meister</t>
  </si>
  <si>
    <t xml:space="preserve">Werkzeugwechsel Station 03 optimieren  [St. 03]</t>
  </si>
  <si>
    <t xml:space="preserve">T. Müller</t>
  </si>
  <si>
    <t xml:space="preserve">🟡 Mittel</t>
  </si>
  <si>
    <t xml:space="preserve">Morgen</t>
  </si>
  <si>
    <t xml:space="preserve">In Arbeit</t>
  </si>
  <si>
    <t xml:space="preserve">Taktzeit -5s</t>
  </si>
  <si>
    <t xml:space="preserve">Nein</t>
  </si>
  <si>
    <t xml:space="preserve">Band 2 Verpackung – Geschwindigkeit prüfen  [St. 05]</t>
  </si>
  <si>
    <t xml:space="preserve">K. Schmidt</t>
  </si>
  <si>
    <t xml:space="preserve">Diese Woche</t>
  </si>
  <si>
    <t xml:space="preserve">OEE +2%</t>
  </si>
  <si>
    <t xml:space="preserve">5S-Audit Station 01 durchführen  [St. 01]</t>
  </si>
  <si>
    <t xml:space="preserve">A. Braun</t>
  </si>
  <si>
    <t xml:space="preserve">🟢 Niedrig</t>
  </si>
  <si>
    <t xml:space="preserve">KW 22</t>
  </si>
  <si>
    <t xml:space="preserve">Geplant</t>
  </si>
  <si>
    <t xml:space="preserve">  💡 Legende:   🔵 Blaue Felder = manuelle Eingabe   |   Schwarz = Formel</t>
  </si>
  <si>
    <t xml:space="preserve">Status:  ✅ OK   ⚠ Abweichung   🚨 Kritisch</t>
  </si>
  <si>
    <t xml:space="preserve">  📈  WOCHENTREND — KENNZAHLEN VERLAUF</t>
  </si>
  <si>
    <t xml:space="preserve">  Wochenwerte eintragen – Diagramm aktualisiert sich automatisch</t>
  </si>
  <si>
    <t xml:space="preserve">KW / Station</t>
  </si>
  <si>
    <t xml:space="preserve">KW 18</t>
  </si>
  <si>
    <t xml:space="preserve">KW 19</t>
  </si>
  <si>
    <t xml:space="preserve">KW 20</t>
  </si>
  <si>
    <t xml:space="preserve">KW 21</t>
  </si>
  <si>
    <t xml:space="preserve">KW 22 (aktuell)</t>
  </si>
  <si>
    <t xml:space="preserve">Ø Gesamt</t>
  </si>
  <si>
    <t xml:space="preserve">Min</t>
  </si>
  <si>
    <t xml:space="preserve">Max</t>
  </si>
  <si>
    <t xml:space="preserve">  Produktionsmenge (Stück)</t>
  </si>
  <si>
    <t xml:space="preserve">  Ausschussquote (%)</t>
  </si>
  <si>
    <t xml:space="preserve">  OEE (%)</t>
  </si>
  <si>
    <t xml:space="preserve">  Liefertreue (%)</t>
  </si>
  <si>
    <t xml:space="preserve">  Maschinenstillstand (Min)</t>
  </si>
  <si>
    <t xml:space="preserve">  Ausschuss absolut (Stück)</t>
  </si>
  <si>
    <t xml:space="preserve">  Nacharbeit (Stück)</t>
  </si>
  <si>
    <t xml:space="preserve">  Unfälle / Beinahe</t>
  </si>
  <si>
    <t xml:space="preserve">  ℹ  ANLEITUNG — SHOPFLOOR BOARD</t>
  </si>
  <si>
    <t xml:space="preserve">🟢  WIE BENUTZE ICH DIESES SHOPFLOOR BOARD?</t>
  </si>
  <si>
    <t xml:space="preserve">Schritt 1 – KPI-Kopfzeile ausfüllen</t>
  </si>
  <si>
    <t xml:space="preserve">Trage in die gelben Felder (Zeile 7-8) die Plan- und Ist-Werte für Produktionsmenge, Ausschussquote, OEE, Liefertreue, Unfälle und Energieverbrauch ein.</t>
  </si>
  <si>
    <t xml:space="preserve">Schritt 2 – Stationsübersicht ausfüllen</t>
  </si>
  <si>
    <t xml:space="preserve">In der Tabelle 'Station / Mitarbeiter' alle BLAUEN Felder (Plan, Ist, Ausschuss, Nacharbeit, Stillstand, Taktzeit) manuell eintragen. Abweichungen und OEE werden automatisch berechnet.</t>
  </si>
  <si>
    <t xml:space="preserve">Schritt 3 – Status setzen</t>
  </si>
  <si>
    <t xml:space="preserve">Klicke in die Spalte 'Status' (Spalte L) und wähle per Dropdown: OK / Abweichung / Kritisch. Die Zelle färbt sich automatisch grün, gelb oder rot.</t>
  </si>
  <si>
    <t xml:space="preserve">Schritt 4 – Maßnahmen erfassen</t>
  </si>
  <si>
    <t xml:space="preserve">Im unteren Bereich 'Maßnahmen &amp; Aktionsplan' jedes Problem mit Verantwortlichem, Priorität, Fälligkeitsdatum und Status eintragen. Offene Punkte werden rot, erledigte grün.</t>
  </si>
  <si>
    <t xml:space="preserve">Schritt 5 – Wochentrend pflegen</t>
  </si>
  <si>
    <t xml:space="preserve">Im Blatt 'Wochentrend' wöchentlich die KW-Werte nachtragen. Das Säulendiagramm (OEE) aktualisiert sich automatisch.</t>
  </si>
  <si>
    <t xml:space="preserve">📌  FARBSYSTEM</t>
  </si>
  <si>
    <t xml:space="preserve">Blau (Eingabe)</t>
  </si>
  <si>
    <t xml:space="preserve">Manuelle Eingabe durch den Nutzer</t>
  </si>
  <si>
    <t xml:space="preserve">Schwarz (Formel)</t>
  </si>
  <si>
    <t xml:space="preserve">Automatisch berechneter Wert – nicht überschreiben</t>
  </si>
  <si>
    <t xml:space="preserve">Gelb (KPI-Ist)</t>
  </si>
  <si>
    <t xml:space="preserve">Aktueller Messwert – bitte täglich aktualisieren</t>
  </si>
  <si>
    <t xml:space="preserve">Grün / Gelb / Rot</t>
  </si>
  <si>
    <t xml:space="preserve">Status-Ampel: OK / Abweichung / Kritisch</t>
  </si>
  <si>
    <t xml:space="preserve">📌  TIPPS</t>
  </si>
  <si>
    <t xml:space="preserve">Schicht wählen</t>
  </si>
  <si>
    <t xml:space="preserve">In Zelle N2 auf dem Hauptblatt die aktuelle Schicht wählen (Dropdown)</t>
  </si>
  <si>
    <t xml:space="preserve">Drucken</t>
  </si>
  <si>
    <t xml:space="preserve">Das Board ist für DIN A3 quer optimiert (Seitenlayout → Querformat → A3)</t>
  </si>
  <si>
    <t xml:space="preserve">Archivieren</t>
  </si>
  <si>
    <t xml:space="preserve">Am Ende jeder Schicht eine Kopie als PDF speichern (Datei → Exportieren)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</si>
</sst>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"/>
    <numFmt numFmtId="166" formatCode="#,##0"/>
    <numFmt numFmtId="167" formatCode="\+#,##0;\-#,##0;\-"/>
    <numFmt numFmtId="168" formatCode="0.0%;\-0.0%;\-"/>
    <numFmt numFmtId="169" formatCode="0.0%"/>
  </numFmts>
  <fonts count="2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1"/>
      <color rgb="FFFDD835"/>
      <name val="Calibri"/>
      <family val="0"/>
      <charset val="1"/>
    </font>
    <font>
      <b val="true"/>
      <sz val="9"/>
      <color rgb="FFFDD835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sz val="9"/>
      <color rgb="FF1565C0"/>
      <name val="Calibri"/>
      <family val="0"/>
      <charset val="1"/>
    </font>
    <font>
      <b val="true"/>
      <sz val="11"/>
      <color rgb="FF212121"/>
      <name val="Calibri"/>
      <family val="0"/>
      <charset val="1"/>
    </font>
    <font>
      <sz val="9"/>
      <color rgb="FF212121"/>
      <name val="Calibri"/>
      <family val="0"/>
      <charset val="1"/>
    </font>
    <font>
      <b val="true"/>
      <sz val="9"/>
      <color rgb="FF212121"/>
      <name val="Calibri"/>
      <family val="0"/>
      <charset val="1"/>
    </font>
    <font>
      <sz val="9"/>
      <color rgb="FF757575"/>
      <name val="Calibri"/>
      <family val="0"/>
      <charset val="1"/>
    </font>
    <font>
      <sz val="9"/>
      <color rgb="FF2E7D32"/>
      <name val="Calibri"/>
      <family val="0"/>
      <charset val="1"/>
    </font>
    <font>
      <i val="true"/>
      <sz val="9"/>
      <color rgb="FF757575"/>
      <name val="Calibri"/>
      <family val="0"/>
      <charset val="1"/>
    </font>
    <font>
      <i val="true"/>
      <sz val="8"/>
      <color rgb="FF757575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i val="true"/>
      <sz val="9"/>
      <color rgb="FFB2BEC3"/>
      <name val="Calibri"/>
      <family val="0"/>
      <charset val="1"/>
    </font>
    <font>
      <b val="true"/>
      <sz val="9"/>
      <color rgb="FF1565C0"/>
      <name val="Calibri"/>
      <family val="0"/>
      <charset val="1"/>
    </font>
    <font>
      <sz val="9"/>
      <color rgb="FFC62828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1B5E20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388E3C"/>
        <bgColor rgb="FF2E7D32"/>
      </patternFill>
    </fill>
    <fill>
      <patternFill patternType="solid">
        <fgColor rgb="FF1B5E20"/>
        <bgColor rgb="FF2E7D32"/>
      </patternFill>
    </fill>
    <fill>
      <patternFill patternType="solid">
        <fgColor rgb="FF2E7D32"/>
        <bgColor rgb="FF388E3C"/>
      </patternFill>
    </fill>
    <fill>
      <patternFill patternType="solid">
        <fgColor rgb="FFF5F5F5"/>
        <bgColor rgb="FFF9F9F9"/>
      </patternFill>
    </fill>
    <fill>
      <patternFill patternType="solid">
        <fgColor rgb="FFFDD835"/>
        <bgColor rgb="FFFFFF00"/>
      </patternFill>
    </fill>
    <fill>
      <patternFill patternType="solid">
        <fgColor rgb="FFFFFFFF"/>
        <bgColor rgb="FFF9F9F9"/>
      </patternFill>
    </fill>
    <fill>
      <patternFill patternType="solid">
        <fgColor rgb="FFE8F5E9"/>
        <bgColor rgb="FFE3F2FD"/>
      </patternFill>
    </fill>
    <fill>
      <patternFill patternType="solid">
        <fgColor rgb="FFE0E0E0"/>
        <bgColor rgb="FFD9D9D9"/>
      </patternFill>
    </fill>
    <fill>
      <patternFill patternType="solid">
        <fgColor rgb="FFFFCDD2"/>
        <bgColor rgb="FFE0E0E0"/>
      </patternFill>
    </fill>
    <fill>
      <patternFill patternType="solid">
        <fgColor rgb="FFE3F2FD"/>
        <bgColor rgb="FFE8F5E9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1B5E20"/>
      </left>
      <right/>
      <top style="thin">
        <color rgb="FF1B5E20"/>
      </top>
      <bottom style="thin">
        <color rgb="FF1B5E20"/>
      </bottom>
      <diagonal/>
    </border>
    <border diagonalUp="false" diagonalDown="false">
      <left style="thin">
        <color rgb="FF1B5E20"/>
      </left>
      <right style="thin">
        <color rgb="FF1B5E20"/>
      </right>
      <top style="thin">
        <color rgb="FF1B5E20"/>
      </top>
      <bottom style="thin">
        <color rgb="FF1B5E20"/>
      </bottom>
      <diagonal/>
    </border>
    <border diagonalUp="false" diagonalDown="false">
      <left style="thin">
        <color rgb="FFE0E0E0"/>
      </left>
      <right/>
      <top style="thin">
        <color rgb="FFE0E0E0"/>
      </top>
      <bottom style="thin">
        <color rgb="FFE0E0E0"/>
      </bottom>
      <diagonal/>
    </border>
    <border diagonalUp="false" diagonalDown="false">
      <left style="thin">
        <color rgb="FFF57F17"/>
      </left>
      <right/>
      <top style="thin">
        <color rgb="FFF57F17"/>
      </top>
      <bottom style="thin">
        <color rgb="FFF57F17"/>
      </bottom>
      <diagonal/>
    </border>
    <border diagonalUp="false" diagonalDown="false"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1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1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1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Calibri"/>
        <charset val="1"/>
        <family val="0"/>
        <b val="1"/>
        <color rgb="FFFFFFFF"/>
        <sz val="10"/>
      </font>
      <fill>
        <patternFill>
          <bgColor rgb="FF2E7D32"/>
        </patternFill>
      </fill>
    </dxf>
    <dxf>
      <font>
        <name val="Calibri"/>
        <charset val="1"/>
        <family val="0"/>
        <b val="1"/>
        <color rgb="FF212121"/>
        <sz val="10"/>
      </font>
      <fill>
        <patternFill>
          <bgColor rgb="FFF57F17"/>
        </patternFill>
      </fill>
    </dxf>
    <dxf>
      <font>
        <name val="Calibri"/>
        <charset val="1"/>
        <family val="0"/>
        <b val="1"/>
        <color rgb="FFFFFFFF"/>
        <sz val="10"/>
      </font>
      <fill>
        <patternFill>
          <bgColor rgb="FFC62828"/>
        </patternFill>
      </fill>
    </dxf>
    <dxf>
      <font>
        <name val="Calibri"/>
        <charset val="1"/>
        <family val="0"/>
        <b val="1"/>
        <color rgb="FFC62828"/>
        <sz val="10"/>
      </font>
      <fill>
        <patternFill>
          <bgColor rgb="FFFFCDD2"/>
        </patternFill>
      </fill>
    </dxf>
    <dxf>
      <font>
        <name val="Calibri"/>
        <charset val="1"/>
        <family val="0"/>
        <b val="1"/>
        <color rgb="FF2E7D32"/>
        <sz val="10"/>
      </font>
      <fill>
        <patternFill>
          <bgColor rgb="FFE8F5E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7D32"/>
      <rgbColor rgb="FF000080"/>
      <rgbColor rgb="FF808000"/>
      <rgbColor rgb="FF800080"/>
      <rgbColor rgb="FF008080"/>
      <rgbColor rgb="FFB2BEC3"/>
      <rgbColor rgb="FF878787"/>
      <rgbColor rgb="FF9999FF"/>
      <rgbColor rgb="FFC0504D"/>
      <rgbColor rgb="FFF9F9F9"/>
      <rgbColor rgb="FFE3F2FD"/>
      <rgbColor rgb="FF660066"/>
      <rgbColor rgb="FFFF8080"/>
      <rgbColor rgb="FF1565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E0E0E0"/>
      <rgbColor rgb="FFF5F5F5"/>
      <rgbColor rgb="FF99CCFF"/>
      <rgbColor rgb="FFFF99CC"/>
      <rgbColor rgb="FFCC99FF"/>
      <rgbColor rgb="FFFFCDD2"/>
      <rgbColor rgb="FF4F81BD"/>
      <rgbColor rgb="FF4BACC6"/>
      <rgbColor rgb="FF9BBB59"/>
      <rgbColor rgb="FFFDD835"/>
      <rgbColor rgb="FFFF9900"/>
      <rgbColor rgb="FFF57F17"/>
      <rgbColor rgb="FF8064A2"/>
      <rgbColor rgb="FF757575"/>
      <rgbColor rgb="FF003366"/>
      <rgbColor rgb="FF388E3C"/>
      <rgbColor rgb="FF003300"/>
      <rgbColor rgb="FF1B5E20"/>
      <rgbColor rgb="FFC62828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OEE Wochentrend (%)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Wochentrend'!$B$4:$F$4</c:f>
              <c:strCache>
                <c:ptCount val="5"/>
                <c:pt idx="0">
                  <c:v>KW 18</c:v>
                </c:pt>
                <c:pt idx="1">
                  <c:v>KW 19</c:v>
                </c:pt>
                <c:pt idx="2">
                  <c:v>KW 20</c:v>
                </c:pt>
                <c:pt idx="3">
                  <c:v>KW 21</c:v>
                </c:pt>
                <c:pt idx="4">
                  <c:v>KW 22 (aktuell)</c:v>
                </c:pt>
              </c:strCache>
            </c:strRef>
          </c:cat>
          <c:val>
            <c:numRef>
              <c:f>'📈 Wochentrend'!$B$6</c:f>
              <c:numCache>
                <c:formatCode>#,##0.0</c:formatCode>
                <c:ptCount val="1"/>
                <c:pt idx="0">
                  <c:v>1.8</c:v>
                </c:pt>
              </c:numCache>
            </c:numRef>
          </c:val>
        </c:ser>
        <c:ser>
          <c:idx val="1"/>
          <c:order val="1"/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Wochentrend'!$B$4:$F$4</c:f>
              <c:strCache>
                <c:ptCount val="5"/>
                <c:pt idx="0">
                  <c:v>KW 18</c:v>
                </c:pt>
                <c:pt idx="1">
                  <c:v>KW 19</c:v>
                </c:pt>
                <c:pt idx="2">
                  <c:v>KW 20</c:v>
                </c:pt>
                <c:pt idx="3">
                  <c:v>KW 21</c:v>
                </c:pt>
                <c:pt idx="4">
                  <c:v>KW 22 (aktuell)</c:v>
                </c:pt>
              </c:strCache>
            </c:strRef>
          </c:cat>
          <c:val>
            <c:numRef>
              <c:f>'📈 Wochentrend'!$C$6</c:f>
              <c:numCache>
                <c:formatCode>#,##0.0</c:formatCode>
                <c:ptCount val="1"/>
                <c:pt idx="0">
                  <c:v>2.1</c:v>
                </c:pt>
              </c:numCache>
            </c:numRef>
          </c:val>
        </c:ser>
        <c:ser>
          <c:idx val="2"/>
          <c:order val="2"/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Wochentrend'!$B$4:$F$4</c:f>
              <c:strCache>
                <c:ptCount val="5"/>
                <c:pt idx="0">
                  <c:v>KW 18</c:v>
                </c:pt>
                <c:pt idx="1">
                  <c:v>KW 19</c:v>
                </c:pt>
                <c:pt idx="2">
                  <c:v>KW 20</c:v>
                </c:pt>
                <c:pt idx="3">
                  <c:v>KW 21</c:v>
                </c:pt>
                <c:pt idx="4">
                  <c:v>KW 22 (aktuell)</c:v>
                </c:pt>
              </c:strCache>
            </c:strRef>
          </c:cat>
          <c:val>
            <c:numRef>
              <c:f>'📈 Wochentrend'!$D$6</c:f>
              <c:numCache>
                <c:formatCode>#,##0.0</c:formatCode>
                <c:ptCount val="1"/>
                <c:pt idx="0">
                  <c:v>1.5</c:v>
                </c:pt>
              </c:numCache>
            </c:numRef>
          </c:val>
        </c:ser>
        <c:ser>
          <c:idx val="3"/>
          <c:order val="3"/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Wochentrend'!$B$4:$F$4</c:f>
              <c:strCache>
                <c:ptCount val="5"/>
                <c:pt idx="0">
                  <c:v>KW 18</c:v>
                </c:pt>
                <c:pt idx="1">
                  <c:v>KW 19</c:v>
                </c:pt>
                <c:pt idx="2">
                  <c:v>KW 20</c:v>
                </c:pt>
                <c:pt idx="3">
                  <c:v>KW 21</c:v>
                </c:pt>
                <c:pt idx="4">
                  <c:v>KW 22 (aktuell)</c:v>
                </c:pt>
              </c:strCache>
            </c:strRef>
          </c:cat>
          <c:val>
            <c:numRef>
              <c:f>'📈 Wochentrend'!$E$6</c:f>
              <c:numCache>
                <c:formatCode>#,##0.0</c:formatCode>
                <c:ptCount val="1"/>
                <c:pt idx="0">
                  <c:v>1.9</c:v>
                </c:pt>
              </c:numCache>
            </c:numRef>
          </c:val>
        </c:ser>
        <c:ser>
          <c:idx val="4"/>
          <c:order val="4"/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Wochentrend'!$B$4:$F$4</c:f>
              <c:strCache>
                <c:ptCount val="5"/>
                <c:pt idx="0">
                  <c:v>KW 18</c:v>
                </c:pt>
                <c:pt idx="1">
                  <c:v>KW 19</c:v>
                </c:pt>
                <c:pt idx="2">
                  <c:v>KW 20</c:v>
                </c:pt>
                <c:pt idx="3">
                  <c:v>KW 21</c:v>
                </c:pt>
                <c:pt idx="4">
                  <c:v>KW 22 (aktuell)</c:v>
                </c:pt>
              </c:strCache>
            </c:strRef>
          </c:cat>
          <c:val>
            <c:numRef>
              <c:f>'📈 Wochentrend'!$F$6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gapWidth val="150"/>
        <c:overlap val="0"/>
        <c:axId val="92323875"/>
        <c:axId val="56273234"/>
      </c:barChart>
      <c:catAx>
        <c:axId val="923238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Kalenderwoche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6273234"/>
        <c:crosses val="autoZero"/>
        <c:auto val="1"/>
        <c:lblAlgn val="ctr"/>
        <c:lblOffset val="100"/>
        <c:noMultiLvlLbl val="0"/>
      </c:catAx>
      <c:valAx>
        <c:axId val="5627323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OEE 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32387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13</xdr:row>
      <xdr:rowOff>0</xdr:rowOff>
    </xdr:from>
    <xdr:to>
      <xdr:col>6</xdr:col>
      <xdr:colOff>684720</xdr:colOff>
      <xdr:row>31</xdr:row>
      <xdr:rowOff>170640</xdr:rowOff>
    </xdr:to>
    <xdr:graphicFrame>
      <xdr:nvGraphicFramePr>
        <xdr:cNvPr id="0" name="Chart 1"/>
        <xdr:cNvGraphicFramePr/>
      </xdr:nvGraphicFramePr>
      <xdr:xfrm>
        <a:off x="0" y="3162240"/>
        <a:ext cx="57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88E3C"/>
    <pageSetUpPr fitToPage="false"/>
  </sheetPr>
  <dimension ref="A1:N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12" min="2" style="0" width="10"/>
    <col collapsed="false" customWidth="true" hidden="false" outlineLevel="0" max="14" min="13" style="0" width="12"/>
  </cols>
  <sheetData>
    <row r="1" customFormat="false" ht="6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1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3" t="s">
        <v>1</v>
      </c>
      <c r="J2" s="3"/>
      <c r="K2" s="4" t="s">
        <v>2</v>
      </c>
      <c r="L2" s="4"/>
      <c r="M2" s="3" t="s">
        <v>3</v>
      </c>
      <c r="N2" s="5" t="s">
        <v>4</v>
      </c>
    </row>
    <row r="3" customFormat="false" ht="21.7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3"/>
      <c r="J3" s="3"/>
      <c r="K3" s="4"/>
      <c r="L3" s="4"/>
      <c r="M3" s="3"/>
      <c r="N3" s="3"/>
    </row>
    <row r="4" customFormat="false" ht="4.5" hidden="false" customHeight="true" outlineLevel="0" collapsed="false"/>
    <row r="5" customFormat="false" ht="15.75" hidden="false" customHeight="true" outlineLevel="0" collapsed="false">
      <c r="A5" s="6" t="s">
        <v>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customFormat="false" ht="15.75" hidden="false" customHeight="true" outlineLevel="0" collapsed="false">
      <c r="A6" s="7" t="s">
        <v>6</v>
      </c>
      <c r="B6" s="7"/>
      <c r="C6" s="7" t="s">
        <v>7</v>
      </c>
      <c r="D6" s="7"/>
      <c r="E6" s="7" t="s">
        <v>8</v>
      </c>
      <c r="F6" s="7"/>
      <c r="G6" s="7" t="s">
        <v>9</v>
      </c>
      <c r="H6" s="7"/>
      <c r="I6" s="7" t="s">
        <v>10</v>
      </c>
      <c r="J6" s="7"/>
      <c r="K6" s="8" t="s">
        <v>11</v>
      </c>
      <c r="L6" s="8"/>
      <c r="M6" s="8" t="s">
        <v>12</v>
      </c>
      <c r="N6" s="8"/>
    </row>
    <row r="7" customFormat="false" ht="19.5" hidden="false" customHeight="true" outlineLevel="0" collapsed="false">
      <c r="A7" s="9" t="n">
        <v>0</v>
      </c>
      <c r="B7" s="9"/>
      <c r="C7" s="9" t="n">
        <v>0</v>
      </c>
      <c r="D7" s="9"/>
      <c r="E7" s="9" t="n">
        <v>0</v>
      </c>
      <c r="F7" s="9"/>
      <c r="G7" s="9" t="n">
        <v>0</v>
      </c>
      <c r="H7" s="9"/>
      <c r="I7" s="9" t="n">
        <v>0</v>
      </c>
      <c r="J7" s="9"/>
      <c r="K7" s="10" t="n">
        <v>0</v>
      </c>
      <c r="L7" s="10"/>
      <c r="M7" s="11" t="n">
        <v>0</v>
      </c>
      <c r="N7" s="11"/>
    </row>
    <row r="8" customFormat="false" ht="21.75" hidden="false" customHeight="true" outlineLevel="0" collapsed="false">
      <c r="A8" s="12" t="n">
        <v>0</v>
      </c>
      <c r="B8" s="12"/>
      <c r="C8" s="12" t="n">
        <v>0</v>
      </c>
      <c r="D8" s="12"/>
      <c r="E8" s="12" t="n">
        <v>0</v>
      </c>
      <c r="F8" s="12"/>
      <c r="G8" s="12" t="n">
        <v>0</v>
      </c>
      <c r="H8" s="12"/>
      <c r="I8" s="12" t="n">
        <v>0</v>
      </c>
      <c r="J8" s="12"/>
      <c r="K8" s="13" t="n">
        <v>0</v>
      </c>
      <c r="L8" s="13"/>
      <c r="M8" s="14" t="n">
        <v>0</v>
      </c>
      <c r="N8" s="14"/>
    </row>
    <row r="9" customFormat="false" ht="4.5" hidden="false" customHeight="true" outlineLevel="0" collapsed="false"/>
    <row r="10" customFormat="false" ht="15.75" hidden="false" customHeight="true" outlineLevel="0" collapsed="false">
      <c r="A10" s="6" t="s">
        <v>13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customFormat="false" ht="21.75" hidden="false" customHeight="true" outlineLevel="0" collapsed="false">
      <c r="A11" s="15" t="s">
        <v>14</v>
      </c>
      <c r="B11" s="15" t="s">
        <v>15</v>
      </c>
      <c r="C11" s="15" t="s">
        <v>16</v>
      </c>
      <c r="D11" s="15" t="s">
        <v>17</v>
      </c>
      <c r="E11" s="15" t="s">
        <v>18</v>
      </c>
      <c r="F11" s="15" t="s">
        <v>19</v>
      </c>
      <c r="G11" s="15" t="s">
        <v>20</v>
      </c>
      <c r="H11" s="15" t="s">
        <v>21</v>
      </c>
      <c r="I11" s="15" t="s">
        <v>22</v>
      </c>
      <c r="J11" s="15" t="s">
        <v>23</v>
      </c>
      <c r="K11" s="15" t="s">
        <v>24</v>
      </c>
      <c r="L11" s="15" t="s">
        <v>25</v>
      </c>
      <c r="M11" s="15" t="s">
        <v>26</v>
      </c>
      <c r="N11" s="15" t="s">
        <v>27</v>
      </c>
    </row>
    <row r="12" customFormat="false" ht="19.5" hidden="false" customHeight="true" outlineLevel="0" collapsed="false">
      <c r="A12" s="16" t="s">
        <v>28</v>
      </c>
      <c r="B12" s="17" t="n">
        <v>480</v>
      </c>
      <c r="C12" s="17" t="n">
        <v>462</v>
      </c>
      <c r="D12" s="18" t="n">
        <f aca="false">C12-B12</f>
        <v>-18</v>
      </c>
      <c r="E12" s="19" t="n">
        <f aca="false">IFERROR(D12/B12,0)</f>
        <v>-0.0375</v>
      </c>
      <c r="F12" s="17" t="n">
        <v>3</v>
      </c>
      <c r="G12" s="20" t="n">
        <f aca="false">IFERROR(F12/C12,0)</f>
        <v>0.00649350649350649</v>
      </c>
      <c r="H12" s="17" t="n">
        <v>2</v>
      </c>
      <c r="I12" s="17" t="n">
        <v>0</v>
      </c>
      <c r="J12" s="17" t="n">
        <v>45</v>
      </c>
      <c r="K12" s="20" t="n">
        <f aca="false">IFERROR(C12/B12,0)</f>
        <v>0.9625</v>
      </c>
      <c r="L12" s="21" t="s">
        <v>29</v>
      </c>
      <c r="M12" s="22" t="s">
        <v>30</v>
      </c>
      <c r="N12" s="23" t="s">
        <v>31</v>
      </c>
    </row>
    <row r="13" customFormat="false" ht="19.5" hidden="false" customHeight="true" outlineLevel="0" collapsed="false">
      <c r="A13" s="24" t="s">
        <v>32</v>
      </c>
      <c r="B13" s="25" t="n">
        <v>600</v>
      </c>
      <c r="C13" s="25" t="n">
        <v>587</v>
      </c>
      <c r="D13" s="26" t="n">
        <f aca="false">C13-B13</f>
        <v>-13</v>
      </c>
      <c r="E13" s="27" t="n">
        <f aca="false">IFERROR(D13/B13,0)</f>
        <v>-0.0216666666666667</v>
      </c>
      <c r="F13" s="25" t="n">
        <v>5</v>
      </c>
      <c r="G13" s="28" t="n">
        <f aca="false">IFERROR(F13/C13,0)</f>
        <v>0.00851788756388416</v>
      </c>
      <c r="H13" s="25" t="n">
        <v>4</v>
      </c>
      <c r="I13" s="25" t="n">
        <v>15</v>
      </c>
      <c r="J13" s="25" t="n">
        <v>38</v>
      </c>
      <c r="K13" s="28" t="n">
        <f aca="false">IFERROR(C13/B13,0)</f>
        <v>0.978333333333333</v>
      </c>
      <c r="L13" s="29" t="s">
        <v>29</v>
      </c>
      <c r="M13" s="30" t="s">
        <v>30</v>
      </c>
      <c r="N13" s="31" t="s">
        <v>33</v>
      </c>
    </row>
    <row r="14" customFormat="false" ht="19.5" hidden="false" customHeight="true" outlineLevel="0" collapsed="false">
      <c r="A14" s="16" t="s">
        <v>34</v>
      </c>
      <c r="B14" s="17" t="n">
        <v>600</v>
      </c>
      <c r="C14" s="17" t="n">
        <v>540</v>
      </c>
      <c r="D14" s="18" t="n">
        <f aca="false">C14-B14</f>
        <v>-60</v>
      </c>
      <c r="E14" s="19" t="n">
        <f aca="false">IFERROR(D14/B14,0)</f>
        <v>-0.1</v>
      </c>
      <c r="F14" s="17" t="n">
        <v>12</v>
      </c>
      <c r="G14" s="20" t="n">
        <f aca="false">IFERROR(F14/C14,0)</f>
        <v>0.0222222222222222</v>
      </c>
      <c r="H14" s="17" t="n">
        <v>8</v>
      </c>
      <c r="I14" s="17" t="n">
        <v>45</v>
      </c>
      <c r="J14" s="17" t="n">
        <v>42</v>
      </c>
      <c r="K14" s="20" t="n">
        <f aca="false">IFERROR(C14/B14,0)</f>
        <v>0.9</v>
      </c>
      <c r="L14" s="21" t="s">
        <v>35</v>
      </c>
      <c r="M14" s="22" t="s">
        <v>30</v>
      </c>
      <c r="N14" s="23" t="s">
        <v>36</v>
      </c>
    </row>
    <row r="15" customFormat="false" ht="19.5" hidden="false" customHeight="true" outlineLevel="0" collapsed="false">
      <c r="A15" s="24" t="s">
        <v>37</v>
      </c>
      <c r="B15" s="25" t="n">
        <v>400</v>
      </c>
      <c r="C15" s="25" t="n">
        <v>398</v>
      </c>
      <c r="D15" s="26" t="n">
        <f aca="false">C15-B15</f>
        <v>-2</v>
      </c>
      <c r="E15" s="27" t="n">
        <f aca="false">IFERROR(D15/B15,0)</f>
        <v>-0.005</v>
      </c>
      <c r="F15" s="25" t="n">
        <v>1</v>
      </c>
      <c r="G15" s="28" t="n">
        <f aca="false">IFERROR(F15/C15,0)</f>
        <v>0.00251256281407035</v>
      </c>
      <c r="H15" s="25" t="n">
        <v>0</v>
      </c>
      <c r="I15" s="25" t="n">
        <v>0</v>
      </c>
      <c r="J15" s="25" t="n">
        <v>60</v>
      </c>
      <c r="K15" s="28" t="n">
        <f aca="false">IFERROR(C15/B15,0)</f>
        <v>0.995</v>
      </c>
      <c r="L15" s="29" t="s">
        <v>29</v>
      </c>
      <c r="M15" s="30" t="s">
        <v>30</v>
      </c>
      <c r="N15" s="31" t="s">
        <v>31</v>
      </c>
    </row>
    <row r="16" customFormat="false" ht="19.5" hidden="false" customHeight="true" outlineLevel="0" collapsed="false">
      <c r="A16" s="16" t="s">
        <v>38</v>
      </c>
      <c r="B16" s="17" t="n">
        <v>750</v>
      </c>
      <c r="C16" s="17" t="n">
        <v>703</v>
      </c>
      <c r="D16" s="18" t="n">
        <f aca="false">C16-B16</f>
        <v>-47</v>
      </c>
      <c r="E16" s="19" t="n">
        <f aca="false">IFERROR(D16/B16,0)</f>
        <v>-0.0626666666666667</v>
      </c>
      <c r="F16" s="17" t="n">
        <v>8</v>
      </c>
      <c r="G16" s="20" t="n">
        <f aca="false">IFERROR(F16/C16,0)</f>
        <v>0.0113798008534851</v>
      </c>
      <c r="H16" s="17" t="n">
        <v>6</v>
      </c>
      <c r="I16" s="17" t="n">
        <v>20</v>
      </c>
      <c r="J16" s="17" t="n">
        <v>28</v>
      </c>
      <c r="K16" s="20" t="n">
        <f aca="false">IFERROR(C16/B16,0)</f>
        <v>0.937333333333333</v>
      </c>
      <c r="L16" s="21" t="s">
        <v>35</v>
      </c>
      <c r="M16" s="22" t="s">
        <v>30</v>
      </c>
      <c r="N16" s="23" t="s">
        <v>39</v>
      </c>
    </row>
    <row r="17" customFormat="false" ht="19.5" hidden="false" customHeight="true" outlineLevel="0" collapsed="false">
      <c r="A17" s="24" t="s">
        <v>40</v>
      </c>
      <c r="B17" s="25" t="n">
        <v>300</v>
      </c>
      <c r="C17" s="25" t="n">
        <v>211</v>
      </c>
      <c r="D17" s="26" t="n">
        <f aca="false">C17-B17</f>
        <v>-89</v>
      </c>
      <c r="E17" s="27" t="n">
        <f aca="false">IFERROR(D17/B17,0)</f>
        <v>-0.296666666666667</v>
      </c>
      <c r="F17" s="25" t="n">
        <v>18</v>
      </c>
      <c r="G17" s="28" t="n">
        <f aca="false">IFERROR(F17/C17,0)</f>
        <v>0.0853080568720379</v>
      </c>
      <c r="H17" s="25" t="n">
        <v>15</v>
      </c>
      <c r="I17" s="25" t="n">
        <v>90</v>
      </c>
      <c r="J17" s="25" t="n">
        <v>72</v>
      </c>
      <c r="K17" s="28" t="n">
        <f aca="false">IFERROR(C17/B17,0)</f>
        <v>0.703333333333333</v>
      </c>
      <c r="L17" s="29" t="s">
        <v>41</v>
      </c>
      <c r="M17" s="30" t="s">
        <v>30</v>
      </c>
      <c r="N17" s="31" t="s">
        <v>42</v>
      </c>
    </row>
    <row r="18" customFormat="false" ht="19.5" hidden="false" customHeight="true" outlineLevel="0" collapsed="false">
      <c r="A18" s="16" t="s">
        <v>43</v>
      </c>
      <c r="B18" s="17" t="n">
        <v>200</v>
      </c>
      <c r="C18" s="17" t="n">
        <v>200</v>
      </c>
      <c r="D18" s="18" t="n">
        <f aca="false">C18-B18</f>
        <v>0</v>
      </c>
      <c r="E18" s="19" t="n">
        <f aca="false">IFERROR(D18/B18,0)</f>
        <v>0</v>
      </c>
      <c r="F18" s="17" t="n">
        <v>0</v>
      </c>
      <c r="G18" s="20" t="n">
        <f aca="false">IFERROR(F18/C18,0)</f>
        <v>0</v>
      </c>
      <c r="H18" s="17" t="n">
        <v>0</v>
      </c>
      <c r="I18" s="17" t="n">
        <v>0</v>
      </c>
      <c r="J18" s="17" t="n">
        <v>15</v>
      </c>
      <c r="K18" s="20" t="n">
        <f aca="false">IFERROR(C18/B18,0)</f>
        <v>1</v>
      </c>
      <c r="L18" s="21" t="s">
        <v>29</v>
      </c>
      <c r="M18" s="22" t="s">
        <v>30</v>
      </c>
      <c r="N18" s="23" t="s">
        <v>31</v>
      </c>
    </row>
    <row r="19" customFormat="false" ht="21.75" hidden="false" customHeight="true" outlineLevel="0" collapsed="false">
      <c r="A19" s="32" t="s">
        <v>44</v>
      </c>
      <c r="B19" s="33" t="n">
        <f aca="false">SUM(B12:B18)</f>
        <v>3330</v>
      </c>
      <c r="C19" s="33" t="n">
        <f aca="false">SUM(C12:C18)</f>
        <v>3101</v>
      </c>
      <c r="D19" s="34" t="n">
        <f aca="false">SUM(D12:D18)</f>
        <v>-229</v>
      </c>
      <c r="E19" s="35" t="n">
        <f aca="false">IFERROR(D19/B19,0)</f>
        <v>-0.0687687687687688</v>
      </c>
      <c r="F19" s="33" t="n">
        <f aca="false">SUM(F12:F18)</f>
        <v>47</v>
      </c>
      <c r="G19" s="35" t="n">
        <f aca="false">IFERROR(F19/C19,0)</f>
        <v>0.0151564011609158</v>
      </c>
      <c r="H19" s="33" t="n">
        <f aca="false">SUM(H12:H18)</f>
        <v>35</v>
      </c>
      <c r="I19" s="33" t="n">
        <f aca="false">SUM(I12:I18)</f>
        <v>170</v>
      </c>
      <c r="J19" s="36" t="n">
        <f aca="false">AVERAGE(J12:J18)</f>
        <v>42.8571428571429</v>
      </c>
      <c r="K19" s="35" t="n">
        <f aca="false">AVERAGE(K12:K18)</f>
        <v>0.925214285714286</v>
      </c>
      <c r="L19" s="37"/>
      <c r="M19" s="37"/>
      <c r="N19" s="37"/>
    </row>
    <row r="20" customFormat="false" ht="6" hidden="false" customHeight="true" outlineLevel="0" collapsed="false"/>
    <row r="21" customFormat="false" ht="15.75" hidden="false" customHeight="true" outlineLevel="0" collapsed="false">
      <c r="A21" s="6" t="s">
        <v>45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customFormat="false" ht="19.5" hidden="false" customHeight="true" outlineLevel="0" collapsed="false">
      <c r="A22" s="8" t="s">
        <v>46</v>
      </c>
      <c r="B22" s="7" t="s">
        <v>47</v>
      </c>
      <c r="C22" s="7"/>
      <c r="D22" s="8" t="s">
        <v>48</v>
      </c>
      <c r="E22" s="8" t="s">
        <v>49</v>
      </c>
      <c r="F22" s="8" t="s">
        <v>50</v>
      </c>
      <c r="G22" s="8" t="s">
        <v>25</v>
      </c>
      <c r="H22" s="8" t="s">
        <v>51</v>
      </c>
      <c r="I22" s="8" t="s">
        <v>52</v>
      </c>
      <c r="J22" s="8" t="s">
        <v>53</v>
      </c>
      <c r="K22" s="7" t="s">
        <v>27</v>
      </c>
      <c r="L22" s="7"/>
      <c r="M22" s="7"/>
      <c r="N22" s="7"/>
    </row>
    <row r="23" customFormat="false" ht="19.5" hidden="false" customHeight="true" outlineLevel="0" collapsed="false">
      <c r="A23" s="38" t="n">
        <v>1</v>
      </c>
      <c r="B23" s="39" t="s">
        <v>54</v>
      </c>
      <c r="C23" s="39"/>
      <c r="D23" s="22" t="s">
        <v>55</v>
      </c>
      <c r="E23" s="40" t="s">
        <v>56</v>
      </c>
      <c r="F23" s="22" t="s">
        <v>57</v>
      </c>
      <c r="G23" s="21" t="s">
        <v>58</v>
      </c>
      <c r="H23" s="22"/>
      <c r="I23" s="41" t="s">
        <v>59</v>
      </c>
      <c r="J23" s="40" t="s">
        <v>60</v>
      </c>
      <c r="K23" s="42"/>
      <c r="L23" s="42"/>
      <c r="M23" s="42"/>
      <c r="N23" s="42"/>
    </row>
    <row r="24" customFormat="false" ht="19.5" hidden="false" customHeight="true" outlineLevel="0" collapsed="false">
      <c r="A24" s="43" t="n">
        <v>2</v>
      </c>
      <c r="B24" s="44" t="s">
        <v>61</v>
      </c>
      <c r="C24" s="44"/>
      <c r="D24" s="30" t="s">
        <v>62</v>
      </c>
      <c r="E24" s="45" t="s">
        <v>63</v>
      </c>
      <c r="F24" s="30" t="s">
        <v>64</v>
      </c>
      <c r="G24" s="29" t="s">
        <v>65</v>
      </c>
      <c r="H24" s="30"/>
      <c r="I24" s="46" t="s">
        <v>66</v>
      </c>
      <c r="J24" s="45" t="s">
        <v>67</v>
      </c>
      <c r="K24" s="47"/>
      <c r="L24" s="47"/>
      <c r="M24" s="47"/>
      <c r="N24" s="47"/>
    </row>
    <row r="25" customFormat="false" ht="19.5" hidden="false" customHeight="true" outlineLevel="0" collapsed="false">
      <c r="A25" s="38" t="n">
        <v>3</v>
      </c>
      <c r="B25" s="39" t="s">
        <v>68</v>
      </c>
      <c r="C25" s="39"/>
      <c r="D25" s="22" t="s">
        <v>69</v>
      </c>
      <c r="E25" s="40" t="s">
        <v>63</v>
      </c>
      <c r="F25" s="22" t="s">
        <v>70</v>
      </c>
      <c r="G25" s="21" t="s">
        <v>58</v>
      </c>
      <c r="H25" s="22"/>
      <c r="I25" s="41" t="s">
        <v>71</v>
      </c>
      <c r="J25" s="40" t="s">
        <v>67</v>
      </c>
      <c r="K25" s="42"/>
      <c r="L25" s="42"/>
      <c r="M25" s="42"/>
      <c r="N25" s="42"/>
    </row>
    <row r="26" customFormat="false" ht="19.5" hidden="false" customHeight="true" outlineLevel="0" collapsed="false">
      <c r="A26" s="43" t="n">
        <v>4</v>
      </c>
      <c r="B26" s="44" t="s">
        <v>72</v>
      </c>
      <c r="C26" s="44"/>
      <c r="D26" s="30" t="s">
        <v>73</v>
      </c>
      <c r="E26" s="45" t="s">
        <v>74</v>
      </c>
      <c r="F26" s="30" t="s">
        <v>75</v>
      </c>
      <c r="G26" s="29" t="s">
        <v>76</v>
      </c>
      <c r="H26" s="30"/>
      <c r="I26" s="46" t="s">
        <v>31</v>
      </c>
      <c r="J26" s="45" t="s">
        <v>67</v>
      </c>
      <c r="K26" s="47"/>
      <c r="L26" s="47"/>
      <c r="M26" s="47"/>
      <c r="N26" s="47"/>
    </row>
    <row r="27" customFormat="false" ht="19.5" hidden="false" customHeight="true" outlineLevel="0" collapsed="false">
      <c r="A27" s="38" t="n">
        <v>5</v>
      </c>
      <c r="B27" s="39"/>
      <c r="C27" s="39"/>
      <c r="D27" s="22"/>
      <c r="E27" s="40"/>
      <c r="F27" s="22"/>
      <c r="G27" s="21"/>
      <c r="H27" s="22"/>
      <c r="I27" s="41"/>
      <c r="J27" s="40"/>
      <c r="K27" s="42"/>
      <c r="L27" s="42"/>
      <c r="M27" s="42"/>
      <c r="N27" s="42"/>
    </row>
    <row r="28" customFormat="false" ht="19.5" hidden="false" customHeight="true" outlineLevel="0" collapsed="false">
      <c r="A28" s="43" t="n">
        <v>6</v>
      </c>
      <c r="B28" s="44"/>
      <c r="C28" s="44"/>
      <c r="D28" s="30"/>
      <c r="E28" s="45"/>
      <c r="F28" s="30"/>
      <c r="G28" s="29"/>
      <c r="H28" s="30"/>
      <c r="I28" s="46"/>
      <c r="J28" s="45"/>
      <c r="K28" s="47"/>
      <c r="L28" s="47"/>
      <c r="M28" s="47"/>
      <c r="N28" s="47"/>
    </row>
    <row r="30" customFormat="false" ht="15.75" hidden="false" customHeight="true" outlineLevel="0" collapsed="false">
      <c r="A30" s="48" t="s">
        <v>77</v>
      </c>
      <c r="B30" s="48"/>
      <c r="C30" s="48"/>
      <c r="D30" s="48" t="s">
        <v>78</v>
      </c>
      <c r="E30" s="48"/>
      <c r="F30" s="48"/>
    </row>
  </sheetData>
  <mergeCells count="46">
    <mergeCell ref="A1:N1"/>
    <mergeCell ref="A2:H3"/>
    <mergeCell ref="I2:J3"/>
    <mergeCell ref="K2:L3"/>
    <mergeCell ref="M2:M3"/>
    <mergeCell ref="N2:N3"/>
    <mergeCell ref="A5:N5"/>
    <mergeCell ref="A6:B6"/>
    <mergeCell ref="C6:D6"/>
    <mergeCell ref="E6:F6"/>
    <mergeCell ref="G6:H6"/>
    <mergeCell ref="I6:J6"/>
    <mergeCell ref="K6:L6"/>
    <mergeCell ref="M6:N6"/>
    <mergeCell ref="A7:B7"/>
    <mergeCell ref="C7:D7"/>
    <mergeCell ref="E7:F7"/>
    <mergeCell ref="G7:H7"/>
    <mergeCell ref="I7:J7"/>
    <mergeCell ref="K7:L7"/>
    <mergeCell ref="M7:N7"/>
    <mergeCell ref="A8:B8"/>
    <mergeCell ref="C8:D8"/>
    <mergeCell ref="E8:F8"/>
    <mergeCell ref="G8:H8"/>
    <mergeCell ref="I8:J8"/>
    <mergeCell ref="K8:L8"/>
    <mergeCell ref="M8:N8"/>
    <mergeCell ref="A10:N10"/>
    <mergeCell ref="A21:N21"/>
    <mergeCell ref="B22:C22"/>
    <mergeCell ref="K22:N22"/>
    <mergeCell ref="B23:C23"/>
    <mergeCell ref="K23:N23"/>
    <mergeCell ref="B24:C24"/>
    <mergeCell ref="K24:N24"/>
    <mergeCell ref="B25:C25"/>
    <mergeCell ref="K25:N25"/>
    <mergeCell ref="B26:C26"/>
    <mergeCell ref="K26:N26"/>
    <mergeCell ref="B27:C27"/>
    <mergeCell ref="K27:N27"/>
    <mergeCell ref="B28:C28"/>
    <mergeCell ref="K28:N28"/>
    <mergeCell ref="A30:C30"/>
    <mergeCell ref="D30:F30"/>
  </mergeCells>
  <conditionalFormatting sqref="L12:L18">
    <cfRule type="cellIs" priority="2" operator="equal" aboveAverage="0" equalAverage="0" bottom="0" percent="0" rank="0" text="" dxfId="0">
      <formula>"OK"</formula>
    </cfRule>
    <cfRule type="cellIs" priority="3" operator="equal" aboveAverage="0" equalAverage="0" bottom="0" percent="0" rank="0" text="" dxfId="1">
      <formula>"Abweichung"</formula>
    </cfRule>
    <cfRule type="cellIs" priority="4" operator="equal" aboveAverage="0" equalAverage="0" bottom="0" percent="0" rank="0" text="" dxfId="2">
      <formula>"Kritisch"</formula>
    </cfRule>
  </conditionalFormatting>
  <conditionalFormatting sqref="E12:E18">
    <cfRule type="cellIs" priority="5" operator="lessThan" aboveAverage="0" equalAverage="0" bottom="0" percent="0" rank="0" text="" dxfId="3">
      <formula>0</formula>
    </cfRule>
    <cfRule type="cellIs" priority="6" operator="greaterThanOrEqual" aboveAverage="0" equalAverage="0" bottom="0" percent="0" rank="0" text="" dxfId="4">
      <formula>0</formula>
    </cfRule>
  </conditionalFormatting>
  <conditionalFormatting sqref="G23:G28">
    <cfRule type="cellIs" priority="7" operator="equal" aboveAverage="0" equalAverage="0" bottom="0" percent="0" rank="0" text="" dxfId="0">
      <formula>"Erledigt"</formula>
    </cfRule>
    <cfRule type="cellIs" priority="8" operator="equal" aboveAverage="0" equalAverage="0" bottom="0" percent="0" rank="0" text="" dxfId="1">
      <formula>"In Arbeit"</formula>
    </cfRule>
    <cfRule type="cellIs" priority="9" operator="equal" aboveAverage="0" equalAverage="0" bottom="0" percent="0" rank="0" text="" dxfId="2">
      <formula>"Offen"</formula>
    </cfRule>
  </conditionalFormatting>
  <dataValidations count="4">
    <dataValidation allowBlank="false" errorStyle="stop" operator="between" showDropDown="false" showErrorMessage="false" showInputMessage="false" sqref="N2" type="list">
      <formula1>"Frühschicht,Spätschicht,Nachtschicht"</formula1>
      <formula2>0</formula2>
    </dataValidation>
    <dataValidation allowBlank="false" errorStyle="stop" operator="between" showDropDown="false" showErrorMessage="false" showInputMessage="false" sqref="L12:L18" type="list">
      <formula1>"OK,Abweichung,Kritisch"</formula1>
      <formula2>0</formula2>
    </dataValidation>
    <dataValidation allowBlank="true" errorStyle="stop" operator="between" showDropDown="false" showErrorMessage="false" showInputMessage="false" sqref="G23:G28" type="list">
      <formula1>"Offen,In Arbeit,Geplant,Erledigt"</formula1>
      <formula2>0</formula2>
    </dataValidation>
    <dataValidation allowBlank="true" errorStyle="stop" operator="between" showDropDown="false" showErrorMessage="false" showInputMessage="false" sqref="E23:E28" type="list">
      <formula1>"🔴 Hoch,🟡 Mittel,🟢 Niedrig"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565C0"/>
    <pageSetUpPr fitToPage="false"/>
  </sheetPr>
  <dimension ref="A1:I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7" min="2" style="0" width="10"/>
    <col collapsed="false" customWidth="true" hidden="false" outlineLevel="0" max="9" min="8" style="0" width="12"/>
  </cols>
  <sheetData>
    <row r="1" customFormat="false" ht="27.75" hidden="false" customHeight="true" outlineLevel="0" collapsed="false">
      <c r="A1" s="49" t="s">
        <v>79</v>
      </c>
      <c r="B1" s="49"/>
      <c r="C1" s="49"/>
      <c r="D1" s="49"/>
      <c r="E1" s="49"/>
      <c r="F1" s="49"/>
      <c r="G1" s="49"/>
      <c r="H1" s="49"/>
      <c r="I1" s="49"/>
    </row>
    <row r="2" customFormat="false" ht="15.75" hidden="false" customHeight="true" outlineLevel="0" collapsed="false">
      <c r="A2" s="50" t="s">
        <v>80</v>
      </c>
      <c r="B2" s="50"/>
      <c r="C2" s="50"/>
      <c r="D2" s="50"/>
      <c r="E2" s="50"/>
      <c r="F2" s="50"/>
      <c r="G2" s="50"/>
      <c r="H2" s="50"/>
      <c r="I2" s="50"/>
    </row>
    <row r="4" customFormat="false" ht="19.5" hidden="false" customHeight="true" outlineLevel="0" collapsed="false">
      <c r="A4" s="51" t="s">
        <v>81</v>
      </c>
      <c r="B4" s="52" t="s">
        <v>82</v>
      </c>
      <c r="C4" s="52" t="s">
        <v>83</v>
      </c>
      <c r="D4" s="52" t="s">
        <v>84</v>
      </c>
      <c r="E4" s="52" t="s">
        <v>85</v>
      </c>
      <c r="F4" s="53" t="s">
        <v>86</v>
      </c>
      <c r="G4" s="52" t="s">
        <v>87</v>
      </c>
      <c r="H4" s="52" t="s">
        <v>88</v>
      </c>
      <c r="I4" s="52" t="s">
        <v>89</v>
      </c>
    </row>
    <row r="5" customFormat="false" ht="19.5" hidden="false" customHeight="true" outlineLevel="0" collapsed="false">
      <c r="A5" s="54" t="s">
        <v>90</v>
      </c>
      <c r="B5" s="55" t="n">
        <v>2850</v>
      </c>
      <c r="C5" s="55" t="n">
        <v>2910</v>
      </c>
      <c r="D5" s="55" t="n">
        <v>2780</v>
      </c>
      <c r="E5" s="55" t="n">
        <v>2960</v>
      </c>
      <c r="F5" s="56" t="n">
        <v>0</v>
      </c>
      <c r="G5" s="57" t="n">
        <f aca="false">IFERROR(AVERAGE(B5:F5),0)</f>
        <v>2300</v>
      </c>
      <c r="H5" s="58" t="n">
        <f aca="false">IFERROR(MIN(B5:F5),0)</f>
        <v>0</v>
      </c>
      <c r="I5" s="59" t="n">
        <f aca="false">IFERROR(MAX(B5:F5),0)</f>
        <v>2960</v>
      </c>
    </row>
    <row r="6" customFormat="false" ht="19.5" hidden="false" customHeight="true" outlineLevel="0" collapsed="false">
      <c r="A6" s="60" t="s">
        <v>91</v>
      </c>
      <c r="B6" s="61" t="n">
        <v>1.8</v>
      </c>
      <c r="C6" s="61" t="n">
        <v>2.1</v>
      </c>
      <c r="D6" s="61" t="n">
        <v>1.5</v>
      </c>
      <c r="E6" s="61" t="n">
        <v>1.9</v>
      </c>
      <c r="F6" s="56" t="n">
        <v>0</v>
      </c>
      <c r="G6" s="57" t="n">
        <f aca="false">IFERROR(AVERAGE(B6:F6),0)</f>
        <v>1.46</v>
      </c>
      <c r="H6" s="58" t="n">
        <f aca="false">IFERROR(MIN(B6:F6),0)</f>
        <v>0</v>
      </c>
      <c r="I6" s="59" t="n">
        <f aca="false">IFERROR(MAX(B6:F6),0)</f>
        <v>2.1</v>
      </c>
    </row>
    <row r="7" customFormat="false" ht="19.5" hidden="false" customHeight="true" outlineLevel="0" collapsed="false">
      <c r="A7" s="54" t="s">
        <v>92</v>
      </c>
      <c r="B7" s="55" t="n">
        <v>78</v>
      </c>
      <c r="C7" s="55" t="n">
        <v>81</v>
      </c>
      <c r="D7" s="55" t="n">
        <v>76</v>
      </c>
      <c r="E7" s="55" t="n">
        <v>82</v>
      </c>
      <c r="F7" s="56" t="n">
        <v>0</v>
      </c>
      <c r="G7" s="57" t="n">
        <f aca="false">IFERROR(AVERAGE(B7:F7),0)</f>
        <v>63.4</v>
      </c>
      <c r="H7" s="58" t="n">
        <f aca="false">IFERROR(MIN(B7:F7),0)</f>
        <v>0</v>
      </c>
      <c r="I7" s="59" t="n">
        <f aca="false">IFERROR(MAX(B7:F7),0)</f>
        <v>82</v>
      </c>
    </row>
    <row r="8" customFormat="false" ht="19.5" hidden="false" customHeight="true" outlineLevel="0" collapsed="false">
      <c r="A8" s="60" t="s">
        <v>93</v>
      </c>
      <c r="B8" s="61" t="n">
        <v>96</v>
      </c>
      <c r="C8" s="61" t="n">
        <v>94</v>
      </c>
      <c r="D8" s="61" t="n">
        <v>97</v>
      </c>
      <c r="E8" s="61" t="n">
        <v>95</v>
      </c>
      <c r="F8" s="56" t="n">
        <v>0</v>
      </c>
      <c r="G8" s="57" t="n">
        <f aca="false">IFERROR(AVERAGE(B8:F8),0)</f>
        <v>76.4</v>
      </c>
      <c r="H8" s="58" t="n">
        <f aca="false">IFERROR(MIN(B8:F8),0)</f>
        <v>0</v>
      </c>
      <c r="I8" s="59" t="n">
        <f aca="false">IFERROR(MAX(B8:F8),0)</f>
        <v>97</v>
      </c>
    </row>
    <row r="9" customFormat="false" ht="19.5" hidden="false" customHeight="true" outlineLevel="0" collapsed="false">
      <c r="A9" s="54" t="s">
        <v>94</v>
      </c>
      <c r="B9" s="55" t="n">
        <v>60</v>
      </c>
      <c r="C9" s="55" t="n">
        <v>45</v>
      </c>
      <c r="D9" s="55" t="n">
        <v>90</v>
      </c>
      <c r="E9" s="55" t="n">
        <v>30</v>
      </c>
      <c r="F9" s="56" t="n">
        <v>0</v>
      </c>
      <c r="G9" s="57" t="n">
        <f aca="false">IFERROR(AVERAGE(B9:F9),0)</f>
        <v>45</v>
      </c>
      <c r="H9" s="58" t="n">
        <f aca="false">IFERROR(MIN(B9:F9),0)</f>
        <v>0</v>
      </c>
      <c r="I9" s="59" t="n">
        <f aca="false">IFERROR(MAX(B9:F9),0)</f>
        <v>90</v>
      </c>
    </row>
    <row r="10" customFormat="false" ht="19.5" hidden="false" customHeight="true" outlineLevel="0" collapsed="false">
      <c r="A10" s="60" t="s">
        <v>95</v>
      </c>
      <c r="B10" s="61" t="n">
        <v>52</v>
      </c>
      <c r="C10" s="61" t="n">
        <v>61</v>
      </c>
      <c r="D10" s="61" t="n">
        <v>42</v>
      </c>
      <c r="E10" s="61" t="n">
        <v>56</v>
      </c>
      <c r="F10" s="56" t="n">
        <v>0</v>
      </c>
      <c r="G10" s="57" t="n">
        <f aca="false">IFERROR(AVERAGE(B10:F10),0)</f>
        <v>42.2</v>
      </c>
      <c r="H10" s="58" t="n">
        <f aca="false">IFERROR(MIN(B10:F10),0)</f>
        <v>0</v>
      </c>
      <c r="I10" s="59" t="n">
        <f aca="false">IFERROR(MAX(B10:F10),0)</f>
        <v>61</v>
      </c>
    </row>
    <row r="11" customFormat="false" ht="19.5" hidden="false" customHeight="true" outlineLevel="0" collapsed="false">
      <c r="A11" s="54" t="s">
        <v>96</v>
      </c>
      <c r="B11" s="55" t="n">
        <v>30</v>
      </c>
      <c r="C11" s="55" t="n">
        <v>28</v>
      </c>
      <c r="D11" s="55" t="n">
        <v>35</v>
      </c>
      <c r="E11" s="55" t="n">
        <v>22</v>
      </c>
      <c r="F11" s="56" t="n">
        <v>0</v>
      </c>
      <c r="G11" s="57" t="n">
        <f aca="false">IFERROR(AVERAGE(B11:F11),0)</f>
        <v>23</v>
      </c>
      <c r="H11" s="58" t="n">
        <f aca="false">IFERROR(MIN(B11:F11),0)</f>
        <v>0</v>
      </c>
      <c r="I11" s="59" t="n">
        <f aca="false">IFERROR(MAX(B11:F11),0)</f>
        <v>35</v>
      </c>
    </row>
    <row r="12" customFormat="false" ht="19.5" hidden="false" customHeight="true" outlineLevel="0" collapsed="false">
      <c r="A12" s="60" t="s">
        <v>97</v>
      </c>
      <c r="B12" s="61" t="n">
        <v>0</v>
      </c>
      <c r="C12" s="61" t="n">
        <v>1</v>
      </c>
      <c r="D12" s="61" t="n">
        <v>0</v>
      </c>
      <c r="E12" s="61" t="n">
        <v>0</v>
      </c>
      <c r="F12" s="56" t="n">
        <v>0</v>
      </c>
      <c r="G12" s="57" t="n">
        <f aca="false">IFERROR(AVERAGE(B12:F12),0)</f>
        <v>0.2</v>
      </c>
      <c r="H12" s="58" t="n">
        <f aca="false">IFERROR(MIN(B12:F12),0)</f>
        <v>0</v>
      </c>
      <c r="I12" s="59" t="n">
        <f aca="false">IFERROR(MAX(B12:F12),0)</f>
        <v>1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57575"/>
    <pageSetUpPr fitToPage="false"/>
  </sheetPr>
  <dimension ref="A1:C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0"/>
    <col collapsed="false" customWidth="true" hidden="false" outlineLevel="0" max="3" min="3" style="0" width="40"/>
  </cols>
  <sheetData>
    <row r="1" customFormat="false" ht="27.75" hidden="false" customHeight="true" outlineLevel="0" collapsed="false">
      <c r="A1" s="49" t="s">
        <v>98</v>
      </c>
      <c r="B1" s="49"/>
      <c r="C1" s="49"/>
    </row>
    <row r="2" customFormat="false" ht="7.5" hidden="false" customHeight="true" outlineLevel="0" collapsed="false"/>
    <row r="3" customFormat="false" ht="18" hidden="false" customHeight="true" outlineLevel="0" collapsed="false">
      <c r="B3" s="62" t="s">
        <v>99</v>
      </c>
    </row>
    <row r="4" customFormat="false" ht="7.5" hidden="false" customHeight="true" outlineLevel="0" collapsed="false"/>
    <row r="5" customFormat="false" ht="27.75" hidden="false" customHeight="true" outlineLevel="0" collapsed="false">
      <c r="B5" s="63" t="s">
        <v>100</v>
      </c>
      <c r="C5" s="64" t="s">
        <v>101</v>
      </c>
    </row>
    <row r="6" customFormat="false" ht="7.5" hidden="false" customHeight="true" outlineLevel="0" collapsed="false"/>
    <row r="7" customFormat="false" ht="27.75" hidden="false" customHeight="true" outlineLevel="0" collapsed="false">
      <c r="B7" s="63" t="s">
        <v>102</v>
      </c>
      <c r="C7" s="64" t="s">
        <v>103</v>
      </c>
    </row>
    <row r="8" customFormat="false" ht="7.5" hidden="false" customHeight="true" outlineLevel="0" collapsed="false"/>
    <row r="9" customFormat="false" ht="27.75" hidden="false" customHeight="true" outlineLevel="0" collapsed="false">
      <c r="B9" s="63" t="s">
        <v>104</v>
      </c>
      <c r="C9" s="64" t="s">
        <v>105</v>
      </c>
    </row>
    <row r="10" customFormat="false" ht="7.5" hidden="false" customHeight="true" outlineLevel="0" collapsed="false"/>
    <row r="11" customFormat="false" ht="27.75" hidden="false" customHeight="true" outlineLevel="0" collapsed="false">
      <c r="B11" s="63" t="s">
        <v>106</v>
      </c>
      <c r="C11" s="64" t="s">
        <v>107</v>
      </c>
    </row>
    <row r="12" customFormat="false" ht="7.5" hidden="false" customHeight="true" outlineLevel="0" collapsed="false"/>
    <row r="13" customFormat="false" ht="27.75" hidden="false" customHeight="true" outlineLevel="0" collapsed="false">
      <c r="B13" s="63" t="s">
        <v>108</v>
      </c>
      <c r="C13" s="64" t="s">
        <v>109</v>
      </c>
    </row>
    <row r="14" customFormat="false" ht="7.5" hidden="false" customHeight="true" outlineLevel="0" collapsed="false"/>
    <row r="15" customFormat="false" ht="18" hidden="false" customHeight="true" outlineLevel="0" collapsed="false">
      <c r="B15" s="62" t="s">
        <v>110</v>
      </c>
    </row>
    <row r="16" customFormat="false" ht="27.75" hidden="false" customHeight="true" outlineLevel="0" collapsed="false">
      <c r="B16" s="63" t="s">
        <v>111</v>
      </c>
      <c r="C16" s="64" t="s">
        <v>112</v>
      </c>
    </row>
    <row r="17" customFormat="false" ht="27.75" hidden="false" customHeight="true" outlineLevel="0" collapsed="false">
      <c r="B17" s="63" t="s">
        <v>113</v>
      </c>
      <c r="C17" s="64" t="s">
        <v>114</v>
      </c>
    </row>
    <row r="18" customFormat="false" ht="27.75" hidden="false" customHeight="true" outlineLevel="0" collapsed="false">
      <c r="B18" s="63" t="s">
        <v>115</v>
      </c>
      <c r="C18" s="64" t="s">
        <v>116</v>
      </c>
    </row>
    <row r="19" customFormat="false" ht="27.75" hidden="false" customHeight="true" outlineLevel="0" collapsed="false">
      <c r="B19" s="63" t="s">
        <v>117</v>
      </c>
      <c r="C19" s="64" t="s">
        <v>118</v>
      </c>
    </row>
    <row r="20" customFormat="false" ht="7.5" hidden="false" customHeight="true" outlineLevel="0" collapsed="false"/>
    <row r="21" customFormat="false" ht="18" hidden="false" customHeight="true" outlineLevel="0" collapsed="false">
      <c r="B21" s="62" t="s">
        <v>119</v>
      </c>
    </row>
    <row r="22" customFormat="false" ht="27.75" hidden="false" customHeight="true" outlineLevel="0" collapsed="false">
      <c r="B22" s="63" t="s">
        <v>120</v>
      </c>
      <c r="C22" s="64" t="s">
        <v>121</v>
      </c>
    </row>
    <row r="23" customFormat="false" ht="27.75" hidden="false" customHeight="true" outlineLevel="0" collapsed="false">
      <c r="B23" s="63" t="s">
        <v>122</v>
      </c>
      <c r="C23" s="64" t="s">
        <v>123</v>
      </c>
    </row>
    <row r="24" customFormat="false" ht="27.75" hidden="false" customHeight="true" outlineLevel="0" collapsed="false">
      <c r="B24" s="63" t="s">
        <v>124</v>
      </c>
      <c r="C24" s="64" t="s">
        <v>125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2026-05-10T10:28:09Z</dcterms:created>
  <dc:creator>openpyxl</dc:creator>
  <dc:description/>
  <dc:language>en-US</dc:language>
  <cp:lastModifiedBy/>
  <dcterms:modified xsi:type="dcterms:W3CDTF">2026-05-10T10:28:14Z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