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shopfloor\"/>
    </mc:Choice>
  </mc:AlternateContent>
  <xr:revisionPtr revIDLastSave="0" documentId="13_ncr:1_{2C45C95F-5EDD-4B2D-81C3-F34E7D9F84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opfloor Board" sheetId="1" r:id="rId1"/>
    <sheet name="Eingabe" sheetId="2" r:id="rId2"/>
    <sheet name="Listen" sheetId="3" r:id="rId3"/>
    <sheet name="Anleitung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M2" i="1" s="1"/>
  <c r="M27" i="1"/>
  <c r="I27" i="1"/>
  <c r="B26" i="1"/>
  <c r="Q25" i="1"/>
  <c r="P25" i="1"/>
  <c r="O25" i="1"/>
  <c r="N25" i="1"/>
  <c r="M25" i="1"/>
  <c r="L25" i="1"/>
  <c r="K25" i="1"/>
  <c r="J25" i="1"/>
  <c r="I25" i="1"/>
  <c r="B25" i="1"/>
  <c r="D25" i="1" s="1"/>
  <c r="Q24" i="1"/>
  <c r="P24" i="1"/>
  <c r="O24" i="1"/>
  <c r="N24" i="1"/>
  <c r="M24" i="1"/>
  <c r="L24" i="1"/>
  <c r="K24" i="1"/>
  <c r="J24" i="1"/>
  <c r="I24" i="1"/>
  <c r="B24" i="1"/>
  <c r="D24" i="1" s="1"/>
  <c r="Q23" i="1"/>
  <c r="P23" i="1"/>
  <c r="O23" i="1"/>
  <c r="N23" i="1"/>
  <c r="M23" i="1"/>
  <c r="L23" i="1"/>
  <c r="K23" i="1"/>
  <c r="J23" i="1"/>
  <c r="I23" i="1"/>
  <c r="B23" i="1"/>
  <c r="D23" i="1" s="1"/>
  <c r="Q22" i="1"/>
  <c r="P22" i="1"/>
  <c r="O22" i="1"/>
  <c r="N22" i="1"/>
  <c r="M22" i="1"/>
  <c r="L22" i="1"/>
  <c r="K22" i="1"/>
  <c r="J22" i="1"/>
  <c r="I22" i="1"/>
  <c r="B22" i="1"/>
  <c r="D22" i="1" s="1"/>
  <c r="Q21" i="1"/>
  <c r="P21" i="1"/>
  <c r="O21" i="1"/>
  <c r="N21" i="1"/>
  <c r="M21" i="1"/>
  <c r="L21" i="1"/>
  <c r="K21" i="1"/>
  <c r="J21" i="1"/>
  <c r="I21" i="1"/>
  <c r="B21" i="1"/>
  <c r="D21" i="1" s="1"/>
  <c r="Q16" i="1"/>
  <c r="P16" i="1"/>
  <c r="O16" i="1"/>
  <c r="N16" i="1"/>
  <c r="M16" i="1"/>
  <c r="Q15" i="1"/>
  <c r="P15" i="1"/>
  <c r="O15" i="1"/>
  <c r="N15" i="1"/>
  <c r="M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6" i="1"/>
  <c r="M6" i="1"/>
  <c r="I6" i="1"/>
  <c r="E6" i="1"/>
  <c r="C6" i="1"/>
  <c r="A6" i="1"/>
  <c r="O2" i="1"/>
</calcChain>
</file>

<file path=xl/sharedStrings.xml><?xml version="1.0" encoding="utf-8"?>
<sst xmlns="http://schemas.openxmlformats.org/spreadsheetml/2006/main" count="275" uniqueCount="119">
  <si>
    <t>Datum</t>
  </si>
  <si>
    <t>Schicht</t>
  </si>
  <si>
    <t>Aufträge</t>
  </si>
  <si>
    <t>Zielerreichung</t>
  </si>
  <si>
    <t>Qualität</t>
  </si>
  <si>
    <t>Sicherheit &amp; Stillstand</t>
  </si>
  <si>
    <t>Plan</t>
  </si>
  <si>
    <t>Fertig</t>
  </si>
  <si>
    <t>Fertig / Plan</t>
  </si>
  <si>
    <t>Ausschussquote</t>
  </si>
  <si>
    <t>Stillstand</t>
  </si>
  <si>
    <t>Vorfälle</t>
  </si>
  <si>
    <t>Stundentakt Produktion</t>
  </si>
  <si>
    <t>Aktionsplan heute</t>
  </si>
  <si>
    <t>Linie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</si>
  <si>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</si>
  <si>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</si>
  <si>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</si>
  <si>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</si>
  <si>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</si>
  <si>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</si>
  <si>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</si>
  <si>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</si>
  <si>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</si>
  <si>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</si>
  <si>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</si>
  <si>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Aufgabe</t>
  </si>
  <si>
    <t>Owner</t>
  </si>
  <si>
    <t>Fällig</t>
  </si>
  <si>
    <t>Status</t>
  </si>
  <si>
    <t>Linie 1</t>
  </si>
  <si>
    <t>Linie 2</t>
  </si>
  <si>
    <t>Linie 3</t>
  </si>
  <si>
    <t>Linie 4</t>
  </si>
  <si>
    <t>Legende: OK = türkis, Problem = rot, Warten = gelb, Leer = dunkel</t>
  </si>
  <si>
    <t>OK</t>
  </si>
  <si>
    <t>Problem</t>
  </si>
  <si>
    <t>Warten</t>
  </si>
  <si>
    <t>Leer</t>
  </si>
  <si>
    <t>Tageslog</t>
  </si>
  <si>
    <t>Sicherheitsampel</t>
  </si>
  <si>
    <t>Qualitätsampel</t>
  </si>
  <si>
    <t>Kennzahl</t>
  </si>
  <si>
    <t>Wert</t>
  </si>
  <si>
    <t>Ziel/Info</t>
  </si>
  <si>
    <t>20 Arbeitstage</t>
  </si>
  <si>
    <t>25 Tagesfelder</t>
  </si>
  <si>
    <t>Fertigungsgrad</t>
  </si>
  <si>
    <t>&gt;= 95%</t>
  </si>
  <si>
    <t>&lt;= 2,5%</t>
  </si>
  <si>
    <t>&lt;= 30 min</t>
  </si>
  <si>
    <t>Sicherheitsvorfälle</t>
  </si>
  <si>
    <t>0</t>
  </si>
  <si>
    <t>Qualitätsabweichungen</t>
  </si>
  <si>
    <t>Schichtleiter</t>
  </si>
  <si>
    <t>Dateneingabe Shopfloor Board</t>
  </si>
  <si>
    <t>Tagesdaten</t>
  </si>
  <si>
    <t>Geplante Aufträge</t>
  </si>
  <si>
    <t>Fertige Aufträge</t>
  </si>
  <si>
    <t>Ausschuss</t>
  </si>
  <si>
    <t>Stillstand (min)</t>
  </si>
  <si>
    <t>Kommentar</t>
  </si>
  <si>
    <t>Früh</t>
  </si>
  <si>
    <t>M. Weber</t>
  </si>
  <si>
    <t>Linie 3 prüfen</t>
  </si>
  <si>
    <t>Stundentakt / Linienstatus</t>
  </si>
  <si>
    <t>Aktionsliste</t>
  </si>
  <si>
    <t>Nr.</t>
  </si>
  <si>
    <t>Bereich</t>
  </si>
  <si>
    <t>Verantwortlich</t>
  </si>
  <si>
    <t>Priorität</t>
  </si>
  <si>
    <t>Produktion</t>
  </si>
  <si>
    <t>Taktabweichung an Linie 2 analysieren</t>
  </si>
  <si>
    <t>Anna</t>
  </si>
  <si>
    <t>Hoch</t>
  </si>
  <si>
    <t>In Arbeit</t>
  </si>
  <si>
    <t>Fehlerbild aus Schichtübergabe dokumentieren</t>
  </si>
  <si>
    <t>Ben</t>
  </si>
  <si>
    <t>Mittel</t>
  </si>
  <si>
    <t>Offen</t>
  </si>
  <si>
    <t>Instandhaltung</t>
  </si>
  <si>
    <t>Sensor an Station 4 reinigen</t>
  </si>
  <si>
    <t>Carlos</t>
  </si>
  <si>
    <t>Blockiert</t>
  </si>
  <si>
    <t>Sicherheit</t>
  </si>
  <si>
    <t>Kurze Sicherheitsunterweisung durchführen</t>
  </si>
  <si>
    <t>Mira</t>
  </si>
  <si>
    <t>Erledigt</t>
  </si>
  <si>
    <t>Material</t>
  </si>
  <si>
    <t>Nachschub Kanban-Karte aktualisieren</t>
  </si>
  <si>
    <t>Jonas</t>
  </si>
  <si>
    <t>Niedrig</t>
  </si>
  <si>
    <t>Team</t>
  </si>
  <si>
    <t>Übergabe für Spätschicht vorbereiten</t>
  </si>
  <si>
    <t>Lea</t>
  </si>
  <si>
    <t>5S</t>
  </si>
  <si>
    <t>Arbeitsplatz Linie 1 prüfen</t>
  </si>
  <si>
    <t>Nora</t>
  </si>
  <si>
    <t>Prüfplan für Baugruppe B bestätigen</t>
  </si>
  <si>
    <t>Omar</t>
  </si>
  <si>
    <t>Losgröße für Nachlauf festlegen</t>
  </si>
  <si>
    <t>Eva</t>
  </si>
  <si>
    <t>Wartungsfenster mit Planung klären</t>
  </si>
  <si>
    <t>Paul</t>
  </si>
  <si>
    <t>Monatsampeln</t>
  </si>
  <si>
    <t>Status Linie</t>
  </si>
  <si>
    <t>Status Aktion</t>
  </si>
  <si>
    <t>Anleitung zur Shopfloor Board Excel Vorlage</t>
  </si>
  <si>
    <t>1</t>
  </si>
  <si>
    <t>Öffne zuerst die Registerkarte „Eingabe“ und aktualisiere Datum, Schicht und Tageskennzahlen.</t>
  </si>
  <si>
    <t>2</t>
  </si>
  <si>
    <t>Pflege den Linienstatus je Stunde mit den Dropdowns: OK, Problem, Warten oder Leer.</t>
  </si>
  <si>
    <t>3</t>
  </si>
  <si>
    <t>Trage offene Maßnahmen in der Aktionsliste ein. Die ersten sechs Einträge erscheinen automatisch auf dem Board.</t>
  </si>
  <si>
    <t>4</t>
  </si>
  <si>
    <t>Nutze die Monatsampeln für Sicherheit und Qualität, um wiederkehrende Auffälligkeiten sichtbar zu machen.</t>
  </si>
  <si>
    <t>5</t>
  </si>
  <si>
    <t>Die Registerkarte „Shopfloor Board“ ist für die tägliche Besprechung gedacht und zieht die wichtigsten Werte automatisch aus „Eingabe“.</t>
  </si>
  <si>
    <t>Shopfloor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</si>
</sst>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0.0%"/>
    <numFmt numFmtId="166" formatCode="0\ &quot;min&quot;"/>
    <numFmt numFmtId="167" formatCode="dd\.mm\."/>
  </numFmts>
  <fonts count="22" x14ac:knownFonts="1">
    <font>
      <sz val="11"/>
      <name val="Carlito"/>
    </font>
    <font>
      <sz val="10"/>
      <color rgb="FFFFFFFF"/>
      <name val="Arial"/>
    </font>
    <font>
      <b/>
      <sz val="20"/>
      <color rgb="FF0A1E24"/>
      <name val="Arial"/>
    </font>
    <font>
      <b/>
      <sz val="11"/>
      <color rgb="FF0A1E24"/>
      <name val="Arial"/>
    </font>
    <font>
      <b/>
      <sz val="11"/>
      <color rgb="FFFFFFFF"/>
      <name val="Arial"/>
    </font>
    <font>
      <b/>
      <sz val="10"/>
      <color rgb="FFFFFFFF"/>
      <name val="Arial"/>
    </font>
    <font>
      <b/>
      <sz val="18"/>
      <color rgb="FFF2A51A"/>
      <name val="Arial"/>
    </font>
    <font>
      <b/>
      <sz val="20"/>
      <color rgb="FF18D6B4"/>
      <name val="Arial"/>
    </font>
    <font>
      <b/>
      <sz val="20"/>
      <color rgb="FFF0C84B"/>
      <name val="Arial"/>
    </font>
    <font>
      <b/>
      <sz val="16"/>
      <color rgb="FFFFFFFF"/>
      <name val="Arial"/>
    </font>
    <font>
      <i/>
      <sz val="10"/>
      <color rgb="FFD8E6EA"/>
      <name val="Arial"/>
    </font>
    <font>
      <b/>
      <sz val="10"/>
      <color rgb="FF0A1E24"/>
      <name val="Arial"/>
    </font>
    <font>
      <sz val="9"/>
      <color rgb="FFFFFFFF"/>
      <name val="Arial"/>
    </font>
    <font>
      <b/>
      <sz val="13"/>
      <color rgb="FFFFFFFF"/>
      <name val="Arial"/>
    </font>
    <font>
      <b/>
      <sz val="12"/>
      <color rgb="FFFFFFFF"/>
      <name val="Arial"/>
    </font>
    <font>
      <sz val="10"/>
      <color rgb="FF0F2026"/>
      <name val="Arial"/>
    </font>
    <font>
      <b/>
      <sz val="10"/>
      <color rgb="FF0F2026"/>
      <name val="Arial"/>
    </font>
    <font>
      <b/>
      <sz val="11"/>
      <color rgb="FFFFFFFF"/>
      <name val="Carlito"/>
    </font>
    <font>
      <b/>
      <sz val="16"/>
      <color rgb="FFFFFFFF"/>
      <name val="Carlito"/>
    </font>
    <font>
      <b/>
      <sz val="11"/>
      <color rgb="FF0A1E24"/>
      <name val="Carlito"/>
    </font>
    <font>
      <sz val="11"/>
      <color rgb="FF0F2026"/>
      <name val="Carlito"/>
    </font>
    <font>
      <sz val="11"/>
      <name val="Carlito"/>
    </font>
  </fonts>
  <fills count="15">
    <fill>
      <patternFill patternType="none"/>
    </fill>
    <fill>
      <patternFill patternType="gray125"/>
    </fill>
    <fill>
      <patternFill patternType="solid">
        <fgColor rgb="FF16323A"/>
      </patternFill>
    </fill>
    <fill>
      <patternFill patternType="solid">
        <fgColor rgb="FFF2A51A"/>
      </patternFill>
    </fill>
    <fill>
      <patternFill patternType="solid">
        <fgColor rgb="FF10262D"/>
      </patternFill>
    </fill>
    <fill>
      <patternFill patternType="solid">
        <fgColor rgb="FF00484E"/>
      </patternFill>
    </fill>
    <fill>
      <patternFill patternType="solid">
        <fgColor rgb="FF1F415A"/>
      </patternFill>
    </fill>
    <fill>
      <patternFill patternType="solid">
        <fgColor rgb="FF415862"/>
      </patternFill>
    </fill>
    <fill>
      <patternFill patternType="solid">
        <fgColor rgb="FF18D6B4"/>
      </patternFill>
    </fill>
    <fill>
      <patternFill patternType="solid">
        <fgColor rgb="FFE85D5A"/>
      </patternFill>
    </fill>
    <fill>
      <patternFill patternType="solid">
        <fgColor rgb="FFF0C84B"/>
      </patternFill>
    </fill>
    <fill>
      <patternFill patternType="solid">
        <fgColor rgb="FF263F48"/>
      </patternFill>
    </fill>
    <fill>
      <patternFill patternType="solid">
        <fgColor rgb="FFEAF3F5"/>
      </patternFill>
    </fill>
    <fill>
      <patternFill patternType="solid">
        <fgColor rgb="FFD9E7EA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1" fillId="0" borderId="0"/>
  </cellStyleXfs>
  <cellXfs count="47">
    <xf numFmtId="0" fontId="0" fillId="0" borderId="0" xfId="0"/>
    <xf numFmtId="0" fontId="5" fillId="5" borderId="0" xfId="1" applyFont="1" applyFill="1" applyAlignment="1">
      <alignment horizontal="center" wrapText="1"/>
    </xf>
    <xf numFmtId="0" fontId="5" fillId="5" borderId="0" xfId="1" applyFont="1" applyFill="1" applyAlignment="1">
      <alignment horizontal="center" vertical="center" wrapText="1"/>
    </xf>
    <xf numFmtId="0" fontId="20" fillId="12" borderId="0" xfId="1" applyFont="1" applyFill="1" applyAlignment="1">
      <alignment vertical="top" wrapText="1"/>
    </xf>
    <xf numFmtId="0" fontId="15" fillId="0" borderId="0" xfId="1" applyFont="1" applyAlignment="1">
      <alignment wrapText="1"/>
    </xf>
    <xf numFmtId="164" fontId="15" fillId="12" borderId="0" xfId="1" applyNumberFormat="1" applyFont="1" applyFill="1" applyAlignment="1">
      <alignment vertical="center" wrapText="1"/>
    </xf>
    <xf numFmtId="0" fontId="15" fillId="12" borderId="0" xfId="1" applyFont="1" applyFill="1" applyAlignment="1">
      <alignment vertical="center" wrapText="1"/>
    </xf>
    <xf numFmtId="0" fontId="16" fillId="13" borderId="0" xfId="1" applyFont="1" applyFill="1" applyAlignment="1">
      <alignment horizontal="left" wrapText="1"/>
    </xf>
    <xf numFmtId="0" fontId="15" fillId="12" borderId="0" xfId="1" applyFont="1" applyFill="1" applyAlignment="1">
      <alignment horizontal="center" wrapText="1"/>
    </xf>
    <xf numFmtId="0" fontId="16" fillId="13" borderId="0" xfId="1" applyFont="1" applyFill="1" applyAlignment="1">
      <alignment horizontal="center" wrapText="1"/>
    </xf>
    <xf numFmtId="0" fontId="17" fillId="5" borderId="0" xfId="1" applyFont="1" applyFill="1" applyAlignment="1">
      <alignment wrapText="1"/>
    </xf>
    <xf numFmtId="0" fontId="0" fillId="0" borderId="0" xfId="1" applyFont="1" applyAlignment="1">
      <alignment wrapText="1"/>
    </xf>
    <xf numFmtId="0" fontId="19" fillId="3" borderId="0" xfId="1" applyFont="1" applyFill="1" applyAlignment="1">
      <alignment horizontal="center" wrapText="1"/>
    </xf>
    <xf numFmtId="0" fontId="1" fillId="2" borderId="0" xfId="1" applyFont="1" applyFill="1" applyAlignment="1">
      <alignment wrapText="1"/>
    </xf>
    <xf numFmtId="0" fontId="5" fillId="6" borderId="0" xfId="1" applyFont="1" applyFill="1" applyAlignment="1">
      <alignment horizontal="center" vertical="center" wrapText="1"/>
    </xf>
    <xf numFmtId="0" fontId="5" fillId="6" borderId="0" xfId="1" applyFont="1" applyFill="1" applyAlignment="1">
      <alignment horizontal="center" wrapText="1"/>
    </xf>
    <xf numFmtId="0" fontId="5" fillId="4" borderId="0" xfId="1" applyFont="1" applyFill="1" applyAlignment="1">
      <alignment horizontal="left" vertical="center" wrapText="1"/>
    </xf>
    <xf numFmtId="0" fontId="9" fillId="7" borderId="0" xfId="1" applyFont="1" applyFill="1" applyAlignment="1">
      <alignment horizontal="center" vertical="center" wrapText="1"/>
    </xf>
    <xf numFmtId="0" fontId="13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167" fontId="12" fillId="4" borderId="0" xfId="1" applyNumberFormat="1" applyFont="1" applyFill="1" applyAlignment="1">
      <alignment vertical="center" wrapText="1"/>
    </xf>
    <xf numFmtId="0" fontId="1" fillId="4" borderId="0" xfId="1" applyFont="1" applyFill="1" applyAlignment="1">
      <alignment horizontal="center" vertical="center" wrapText="1"/>
    </xf>
    <xf numFmtId="0" fontId="11" fillId="8" borderId="0" xfId="1" applyFont="1" applyFill="1" applyAlignment="1">
      <alignment horizontal="center" vertical="center" wrapText="1"/>
    </xf>
    <xf numFmtId="0" fontId="5" fillId="9" borderId="0" xfId="1" applyFont="1" applyFill="1" applyAlignment="1">
      <alignment horizontal="center" vertical="center" wrapText="1"/>
    </xf>
    <xf numFmtId="0" fontId="11" fillId="10" borderId="0" xfId="1" applyFont="1" applyFill="1" applyAlignment="1">
      <alignment horizontal="center" vertical="center" wrapText="1"/>
    </xf>
    <xf numFmtId="0" fontId="5" fillId="11" borderId="0" xfId="1" applyFont="1" applyFill="1" applyAlignment="1">
      <alignment horizontal="center" vertical="center" wrapText="1"/>
    </xf>
    <xf numFmtId="0" fontId="1" fillId="4" borderId="0" xfId="1" applyFont="1" applyFill="1" applyAlignment="1">
      <alignment vertical="center" wrapText="1"/>
    </xf>
    <xf numFmtId="165" fontId="1" fillId="4" borderId="0" xfId="1" applyNumberFormat="1" applyFont="1" applyFill="1" applyAlignment="1">
      <alignment vertical="center" wrapText="1"/>
    </xf>
    <xf numFmtId="0" fontId="5" fillId="4" borderId="0" xfId="1" applyFont="1" applyFill="1" applyAlignment="1">
      <alignment horizontal="center" vertical="center" wrapText="1"/>
    </xf>
    <xf numFmtId="0" fontId="14" fillId="7" borderId="0" xfId="1" applyFont="1" applyFill="1" applyAlignment="1">
      <alignment horizontal="center" vertical="center" wrapText="1"/>
    </xf>
    <xf numFmtId="1" fontId="1" fillId="4" borderId="0" xfId="1" applyNumberFormat="1" applyFont="1" applyFill="1" applyAlignment="1">
      <alignment vertical="center" wrapText="1"/>
    </xf>
    <xf numFmtId="0" fontId="4" fillId="5" borderId="0" xfId="1" applyFont="1" applyFill="1" applyAlignment="1">
      <alignment horizontal="center" vertical="center" wrapText="1"/>
    </xf>
    <xf numFmtId="0" fontId="5" fillId="6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9" fontId="7" fillId="4" borderId="0" xfId="1" applyNumberFormat="1" applyFont="1" applyFill="1" applyAlignment="1">
      <alignment horizontal="center" vertical="center" wrapText="1"/>
    </xf>
    <xf numFmtId="165" fontId="8" fillId="4" borderId="0" xfId="1" applyNumberFormat="1" applyFont="1" applyFill="1" applyAlignment="1">
      <alignment horizontal="center" vertical="center" wrapText="1"/>
    </xf>
    <xf numFmtId="166" fontId="6" fillId="4" borderId="0" xfId="1" applyNumberFormat="1" applyFont="1" applyFill="1" applyAlignment="1">
      <alignment horizontal="center" vertical="center" wrapText="1"/>
    </xf>
    <xf numFmtId="0" fontId="4" fillId="5" borderId="0" xfId="1" applyFont="1" applyFill="1" applyAlignment="1">
      <alignment horizontal="left" vertical="center" wrapText="1"/>
    </xf>
    <xf numFmtId="0" fontId="10" fillId="4" borderId="0" xfId="1" applyFont="1" applyFill="1" applyAlignment="1">
      <alignment horizontal="left" vertical="center" wrapText="1"/>
    </xf>
    <xf numFmtId="0" fontId="5" fillId="6" borderId="0" xfId="1" applyFont="1" applyFill="1" applyAlignment="1">
      <alignment horizontal="center" wrapText="1"/>
    </xf>
    <xf numFmtId="0" fontId="5" fillId="4" borderId="0" xfId="1" applyFont="1" applyFill="1" applyAlignment="1">
      <alignment horizontal="center" wrapText="1"/>
    </xf>
    <xf numFmtId="0" fontId="9" fillId="5" borderId="0" xfId="1" applyFont="1" applyFill="1" applyAlignment="1">
      <alignment horizontal="left" vertical="center" wrapText="1"/>
    </xf>
    <xf numFmtId="0" fontId="5" fillId="6" borderId="0" xfId="1" applyFont="1" applyFill="1" applyAlignment="1">
      <alignment wrapText="1"/>
    </xf>
    <xf numFmtId="0" fontId="18" fillId="5" borderId="0" xfId="1" applyFont="1" applyFill="1" applyAlignment="1">
      <alignment horizontal="left" wrapText="1"/>
    </xf>
    <xf numFmtId="0" fontId="2" fillId="14" borderId="0" xfId="1" applyFont="1" applyFill="1" applyAlignment="1">
      <alignment horizontal="left" vertical="center" wrapText="1"/>
    </xf>
    <xf numFmtId="0" fontId="3" fillId="14" borderId="0" xfId="1" applyFont="1" applyFill="1" applyAlignment="1">
      <alignment horizontal="center" vertical="center" wrapText="1"/>
    </xf>
    <xf numFmtId="164" fontId="3" fillId="14" borderId="0" xfId="1" applyNumberFormat="1" applyFont="1" applyFill="1" applyAlignment="1">
      <alignment horizontal="center" vertical="center" wrapText="1"/>
    </xf>
  </cellXfs>
  <cellStyles count="2">
    <cellStyle name="Normal" xfId="1" xr:uid="{00000000-0005-0000-0000-000000000000}"/>
    <cellStyle name="Standard" xfId="0" builtinId="0"/>
  </cellStyles>
  <dxfs count="25">
    <dxf>
      <fill>
        <patternFill patternType="solid">
          <bgColor rgb="FFFFF1B8"/>
        </patternFill>
      </fill>
    </dxf>
    <dxf>
      <fill>
        <patternFill patternType="solid">
          <bgColor rgb="FFF9D0D0"/>
        </patternFill>
      </fill>
    </dxf>
    <dxf>
      <fill>
        <patternFill patternType="solid">
          <bgColor rgb="FFC8F7E8"/>
        </patternFill>
      </fill>
    </dxf>
    <dxf>
      <fill>
        <patternFill patternType="solid">
          <bgColor rgb="FFDDF5ED"/>
        </patternFill>
      </fill>
    </dxf>
    <dxf>
      <fill>
        <patternFill patternType="solid">
          <bgColor rgb="FFFFF1B8"/>
        </patternFill>
      </fill>
    </dxf>
    <dxf>
      <fill>
        <patternFill patternType="solid">
          <bgColor rgb="FFF9D0D0"/>
        </patternFill>
      </fill>
    </dxf>
    <dxf>
      <fill>
        <patternFill patternType="solid">
          <bgColor rgb="FFF9D0D0"/>
        </patternFill>
      </fill>
    </dxf>
    <dxf>
      <fill>
        <patternFill patternType="solid">
          <bgColor rgb="FFC8F7E8"/>
        </patternFill>
      </fill>
    </dxf>
    <dxf>
      <fill>
        <patternFill patternType="solid">
          <bgColor rgb="FFFFF1B8"/>
        </patternFill>
      </fill>
    </dxf>
    <dxf>
      <fill>
        <patternFill patternType="solid">
          <bgColor rgb="FFF9D0D0"/>
        </patternFill>
      </fill>
    </dxf>
    <dxf>
      <fill>
        <patternFill patternType="solid">
          <bgColor rgb="FFC8F7E8"/>
        </patternFill>
      </fill>
    </dxf>
    <dxf>
      <font>
        <b/>
        <color rgb="FFFFFFFF"/>
      </font>
      <fill>
        <patternFill patternType="solid">
          <bgColor rgb="FFA63A3A"/>
        </patternFill>
      </fill>
    </dxf>
    <dxf>
      <font>
        <b/>
        <color rgb="FFFFFFFF"/>
      </font>
      <fill>
        <patternFill patternType="solid">
          <bgColor rgb="FF9A7C15"/>
        </patternFill>
      </fill>
    </dxf>
    <dxf>
      <font>
        <b/>
        <color rgb="FFFFFFFF"/>
      </font>
      <fill>
        <patternFill patternType="solid">
          <bgColor rgb="FF0E7B68"/>
        </patternFill>
      </fill>
    </dxf>
    <dxf>
      <font>
        <b/>
        <color rgb="FFFFFFFF"/>
      </font>
      <fill>
        <patternFill patternType="solid">
          <bgColor rgb="FFE85D5A"/>
        </patternFill>
      </fill>
    </dxf>
    <dxf>
      <font>
        <color rgb="FFF0C84B"/>
      </font>
      <fill>
        <patternFill patternType="solid">
          <bgColor rgb="FFF0C84B"/>
        </patternFill>
      </fill>
    </dxf>
    <dxf>
      <font>
        <color rgb="FF18D6B4"/>
      </font>
      <fill>
        <patternFill patternType="solid">
          <bgColor rgb="FF18D6B4"/>
        </patternFill>
      </fill>
    </dxf>
    <dxf>
      <font>
        <b/>
        <color rgb="FFFFFFFF"/>
      </font>
      <fill>
        <patternFill patternType="solid">
          <bgColor rgb="FFE85D5A"/>
        </patternFill>
      </fill>
    </dxf>
    <dxf>
      <font>
        <color rgb="FF18D6B4"/>
      </font>
      <fill>
        <patternFill patternType="solid">
          <bgColor rgb="FF18D6B4"/>
        </patternFill>
      </fill>
    </dxf>
    <dxf>
      <font>
        <b/>
        <color rgb="FFFFFFFF"/>
      </font>
      <fill>
        <patternFill patternType="solid">
          <bgColor rgb="FFA63A3A"/>
        </patternFill>
      </fill>
    </dxf>
    <dxf>
      <font>
        <b/>
        <color rgb="FFFFFFFF"/>
      </font>
      <fill>
        <patternFill patternType="solid">
          <bgColor rgb="FF0E7B68"/>
        </patternFill>
      </fill>
    </dxf>
    <dxf>
      <font>
        <color rgb="FF263F48"/>
      </font>
      <fill>
        <patternFill patternType="solid">
          <bgColor rgb="FF263F48"/>
        </patternFill>
      </fill>
    </dxf>
    <dxf>
      <font>
        <color rgb="FFF0C84B"/>
      </font>
      <fill>
        <patternFill patternType="solid">
          <bgColor rgb="FFF0C84B"/>
        </patternFill>
      </fill>
    </dxf>
    <dxf>
      <font>
        <b/>
        <color rgb="FFFFFFFF"/>
      </font>
      <fill>
        <patternFill patternType="solid">
          <bgColor rgb="FFE85D5A"/>
        </patternFill>
      </fill>
    </dxf>
    <dxf>
      <font>
        <color rgb="FF18D6B4"/>
      </font>
      <fill>
        <patternFill patternType="solid">
          <bgColor rgb="FF18D6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workbookViewId="0">
      <selection activeCell="S8" sqref="S8"/>
    </sheetView>
  </sheetViews>
  <sheetFormatPr baseColWidth="10" defaultColWidth="9" defaultRowHeight="15" x14ac:dyDescent="0.25"/>
  <cols>
    <col min="1" max="1" width="14" customWidth="1"/>
    <col min="2" max="2" width="8" customWidth="1"/>
    <col min="3" max="3" width="9" customWidth="1"/>
    <col min="4" max="4" width="10" customWidth="1"/>
    <col min="5" max="12" width="7" customWidth="1"/>
    <col min="13" max="13" width="4" customWidth="1"/>
    <col min="14" max="14" width="25" customWidth="1"/>
    <col min="15" max="15" width="12" customWidth="1"/>
    <col min="16" max="16" width="9" customWidth="1"/>
    <col min="17" max="17" width="12" customWidth="1"/>
  </cols>
  <sheetData>
    <row r="1" spans="1:17" x14ac:dyDescent="0.25">
      <c r="A1" s="44" t="s">
        <v>118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 t="s">
        <v>0</v>
      </c>
      <c r="N1" s="45"/>
      <c r="O1" s="45" t="s">
        <v>1</v>
      </c>
      <c r="P1" s="45"/>
      <c r="Q1" s="45"/>
    </row>
    <row r="2" spans="1:17" ht="27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6" t="str">
        <f ca="1">IF(DAY(Eingabe!A5)&lt;10,"0","")&amp;DAY(Eingabe!A5)&amp;"."&amp;IF(MONTH(Eingabe!A5)&lt;10,"0","")&amp;MONTH(Eingabe!A5)&amp;"."&amp;YEAR(Eingabe!A5)</f>
        <v>10.05.2026</v>
      </c>
      <c r="N2" s="46"/>
      <c r="O2" s="45" t="str">
        <f>Eingabe!B5</f>
        <v>Früh</v>
      </c>
      <c r="P2" s="45"/>
      <c r="Q2" s="45"/>
    </row>
    <row r="3" spans="1:17" ht="20.100000000000001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0.100000000000001" customHeight="1" x14ac:dyDescent="0.25">
      <c r="A4" s="31" t="s">
        <v>2</v>
      </c>
      <c r="B4" s="31"/>
      <c r="C4" s="31"/>
      <c r="D4" s="31"/>
      <c r="E4" s="31" t="s">
        <v>3</v>
      </c>
      <c r="F4" s="31"/>
      <c r="G4" s="31"/>
      <c r="H4" s="31"/>
      <c r="I4" s="31" t="s">
        <v>4</v>
      </c>
      <c r="J4" s="31"/>
      <c r="K4" s="31"/>
      <c r="L4" s="31"/>
      <c r="M4" s="31" t="s">
        <v>5</v>
      </c>
      <c r="N4" s="31"/>
      <c r="O4" s="31"/>
      <c r="P4" s="31"/>
      <c r="Q4" s="31"/>
    </row>
    <row r="5" spans="1:17" ht="20.100000000000001" customHeight="1" x14ac:dyDescent="0.25">
      <c r="A5" s="32" t="s">
        <v>6</v>
      </c>
      <c r="B5" s="32"/>
      <c r="C5" s="32" t="s">
        <v>7</v>
      </c>
      <c r="D5" s="32"/>
      <c r="E5" s="32" t="s">
        <v>8</v>
      </c>
      <c r="F5" s="32"/>
      <c r="G5" s="32"/>
      <c r="H5" s="32"/>
      <c r="I5" s="32" t="s">
        <v>9</v>
      </c>
      <c r="J5" s="32"/>
      <c r="K5" s="32"/>
      <c r="L5" s="32"/>
      <c r="M5" s="32" t="s">
        <v>10</v>
      </c>
      <c r="N5" s="32"/>
      <c r="O5" s="32" t="s">
        <v>11</v>
      </c>
      <c r="P5" s="32"/>
      <c r="Q5" s="32"/>
    </row>
    <row r="6" spans="1:17" ht="20.100000000000001" customHeight="1" x14ac:dyDescent="0.25">
      <c r="A6" s="33">
        <f>Eingabe!C5</f>
        <v>250</v>
      </c>
      <c r="B6" s="33"/>
      <c r="C6" s="33">
        <f>Eingabe!D5</f>
        <v>238</v>
      </c>
      <c r="D6" s="33"/>
      <c r="E6" s="34">
        <f>IFERROR(Eingabe!D5/Eingabe!C5,0)</f>
        <v>0.95199999999999996</v>
      </c>
      <c r="F6" s="34"/>
      <c r="G6" s="34"/>
      <c r="H6" s="34"/>
      <c r="I6" s="35">
        <f>IFERROR(Eingabe!E5/Eingabe!D5,0)</f>
        <v>1.680672268907563E-2</v>
      </c>
      <c r="J6" s="35"/>
      <c r="K6" s="35"/>
      <c r="L6" s="35"/>
      <c r="M6" s="36">
        <f>Eingabe!F5</f>
        <v>24</v>
      </c>
      <c r="N6" s="36"/>
      <c r="O6" s="33">
        <f>Eingabe!G5</f>
        <v>0</v>
      </c>
      <c r="P6" s="33"/>
      <c r="Q6" s="33"/>
    </row>
    <row r="7" spans="1:17" ht="20.100000000000001" customHeight="1" x14ac:dyDescent="0.25">
      <c r="A7" s="33"/>
      <c r="B7" s="33"/>
      <c r="C7" s="33"/>
      <c r="D7" s="33"/>
      <c r="E7" s="34"/>
      <c r="F7" s="34"/>
      <c r="G7" s="34"/>
      <c r="H7" s="34"/>
      <c r="I7" s="35"/>
      <c r="J7" s="35"/>
      <c r="K7" s="35"/>
      <c r="L7" s="35"/>
      <c r="M7" s="36"/>
      <c r="N7" s="36"/>
      <c r="O7" s="33"/>
      <c r="P7" s="33"/>
      <c r="Q7" s="33"/>
    </row>
    <row r="8" spans="1:17" ht="20.100000000000001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ht="20.100000000000001" customHeight="1" x14ac:dyDescent="0.25">
      <c r="A9" s="37" t="s">
        <v>12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 t="s">
        <v>13</v>
      </c>
      <c r="N9" s="37"/>
      <c r="O9" s="37"/>
      <c r="P9" s="37"/>
      <c r="Q9" s="37"/>
    </row>
    <row r="10" spans="1:17" ht="20.100000000000001" customHeight="1" x14ac:dyDescent="0.25">
      <c r="A10" s="14" t="s">
        <v>14</v>
      </c>
      <c r="B10" s="14" t="s">
        <v>15</v>
      </c>
      <c r="C10" s="14" t="s">
        <v>16</v>
      </c>
      <c r="D10" s="14" t="s">
        <v>17</v>
      </c>
      <c r="E10" s="14" t="s">
        <v>18</v>
      </c>
      <c r="F10" s="14" t="s">
        <v>19</v>
      </c>
      <c r="G10" s="14" t="s">
        <v>20</v>
      </c>
      <c r="H10" s="14" t="s">
        <v>21</v>
      </c>
      <c r="I10" s="14" t="s">
        <v>22</v>
      </c>
      <c r="J10" s="14" t="s">
        <v>23</v>
      </c>
      <c r="K10" s="14" t="s">
        <v>24</v>
      </c>
      <c r="L10" s="14" t="s">
        <v>25</v>
      </c>
      <c r="M10" s="15"/>
      <c r="N10" s="15" t="s">
        <v>26</v>
      </c>
      <c r="O10" s="15" t="s">
        <v>27</v>
      </c>
      <c r="P10" s="15" t="s">
        <v>28</v>
      </c>
      <c r="Q10" s="15" t="s">
        <v>29</v>
      </c>
    </row>
    <row r="11" spans="1:17" ht="24" customHeight="1" x14ac:dyDescent="0.25">
      <c r="A11" s="16" t="s">
        <v>30</v>
      </c>
      <c r="B11" s="17" t="str">
        <f>IF(Eingabe!B12="OK","●",IF(Eingabe!B12="Problem","!",IF(Eingabe!B12="Warten","○","")))</f>
        <v>●</v>
      </c>
      <c r="C11" s="17" t="str">
        <f>IF(Eingabe!C12="OK","●",IF(Eingabe!C12="Problem","!",IF(Eingabe!C12="Warten","○","")))</f>
        <v>●</v>
      </c>
      <c r="D11" s="17" t="str">
        <f>IF(Eingabe!D12="OK","●",IF(Eingabe!D12="Problem","!",IF(Eingabe!D12="Warten","○","")))</f>
        <v>●</v>
      </c>
      <c r="E11" s="17" t="str">
        <f>IF(Eingabe!E12="OK","●",IF(Eingabe!E12="Problem","!",IF(Eingabe!E12="Warten","○","")))</f>
        <v>●</v>
      </c>
      <c r="F11" s="17" t="str">
        <f>IF(Eingabe!F12="OK","●",IF(Eingabe!F12="Problem","!",IF(Eingabe!F12="Warten","○","")))</f>
        <v>●</v>
      </c>
      <c r="G11" s="17" t="str">
        <f>IF(Eingabe!G12="OK","●",IF(Eingabe!G12="Problem","!",IF(Eingabe!G12="Warten","○","")))</f>
        <v>●</v>
      </c>
      <c r="H11" s="17" t="str">
        <f>IF(Eingabe!H12="OK","●",IF(Eingabe!H12="Problem","!",IF(Eingabe!H12="Warten","○","")))</f>
        <v>●</v>
      </c>
      <c r="I11" s="17" t="str">
        <f>IF(Eingabe!I12="OK","●",IF(Eingabe!I12="Problem","!",IF(Eingabe!I12="Warten","○","")))</f>
        <v>●</v>
      </c>
      <c r="J11" s="17" t="str">
        <f>IF(Eingabe!J12="OK","●",IF(Eingabe!J12="Problem","!",IF(Eingabe!J12="Warten","○","")))</f>
        <v>○</v>
      </c>
      <c r="K11" s="17" t="str">
        <f>IF(Eingabe!K12="OK","●",IF(Eingabe!K12="Problem","!",IF(Eingabe!K12="Warten","○","")))</f>
        <v>●</v>
      </c>
      <c r="L11" s="17" t="str">
        <f>IF(Eingabe!L12="OK","●",IF(Eingabe!L12="Problem","!",IF(Eingabe!L12="Warten","○","")))</f>
        <v>●</v>
      </c>
      <c r="M11" s="18" t="str">
        <f>IF(Eingabe!G20="Erledigt","●",IF(Eingabe!G20="In Arbeit","○",IF(Eingabe!G20="Blockiert","!","")))</f>
        <v>○</v>
      </c>
      <c r="N11" s="19" t="str">
        <f>Eingabe!C20</f>
        <v>Taktabweichung an Linie 2 analysieren</v>
      </c>
      <c r="O11" s="19" t="str">
        <f>Eingabe!D20</f>
        <v>Anna</v>
      </c>
      <c r="P11" s="20" t="str">
        <f>IF(DAY(Eingabe!F20)&lt;10,"0","")&amp;DAY(Eingabe!F20)&amp;"."&amp;IF(MONTH(Eingabe!F20)&lt;10,"0","")&amp;MONTH(Eingabe!F20)&amp;"."</f>
        <v>01.01.</v>
      </c>
      <c r="Q11" s="19" t="str">
        <f>Eingabe!G20</f>
        <v>In Arbeit</v>
      </c>
    </row>
    <row r="12" spans="1:17" ht="24" customHeight="1" x14ac:dyDescent="0.25">
      <c r="A12" s="16" t="s">
        <v>31</v>
      </c>
      <c r="B12" s="17" t="str">
        <f>IF(Eingabe!B13="OK","●",IF(Eingabe!B13="Problem","!",IF(Eingabe!B13="Warten","○","")))</f>
        <v>●</v>
      </c>
      <c r="C12" s="17" t="str">
        <f>IF(Eingabe!C13="OK","●",IF(Eingabe!C13="Problem","!",IF(Eingabe!C13="Warten","○","")))</f>
        <v>●</v>
      </c>
      <c r="D12" s="17" t="str">
        <f>IF(Eingabe!D13="OK","●",IF(Eingabe!D13="Problem","!",IF(Eingabe!D13="Warten","○","")))</f>
        <v>●</v>
      </c>
      <c r="E12" s="17" t="str">
        <f>IF(Eingabe!E13="OK","●",IF(Eingabe!E13="Problem","!",IF(Eingabe!E13="Warten","○","")))</f>
        <v>!</v>
      </c>
      <c r="F12" s="17" t="str">
        <f>IF(Eingabe!F13="OK","●",IF(Eingabe!F13="Problem","!",IF(Eingabe!F13="Warten","○","")))</f>
        <v>●</v>
      </c>
      <c r="G12" s="17" t="str">
        <f>IF(Eingabe!G13="OK","●",IF(Eingabe!G13="Problem","!",IF(Eingabe!G13="Warten","○","")))</f>
        <v>●</v>
      </c>
      <c r="H12" s="17" t="str">
        <f>IF(Eingabe!H13="OK","●",IF(Eingabe!H13="Problem","!",IF(Eingabe!H13="Warten","○","")))</f>
        <v>●</v>
      </c>
      <c r="I12" s="17" t="str">
        <f>IF(Eingabe!I13="OK","●",IF(Eingabe!I13="Problem","!",IF(Eingabe!I13="Warten","○","")))</f>
        <v>●</v>
      </c>
      <c r="J12" s="17" t="str">
        <f>IF(Eingabe!J13="OK","●",IF(Eingabe!J13="Problem","!",IF(Eingabe!J13="Warten","○","")))</f>
        <v>●</v>
      </c>
      <c r="K12" s="17" t="str">
        <f>IF(Eingabe!K13="OK","●",IF(Eingabe!K13="Problem","!",IF(Eingabe!K13="Warten","○","")))</f>
        <v>●</v>
      </c>
      <c r="L12" s="17" t="str">
        <f>IF(Eingabe!L13="OK","●",IF(Eingabe!L13="Problem","!",IF(Eingabe!L13="Warten","○","")))</f>
        <v>●</v>
      </c>
      <c r="M12" s="18" t="str">
        <f>IF(Eingabe!G21="Erledigt","●",IF(Eingabe!G21="In Arbeit","○",IF(Eingabe!G21="Blockiert","!","")))</f>
        <v/>
      </c>
      <c r="N12" s="19" t="str">
        <f>Eingabe!C21</f>
        <v>Fehlerbild aus Schichtübergabe dokumentieren</v>
      </c>
      <c r="O12" s="19" t="str">
        <f>Eingabe!D21</f>
        <v>Ben</v>
      </c>
      <c r="P12" s="20" t="str">
        <f>IF(DAY(Eingabe!F21)&lt;10,"0","")&amp;DAY(Eingabe!F21)&amp;"."&amp;IF(MONTH(Eingabe!F21)&lt;10,"0","")&amp;MONTH(Eingabe!F21)&amp;"."</f>
        <v>01.01.</v>
      </c>
      <c r="Q12" s="19" t="str">
        <f>Eingabe!G21</f>
        <v>Offen</v>
      </c>
    </row>
    <row r="13" spans="1:17" ht="24" customHeight="1" x14ac:dyDescent="0.25">
      <c r="A13" s="16" t="s">
        <v>32</v>
      </c>
      <c r="B13" s="17" t="str">
        <f>IF(Eingabe!B14="OK","●",IF(Eingabe!B14="Problem","!",IF(Eingabe!B14="Warten","○","")))</f>
        <v>●</v>
      </c>
      <c r="C13" s="17" t="str">
        <f>IF(Eingabe!C14="OK","●",IF(Eingabe!C14="Problem","!",IF(Eingabe!C14="Warten","○","")))</f>
        <v>○</v>
      </c>
      <c r="D13" s="17" t="str">
        <f>IF(Eingabe!D14="OK","●",IF(Eingabe!D14="Problem","!",IF(Eingabe!D14="Warten","○","")))</f>
        <v>●</v>
      </c>
      <c r="E13" s="17" t="str">
        <f>IF(Eingabe!E14="OK","●",IF(Eingabe!E14="Problem","!",IF(Eingabe!E14="Warten","○","")))</f>
        <v>●</v>
      </c>
      <c r="F13" s="17" t="str">
        <f>IF(Eingabe!F14="OK","●",IF(Eingabe!F14="Problem","!",IF(Eingabe!F14="Warten","○","")))</f>
        <v>●</v>
      </c>
      <c r="G13" s="17" t="str">
        <f>IF(Eingabe!G14="OK","●",IF(Eingabe!G14="Problem","!",IF(Eingabe!G14="Warten","○","")))</f>
        <v>!</v>
      </c>
      <c r="H13" s="17" t="str">
        <f>IF(Eingabe!H14="OK","●",IF(Eingabe!H14="Problem","!",IF(Eingabe!H14="Warten","○","")))</f>
        <v>●</v>
      </c>
      <c r="I13" s="17" t="str">
        <f>IF(Eingabe!I14="OK","●",IF(Eingabe!I14="Problem","!",IF(Eingabe!I14="Warten","○","")))</f>
        <v>●</v>
      </c>
      <c r="J13" s="17" t="str">
        <f>IF(Eingabe!J14="OK","●",IF(Eingabe!J14="Problem","!",IF(Eingabe!J14="Warten","○","")))</f>
        <v>●</v>
      </c>
      <c r="K13" s="17" t="str">
        <f>IF(Eingabe!K14="OK","●",IF(Eingabe!K14="Problem","!",IF(Eingabe!K14="Warten","○","")))</f>
        <v>●</v>
      </c>
      <c r="L13" s="17" t="str">
        <f>IF(Eingabe!L14="OK","●",IF(Eingabe!L14="Problem","!",IF(Eingabe!L14="Warten","○","")))</f>
        <v>●</v>
      </c>
      <c r="M13" s="18" t="str">
        <f>IF(Eingabe!G22="Erledigt","●",IF(Eingabe!G22="In Arbeit","○",IF(Eingabe!G22="Blockiert","!","")))</f>
        <v>!</v>
      </c>
      <c r="N13" s="19" t="str">
        <f>Eingabe!C22</f>
        <v>Sensor an Station 4 reinigen</v>
      </c>
      <c r="O13" s="19" t="str">
        <f>Eingabe!D22</f>
        <v>Carlos</v>
      </c>
      <c r="P13" s="20" t="str">
        <f>IF(DAY(Eingabe!F22)&lt;10,"0","")&amp;DAY(Eingabe!F22)&amp;"."&amp;IF(MONTH(Eingabe!F22)&lt;10,"0","")&amp;MONTH(Eingabe!F22)&amp;"."</f>
        <v>02.01.</v>
      </c>
      <c r="Q13" s="19" t="str">
        <f>Eingabe!G22</f>
        <v>Blockiert</v>
      </c>
    </row>
    <row r="14" spans="1:17" ht="24" customHeight="1" x14ac:dyDescent="0.25">
      <c r="A14" s="16" t="s">
        <v>33</v>
      </c>
      <c r="B14" s="17" t="str">
        <f>IF(Eingabe!B15="OK","●",IF(Eingabe!B15="Problem","!",IF(Eingabe!B15="Warten","○","")))</f>
        <v>●</v>
      </c>
      <c r="C14" s="17" t="str">
        <f>IF(Eingabe!C15="OK","●",IF(Eingabe!C15="Problem","!",IF(Eingabe!C15="Warten","○","")))</f>
        <v>●</v>
      </c>
      <c r="D14" s="17" t="str">
        <f>IF(Eingabe!D15="OK","●",IF(Eingabe!D15="Problem","!",IF(Eingabe!D15="Warten","○","")))</f>
        <v>●</v>
      </c>
      <c r="E14" s="17" t="str">
        <f>IF(Eingabe!E15="OK","●",IF(Eingabe!E15="Problem","!",IF(Eingabe!E15="Warten","○","")))</f>
        <v>●</v>
      </c>
      <c r="F14" s="17" t="str">
        <f>IF(Eingabe!F15="OK","●",IF(Eingabe!F15="Problem","!",IF(Eingabe!F15="Warten","○","")))</f>
        <v>●</v>
      </c>
      <c r="G14" s="17" t="str">
        <f>IF(Eingabe!G15="OK","●",IF(Eingabe!G15="Problem","!",IF(Eingabe!G15="Warten","○","")))</f>
        <v>●</v>
      </c>
      <c r="H14" s="17" t="str">
        <f>IF(Eingabe!H15="OK","●",IF(Eingabe!H15="Problem","!",IF(Eingabe!H15="Warten","○","")))</f>
        <v>○</v>
      </c>
      <c r="I14" s="17" t="str">
        <f>IF(Eingabe!I15="OK","●",IF(Eingabe!I15="Problem","!",IF(Eingabe!I15="Warten","○","")))</f>
        <v>●</v>
      </c>
      <c r="J14" s="17" t="str">
        <f>IF(Eingabe!J15="OK","●",IF(Eingabe!J15="Problem","!",IF(Eingabe!J15="Warten","○","")))</f>
        <v>●</v>
      </c>
      <c r="K14" s="17" t="str">
        <f>IF(Eingabe!K15="OK","●",IF(Eingabe!K15="Problem","!",IF(Eingabe!K15="Warten","○","")))</f>
        <v>●</v>
      </c>
      <c r="L14" s="17" t="str">
        <f>IF(Eingabe!L15="OK","●",IF(Eingabe!L15="Problem","!",IF(Eingabe!L15="Warten","○","")))</f>
        <v>●</v>
      </c>
      <c r="M14" s="18" t="str">
        <f>IF(Eingabe!G23="Erledigt","●",IF(Eingabe!G23="In Arbeit","○",IF(Eingabe!G23="Blockiert","!","")))</f>
        <v>●</v>
      </c>
      <c r="N14" s="19" t="str">
        <f>Eingabe!C23</f>
        <v>Kurze Sicherheitsunterweisung durchführen</v>
      </c>
      <c r="O14" s="19" t="str">
        <f>Eingabe!D23</f>
        <v>Mira</v>
      </c>
      <c r="P14" s="20" t="str">
        <f>IF(DAY(Eingabe!F23)&lt;10,"0","")&amp;DAY(Eingabe!F23)&amp;"."&amp;IF(MONTH(Eingabe!F23)&lt;10,"0","")&amp;MONTH(Eingabe!F23)&amp;"."</f>
        <v>01.01.</v>
      </c>
      <c r="Q14" s="19" t="str">
        <f>Eingabe!G23</f>
        <v>Erledigt</v>
      </c>
    </row>
    <row r="15" spans="1:17" ht="24" customHeigh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8" t="str">
        <f>IF(Eingabe!G24="Erledigt","●",IF(Eingabe!G24="In Arbeit","○",IF(Eingabe!G24="Blockiert","!","")))</f>
        <v/>
      </c>
      <c r="N15" s="19" t="str">
        <f>Eingabe!C24</f>
        <v>Nachschub Kanban-Karte aktualisieren</v>
      </c>
      <c r="O15" s="19" t="str">
        <f>Eingabe!D24</f>
        <v>Jonas</v>
      </c>
      <c r="P15" s="20" t="str">
        <f>IF(DAY(Eingabe!F24)&lt;10,"0","")&amp;DAY(Eingabe!F24)&amp;"."&amp;IF(MONTH(Eingabe!F24)&lt;10,"0","")&amp;MONTH(Eingabe!F24)&amp;"."</f>
        <v>03.01.</v>
      </c>
      <c r="Q15" s="19" t="str">
        <f>Eingabe!G24</f>
        <v>Offen</v>
      </c>
    </row>
    <row r="16" spans="1:17" ht="24" customHeight="1" x14ac:dyDescent="0.25">
      <c r="A16" s="38" t="s">
        <v>34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18" t="str">
        <f>IF(Eingabe!G25="Erledigt","●",IF(Eingabe!G25="In Arbeit","○",IF(Eingabe!G25="Blockiert","!","")))</f>
        <v>○</v>
      </c>
      <c r="N16" s="19" t="str">
        <f>Eingabe!C25</f>
        <v>Übergabe für Spätschicht vorbereiten</v>
      </c>
      <c r="O16" s="19" t="str">
        <f>Eingabe!D25</f>
        <v>Lea</v>
      </c>
      <c r="P16" s="20" t="str">
        <f>IF(DAY(Eingabe!F25)&lt;10,"0","")&amp;DAY(Eingabe!F25)&amp;"."&amp;IF(MONTH(Eingabe!F25)&lt;10,"0","")&amp;MONTH(Eingabe!F25)&amp;"."</f>
        <v>01.01.</v>
      </c>
      <c r="Q16" s="19" t="str">
        <f>Eingabe!G25</f>
        <v>In Arbeit</v>
      </c>
    </row>
    <row r="17" spans="1:17" ht="24" customHeight="1" x14ac:dyDescent="0.25">
      <c r="A17" s="21"/>
      <c r="B17" s="22" t="s">
        <v>35</v>
      </c>
      <c r="C17" s="21"/>
      <c r="D17" s="23" t="s">
        <v>36</v>
      </c>
      <c r="E17" s="21"/>
      <c r="F17" s="24" t="s">
        <v>37</v>
      </c>
      <c r="G17" s="21"/>
      <c r="H17" s="25" t="s">
        <v>38</v>
      </c>
      <c r="I17" s="21"/>
      <c r="J17" s="21"/>
      <c r="K17" s="21"/>
      <c r="L17" s="21"/>
      <c r="M17" s="13"/>
      <c r="N17" s="13"/>
      <c r="O17" s="13"/>
      <c r="P17" s="13"/>
      <c r="Q17" s="13"/>
    </row>
    <row r="18" spans="1:17" ht="20.100000000000001" customHeight="1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20.100000000000001" customHeight="1" x14ac:dyDescent="0.25">
      <c r="A19" s="37" t="s">
        <v>39</v>
      </c>
      <c r="B19" s="37"/>
      <c r="C19" s="37"/>
      <c r="D19" s="37"/>
      <c r="E19" s="37"/>
      <c r="F19" s="37"/>
      <c r="G19" s="37"/>
      <c r="H19" s="37"/>
      <c r="I19" s="37" t="s">
        <v>40</v>
      </c>
      <c r="J19" s="37"/>
      <c r="K19" s="37"/>
      <c r="L19" s="37"/>
      <c r="M19" s="37" t="s">
        <v>41</v>
      </c>
      <c r="N19" s="37"/>
      <c r="O19" s="37"/>
      <c r="P19" s="37"/>
      <c r="Q19" s="37"/>
    </row>
    <row r="20" spans="1:17" ht="20.100000000000001" customHeight="1" x14ac:dyDescent="0.25">
      <c r="A20" s="15" t="s">
        <v>42</v>
      </c>
      <c r="B20" s="15" t="s">
        <v>43</v>
      </c>
      <c r="C20" s="15" t="s">
        <v>44</v>
      </c>
      <c r="D20" s="15" t="s">
        <v>29</v>
      </c>
      <c r="E20" s="13"/>
      <c r="F20" s="13"/>
      <c r="G20" s="13"/>
      <c r="H20" s="13"/>
      <c r="I20" s="39" t="s">
        <v>45</v>
      </c>
      <c r="J20" s="39"/>
      <c r="K20" s="39"/>
      <c r="L20" s="39"/>
      <c r="M20" s="39" t="s">
        <v>46</v>
      </c>
      <c r="N20" s="39"/>
      <c r="O20" s="39"/>
      <c r="P20" s="39"/>
      <c r="Q20" s="39"/>
    </row>
    <row r="21" spans="1:17" ht="21.95" customHeight="1" x14ac:dyDescent="0.25">
      <c r="A21" s="26" t="s">
        <v>47</v>
      </c>
      <c r="B21" s="27">
        <f>IFERROR(Eingabe!D5/Eingabe!C5,0)</f>
        <v>0.95199999999999996</v>
      </c>
      <c r="C21" s="26" t="s">
        <v>48</v>
      </c>
      <c r="D21" s="28" t="str">
        <f>IF(B21&gt;=0.95,"OK","Prüfen")</f>
        <v>OK</v>
      </c>
      <c r="E21" s="13"/>
      <c r="F21" s="13"/>
      <c r="G21" s="13"/>
      <c r="H21" s="13"/>
      <c r="I21" s="29" t="str">
        <f>IF(Eingabe!B35="OK","●",IF(Eingabe!B35="Problem","!",""))</f>
        <v>●</v>
      </c>
      <c r="J21" s="29" t="str">
        <f>IF(Eingabe!C35="OK","●",IF(Eingabe!C35="Problem","!",""))</f>
        <v>●</v>
      </c>
      <c r="K21" s="29" t="str">
        <f>IF(Eingabe!D35="OK","●",IF(Eingabe!D35="Problem","!",""))</f>
        <v>●</v>
      </c>
      <c r="L21" s="29" t="str">
        <f>IF(Eingabe!E35="OK","●",IF(Eingabe!E35="Problem","!",""))</f>
        <v>●</v>
      </c>
      <c r="M21" s="29" t="str">
        <f>IF(Eingabe!B36="OK","●",IF(Eingabe!B36="Problem","!",""))</f>
        <v>●</v>
      </c>
      <c r="N21" s="29" t="str">
        <f>IF(Eingabe!C36="OK","●",IF(Eingabe!C36="Problem","!",""))</f>
        <v>●</v>
      </c>
      <c r="O21" s="29" t="str">
        <f>IF(Eingabe!D36="OK","●",IF(Eingabe!D36="Problem","!",""))</f>
        <v>●</v>
      </c>
      <c r="P21" s="29" t="str">
        <f>IF(Eingabe!E36="OK","●",IF(Eingabe!E36="Problem","!",""))</f>
        <v>!</v>
      </c>
      <c r="Q21" s="29" t="str">
        <f>IF(Eingabe!F36="OK","●",IF(Eingabe!F36="Problem","!",""))</f>
        <v>●</v>
      </c>
    </row>
    <row r="22" spans="1:17" ht="21.95" customHeight="1" x14ac:dyDescent="0.25">
      <c r="A22" s="26" t="s">
        <v>9</v>
      </c>
      <c r="B22" s="27">
        <f>IFERROR(Eingabe!E5/Eingabe!D5,0)</f>
        <v>1.680672268907563E-2</v>
      </c>
      <c r="C22" s="26" t="s">
        <v>49</v>
      </c>
      <c r="D22" s="28" t="str">
        <f>IF(B22&lt;=0.025,"OK","Prüfen")</f>
        <v>OK</v>
      </c>
      <c r="E22" s="13"/>
      <c r="F22" s="13"/>
      <c r="G22" s="13"/>
      <c r="H22" s="13"/>
      <c r="I22" s="29" t="str">
        <f>IF(Eingabe!F35="OK","●",IF(Eingabe!F35="Problem","!",""))</f>
        <v>●</v>
      </c>
      <c r="J22" s="29" t="str">
        <f>IF(Eingabe!G35="OK","●",IF(Eingabe!G35="Problem","!",""))</f>
        <v>●</v>
      </c>
      <c r="K22" s="29" t="str">
        <f>IF(Eingabe!H35="OK","●",IF(Eingabe!H35="Problem","!",""))</f>
        <v>!</v>
      </c>
      <c r="L22" s="29" t="str">
        <f>IF(Eingabe!I35="OK","●",IF(Eingabe!I35="Problem","!",""))</f>
        <v>●</v>
      </c>
      <c r="M22" s="29" t="str">
        <f>IF(Eingabe!G36="OK","●",IF(Eingabe!G36="Problem","!",""))</f>
        <v>●</v>
      </c>
      <c r="N22" s="29" t="str">
        <f>IF(Eingabe!H36="OK","●",IF(Eingabe!H36="Problem","!",""))</f>
        <v>●</v>
      </c>
      <c r="O22" s="29" t="str">
        <f>IF(Eingabe!I36="OK","●",IF(Eingabe!I36="Problem","!",""))</f>
        <v>●</v>
      </c>
      <c r="P22" s="29" t="str">
        <f>IF(Eingabe!J36="OK","●",IF(Eingabe!J36="Problem","!",""))</f>
        <v>●</v>
      </c>
      <c r="Q22" s="29" t="str">
        <f>IF(Eingabe!K36="OK","●",IF(Eingabe!K36="Problem","!",""))</f>
        <v>●</v>
      </c>
    </row>
    <row r="23" spans="1:17" ht="21.95" customHeight="1" x14ac:dyDescent="0.25">
      <c r="A23" s="26" t="s">
        <v>10</v>
      </c>
      <c r="B23" s="30">
        <f>Eingabe!F5</f>
        <v>24</v>
      </c>
      <c r="C23" s="26" t="s">
        <v>50</v>
      </c>
      <c r="D23" s="28" t="str">
        <f>IF(B23&lt;=30,"OK","Prüfen")</f>
        <v>OK</v>
      </c>
      <c r="E23" s="13"/>
      <c r="F23" s="13"/>
      <c r="G23" s="13"/>
      <c r="H23" s="13"/>
      <c r="I23" s="29" t="str">
        <f>IF(Eingabe!J35="OK","●",IF(Eingabe!J35="Problem","!",""))</f>
        <v>●</v>
      </c>
      <c r="J23" s="29" t="str">
        <f>IF(Eingabe!K35="OK","●",IF(Eingabe!K35="Problem","!",""))</f>
        <v>●</v>
      </c>
      <c r="K23" s="29" t="str">
        <f>IF(Eingabe!L35="OK","●",IF(Eingabe!L35="Problem","!",""))</f>
        <v>●</v>
      </c>
      <c r="L23" s="29" t="str">
        <f>IF(Eingabe!M35="OK","●",IF(Eingabe!M35="Problem","!",""))</f>
        <v>●</v>
      </c>
      <c r="M23" s="29" t="str">
        <f>IF(Eingabe!L36="OK","●",IF(Eingabe!L36="Problem","!",""))</f>
        <v>●</v>
      </c>
      <c r="N23" s="29" t="str">
        <f>IF(Eingabe!M36="OK","●",IF(Eingabe!M36="Problem","!",""))</f>
        <v>●</v>
      </c>
      <c r="O23" s="29" t="str">
        <f>IF(Eingabe!N36="OK","●",IF(Eingabe!N36="Problem","!",""))</f>
        <v>!</v>
      </c>
      <c r="P23" s="29" t="str">
        <f>IF(Eingabe!O36="OK","●",IF(Eingabe!O36="Problem","!",""))</f>
        <v>●</v>
      </c>
      <c r="Q23" s="29" t="str">
        <f>IF(Eingabe!P36="OK","●",IF(Eingabe!P36="Problem","!",""))</f>
        <v>●</v>
      </c>
    </row>
    <row r="24" spans="1:17" ht="21.95" customHeight="1" x14ac:dyDescent="0.25">
      <c r="A24" s="26" t="s">
        <v>51</v>
      </c>
      <c r="B24" s="30">
        <f>Eingabe!G5</f>
        <v>0</v>
      </c>
      <c r="C24" s="26" t="s">
        <v>52</v>
      </c>
      <c r="D24" s="28" t="str">
        <f>IF(B24=0,"OK","Prüfen")</f>
        <v>OK</v>
      </c>
      <c r="E24" s="13"/>
      <c r="F24" s="13"/>
      <c r="G24" s="13"/>
      <c r="H24" s="13"/>
      <c r="I24" s="29" t="str">
        <f>IF(Eingabe!N35="OK","●",IF(Eingabe!N35="Problem","!",""))</f>
        <v>●</v>
      </c>
      <c r="J24" s="29" t="str">
        <f>IF(Eingabe!O35="OK","●",IF(Eingabe!O35="Problem","!",""))</f>
        <v>●</v>
      </c>
      <c r="K24" s="29" t="str">
        <f>IF(Eingabe!P35="OK","●",IF(Eingabe!P35="Problem","!",""))</f>
        <v>●</v>
      </c>
      <c r="L24" s="29" t="str">
        <f>IF(Eingabe!Q35="OK","●",IF(Eingabe!Q35="Problem","!",""))</f>
        <v>●</v>
      </c>
      <c r="M24" s="29" t="str">
        <f>IF(Eingabe!Q36="OK","●",IF(Eingabe!Q36="Problem","!",""))</f>
        <v>●</v>
      </c>
      <c r="N24" s="29" t="str">
        <f>IF(Eingabe!R36="OK","●",IF(Eingabe!R36="Problem","!",""))</f>
        <v>●</v>
      </c>
      <c r="O24" s="29" t="str">
        <f>IF(Eingabe!S36="OK","●",IF(Eingabe!S36="Problem","!",""))</f>
        <v>●</v>
      </c>
      <c r="P24" s="29" t="str">
        <f>IF(Eingabe!T36="OK","●",IF(Eingabe!T36="Problem","!",""))</f>
        <v>●</v>
      </c>
      <c r="Q24" s="29" t="str">
        <f>IF(Eingabe!U36="OK","●",IF(Eingabe!U36="Problem","!",""))</f>
        <v>●</v>
      </c>
    </row>
    <row r="25" spans="1:17" ht="21.95" customHeight="1" x14ac:dyDescent="0.25">
      <c r="A25" s="26" t="s">
        <v>53</v>
      </c>
      <c r="B25" s="30">
        <f>Eingabe!H5</f>
        <v>1</v>
      </c>
      <c r="C25" s="26" t="s">
        <v>52</v>
      </c>
      <c r="D25" s="28" t="str">
        <f>IF(B25=0,"OK","Prüfen")</f>
        <v>Prüfen</v>
      </c>
      <c r="E25" s="13"/>
      <c r="F25" s="13"/>
      <c r="G25" s="13"/>
      <c r="H25" s="13"/>
      <c r="I25" s="29" t="str">
        <f>IF(Eingabe!R35="OK","●",IF(Eingabe!R35="Problem","!",""))</f>
        <v>●</v>
      </c>
      <c r="J25" s="29" t="str">
        <f>IF(Eingabe!S35="OK","●",IF(Eingabe!S35="Problem","!",""))</f>
        <v>●</v>
      </c>
      <c r="K25" s="29" t="str">
        <f>IF(Eingabe!T35="OK","●",IF(Eingabe!T35="Problem","!",""))</f>
        <v>●</v>
      </c>
      <c r="L25" s="29" t="str">
        <f>IF(Eingabe!U35="OK","●",IF(Eingabe!U35="Problem","!",""))</f>
        <v>●</v>
      </c>
      <c r="M25" s="29" t="str">
        <f>IF(Eingabe!V36="OK","●",IF(Eingabe!V36="Problem","!",""))</f>
        <v>●</v>
      </c>
      <c r="N25" s="29" t="str">
        <f>IF(Eingabe!W36="OK","●",IF(Eingabe!W36="Problem","!",""))</f>
        <v>●</v>
      </c>
      <c r="O25" s="29" t="str">
        <f>IF(Eingabe!X36="OK","●",IF(Eingabe!X36="Problem","!",""))</f>
        <v>●</v>
      </c>
      <c r="P25" s="29" t="str">
        <f>IF(Eingabe!Y36="OK","●",IF(Eingabe!Y36="Problem","!",""))</f>
        <v>●</v>
      </c>
      <c r="Q25" s="29" t="str">
        <f>IF(Eingabe!Z36="OK","●",IF(Eingabe!Z36="Problem","!",""))</f>
        <v>●</v>
      </c>
    </row>
    <row r="26" spans="1:17" ht="21.95" customHeight="1" x14ac:dyDescent="0.25">
      <c r="A26" s="26" t="s">
        <v>54</v>
      </c>
      <c r="B26" s="26" t="str">
        <f>Eingabe!I5</f>
        <v>M. Weber</v>
      </c>
      <c r="C26" s="26"/>
      <c r="D26" s="28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21.95" customHeight="1" x14ac:dyDescent="0.25">
      <c r="A27" s="13"/>
      <c r="B27" s="13"/>
      <c r="C27" s="13"/>
      <c r="D27" s="13"/>
      <c r="E27" s="13"/>
      <c r="F27" s="13"/>
      <c r="G27" s="13"/>
      <c r="H27" s="13"/>
      <c r="I27" s="40" t="str">
        <f>"Sicherheit OK: "&amp;COUNTIF(Eingabe!B35:U35,"OK")&amp;"/20"</f>
        <v>Sicherheit OK: 19/20</v>
      </c>
      <c r="J27" s="40"/>
      <c r="K27" s="40"/>
      <c r="L27" s="40"/>
      <c r="M27" s="40" t="str">
        <f>"Qualität OK: "&amp;COUNTIF(Eingabe!B36:Z36,"OK")&amp;"/25"</f>
        <v>Qualität OK: 23/25</v>
      </c>
      <c r="N27" s="40"/>
      <c r="O27" s="40"/>
      <c r="P27" s="40"/>
      <c r="Q27" s="40"/>
    </row>
    <row r="28" spans="1:17" ht="20.100000000000001" customHeigh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20.100000000000001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20.100000000000001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20.100000000000001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20.100000000000001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</sheetData>
  <mergeCells count="31">
    <mergeCell ref="I20:L20"/>
    <mergeCell ref="M20:Q20"/>
    <mergeCell ref="I27:L27"/>
    <mergeCell ref="M27:Q27"/>
    <mergeCell ref="A9:L9"/>
    <mergeCell ref="M9:Q9"/>
    <mergeCell ref="A19:H19"/>
    <mergeCell ref="I19:L19"/>
    <mergeCell ref="M19:Q19"/>
    <mergeCell ref="A16:L16"/>
    <mergeCell ref="M4:Q4"/>
    <mergeCell ref="M5:N5"/>
    <mergeCell ref="O5:Q5"/>
    <mergeCell ref="M6:N7"/>
    <mergeCell ref="O6:Q7"/>
    <mergeCell ref="E4:H4"/>
    <mergeCell ref="E5:H5"/>
    <mergeCell ref="E6:H7"/>
    <mergeCell ref="I4:L4"/>
    <mergeCell ref="I5:L5"/>
    <mergeCell ref="I6:L7"/>
    <mergeCell ref="A4:D4"/>
    <mergeCell ref="A5:B5"/>
    <mergeCell ref="C5:D5"/>
    <mergeCell ref="A6:B7"/>
    <mergeCell ref="C6:D7"/>
    <mergeCell ref="A1:L2"/>
    <mergeCell ref="M1:N1"/>
    <mergeCell ref="M2:N2"/>
    <mergeCell ref="O1:Q1"/>
    <mergeCell ref="O2:Q2"/>
  </mergeCells>
  <conditionalFormatting sqref="B11:L14">
    <cfRule type="expression" dxfId="24" priority="1">
      <formula>B11="●"</formula>
    </cfRule>
    <cfRule type="expression" dxfId="23" priority="2">
      <formula>B11="!"</formula>
    </cfRule>
    <cfRule type="expression" dxfId="22" priority="3">
      <formula>B11="○"</formula>
    </cfRule>
    <cfRule type="expression" dxfId="21" priority="4">
      <formula>B11=""</formula>
    </cfRule>
  </conditionalFormatting>
  <conditionalFormatting sqref="D21:D26">
    <cfRule type="expression" dxfId="20" priority="11">
      <formula>D21="OK"</formula>
    </cfRule>
    <cfRule type="expression" dxfId="19" priority="12">
      <formula>D21="Prüfen"</formula>
    </cfRule>
  </conditionalFormatting>
  <conditionalFormatting sqref="I21:Q25">
    <cfRule type="expression" dxfId="18" priority="13">
      <formula>I21="●"</formula>
    </cfRule>
    <cfRule type="expression" dxfId="17" priority="14">
      <formula>I21="!"</formula>
    </cfRule>
  </conditionalFormatting>
  <conditionalFormatting sqref="M11:M16">
    <cfRule type="expression" dxfId="16" priority="5">
      <formula>M11="●"</formula>
    </cfRule>
    <cfRule type="expression" dxfId="15" priority="6">
      <formula>M11="○"</formula>
    </cfRule>
    <cfRule type="expression" dxfId="14" priority="7">
      <formula>M11="!"</formula>
    </cfRule>
  </conditionalFormatting>
  <conditionalFormatting sqref="Q11:Q16">
    <cfRule type="expression" dxfId="13" priority="8">
      <formula>Q11="Erledigt"</formula>
    </cfRule>
    <cfRule type="expression" dxfId="12" priority="9">
      <formula>Q11="In Arbeit"</formula>
    </cfRule>
    <cfRule type="expression" dxfId="11" priority="10">
      <formula>Q11="Blockiert"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0"/>
  <sheetViews>
    <sheetView workbookViewId="0"/>
  </sheetViews>
  <sheetFormatPr baseColWidth="10" defaultColWidth="9" defaultRowHeight="15" x14ac:dyDescent="0.25"/>
  <cols>
    <col min="1" max="1" width="14" customWidth="1"/>
    <col min="2" max="26" width="5" customWidth="1"/>
  </cols>
  <sheetData>
    <row r="1" spans="1:26" ht="20.25" x14ac:dyDescent="0.25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42" t="s">
        <v>56</v>
      </c>
      <c r="B3" s="42"/>
      <c r="C3" s="42"/>
      <c r="D3" s="42"/>
      <c r="E3" s="42"/>
      <c r="F3" s="42"/>
      <c r="G3" s="42"/>
      <c r="H3" s="42"/>
      <c r="I3" s="42"/>
      <c r="J3" s="4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76.5" x14ac:dyDescent="0.25">
      <c r="A4" s="2" t="s">
        <v>0</v>
      </c>
      <c r="B4" s="2" t="s">
        <v>1</v>
      </c>
      <c r="C4" s="2" t="s">
        <v>57</v>
      </c>
      <c r="D4" s="2" t="s">
        <v>58</v>
      </c>
      <c r="E4" s="2" t="s">
        <v>59</v>
      </c>
      <c r="F4" s="2" t="s">
        <v>60</v>
      </c>
      <c r="G4" s="2" t="s">
        <v>51</v>
      </c>
      <c r="H4" s="2" t="s">
        <v>53</v>
      </c>
      <c r="I4" s="2" t="s">
        <v>54</v>
      </c>
      <c r="J4" s="2" t="s">
        <v>61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51" x14ac:dyDescent="0.25">
      <c r="A5" s="5">
        <f ca="1">TODAY()</f>
        <v>46152</v>
      </c>
      <c r="B5" s="6" t="s">
        <v>62</v>
      </c>
      <c r="C5" s="6">
        <v>250</v>
      </c>
      <c r="D5" s="6">
        <v>238</v>
      </c>
      <c r="E5" s="6">
        <v>4</v>
      </c>
      <c r="F5" s="6">
        <v>24</v>
      </c>
      <c r="G5" s="6">
        <v>0</v>
      </c>
      <c r="H5" s="6">
        <v>1</v>
      </c>
      <c r="I5" s="6" t="s">
        <v>63</v>
      </c>
      <c r="J5" s="6" t="s">
        <v>64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42" t="s">
        <v>65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1" t="s">
        <v>14</v>
      </c>
      <c r="B11" s="1" t="s">
        <v>15</v>
      </c>
      <c r="C11" s="1" t="s">
        <v>16</v>
      </c>
      <c r="D11" s="1" t="s">
        <v>17</v>
      </c>
      <c r="E11" s="1" t="s">
        <v>18</v>
      </c>
      <c r="F11" s="1" t="s">
        <v>19</v>
      </c>
      <c r="G11" s="1" t="s">
        <v>20</v>
      </c>
      <c r="H11" s="1" t="s">
        <v>21</v>
      </c>
      <c r="I11" s="1" t="s">
        <v>22</v>
      </c>
      <c r="J11" s="1" t="s">
        <v>23</v>
      </c>
      <c r="K11" s="1" t="s">
        <v>24</v>
      </c>
      <c r="L11" s="1" t="s">
        <v>25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6.25" x14ac:dyDescent="0.25">
      <c r="A12" s="7" t="s">
        <v>30</v>
      </c>
      <c r="B12" s="8" t="s">
        <v>35</v>
      </c>
      <c r="C12" s="8" t="s">
        <v>35</v>
      </c>
      <c r="D12" s="8" t="s">
        <v>35</v>
      </c>
      <c r="E12" s="8" t="s">
        <v>35</v>
      </c>
      <c r="F12" s="8" t="s">
        <v>35</v>
      </c>
      <c r="G12" s="8" t="s">
        <v>35</v>
      </c>
      <c r="H12" s="8" t="s">
        <v>35</v>
      </c>
      <c r="I12" s="8" t="s">
        <v>35</v>
      </c>
      <c r="J12" s="8" t="s">
        <v>37</v>
      </c>
      <c r="K12" s="8" t="s">
        <v>35</v>
      </c>
      <c r="L12" s="8" t="s">
        <v>35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6.25" x14ac:dyDescent="0.25">
      <c r="A13" s="7" t="s">
        <v>31</v>
      </c>
      <c r="B13" s="8" t="s">
        <v>35</v>
      </c>
      <c r="C13" s="8" t="s">
        <v>35</v>
      </c>
      <c r="D13" s="8" t="s">
        <v>35</v>
      </c>
      <c r="E13" s="8" t="s">
        <v>36</v>
      </c>
      <c r="F13" s="8" t="s">
        <v>35</v>
      </c>
      <c r="G13" s="8" t="s">
        <v>35</v>
      </c>
      <c r="H13" s="8" t="s">
        <v>35</v>
      </c>
      <c r="I13" s="8" t="s">
        <v>35</v>
      </c>
      <c r="J13" s="8" t="s">
        <v>35</v>
      </c>
      <c r="K13" s="8" t="s">
        <v>35</v>
      </c>
      <c r="L13" s="8" t="s">
        <v>35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6.25" x14ac:dyDescent="0.25">
      <c r="A14" s="7" t="s">
        <v>32</v>
      </c>
      <c r="B14" s="8" t="s">
        <v>35</v>
      </c>
      <c r="C14" s="8" t="s">
        <v>37</v>
      </c>
      <c r="D14" s="8" t="s">
        <v>35</v>
      </c>
      <c r="E14" s="8" t="s">
        <v>35</v>
      </c>
      <c r="F14" s="8" t="s">
        <v>35</v>
      </c>
      <c r="G14" s="8" t="s">
        <v>36</v>
      </c>
      <c r="H14" s="8" t="s">
        <v>35</v>
      </c>
      <c r="I14" s="8" t="s">
        <v>35</v>
      </c>
      <c r="J14" s="8" t="s">
        <v>35</v>
      </c>
      <c r="K14" s="8" t="s">
        <v>35</v>
      </c>
      <c r="L14" s="8" t="s">
        <v>35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6.25" x14ac:dyDescent="0.25">
      <c r="A15" s="7" t="s">
        <v>33</v>
      </c>
      <c r="B15" s="8" t="s">
        <v>35</v>
      </c>
      <c r="C15" s="8" t="s">
        <v>35</v>
      </c>
      <c r="D15" s="8" t="s">
        <v>35</v>
      </c>
      <c r="E15" s="8" t="s">
        <v>35</v>
      </c>
      <c r="F15" s="8" t="s">
        <v>35</v>
      </c>
      <c r="G15" s="8" t="s">
        <v>35</v>
      </c>
      <c r="H15" s="8" t="s">
        <v>37</v>
      </c>
      <c r="I15" s="8" t="s">
        <v>35</v>
      </c>
      <c r="J15" s="8" t="s">
        <v>35</v>
      </c>
      <c r="K15" s="8" t="s">
        <v>35</v>
      </c>
      <c r="L15" s="8" t="s">
        <v>35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42" t="s">
        <v>66</v>
      </c>
      <c r="B18" s="42"/>
      <c r="C18" s="42"/>
      <c r="D18" s="42"/>
      <c r="E18" s="42"/>
      <c r="F18" s="42"/>
      <c r="G18" s="42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8.25" x14ac:dyDescent="0.25">
      <c r="A19" s="2" t="s">
        <v>67</v>
      </c>
      <c r="B19" s="2" t="s">
        <v>68</v>
      </c>
      <c r="C19" s="2" t="s">
        <v>26</v>
      </c>
      <c r="D19" s="2" t="s">
        <v>69</v>
      </c>
      <c r="E19" s="2" t="s">
        <v>70</v>
      </c>
      <c r="F19" s="2" t="s">
        <v>28</v>
      </c>
      <c r="G19" s="2" t="s">
        <v>29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14.75" x14ac:dyDescent="0.25">
      <c r="A20" s="6">
        <v>1</v>
      </c>
      <c r="B20" s="6" t="s">
        <v>71</v>
      </c>
      <c r="C20" s="6" t="s">
        <v>72</v>
      </c>
      <c r="D20" s="6" t="s">
        <v>73</v>
      </c>
      <c r="E20" s="6" t="s">
        <v>74</v>
      </c>
      <c r="F20" s="5">
        <v>46023</v>
      </c>
      <c r="G20" s="6" t="s">
        <v>75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14.75" x14ac:dyDescent="0.25">
      <c r="A21" s="6">
        <v>2</v>
      </c>
      <c r="B21" s="6" t="s">
        <v>4</v>
      </c>
      <c r="C21" s="6" t="s">
        <v>76</v>
      </c>
      <c r="D21" s="6" t="s">
        <v>77</v>
      </c>
      <c r="E21" s="6" t="s">
        <v>78</v>
      </c>
      <c r="F21" s="5">
        <v>46023</v>
      </c>
      <c r="G21" s="6" t="s">
        <v>79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76.5" x14ac:dyDescent="0.25">
      <c r="A22" s="6">
        <v>3</v>
      </c>
      <c r="B22" s="6" t="s">
        <v>80</v>
      </c>
      <c r="C22" s="6" t="s">
        <v>81</v>
      </c>
      <c r="D22" s="6" t="s">
        <v>82</v>
      </c>
      <c r="E22" s="6" t="s">
        <v>74</v>
      </c>
      <c r="F22" s="5">
        <v>46024</v>
      </c>
      <c r="G22" s="6" t="s">
        <v>83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7.5" x14ac:dyDescent="0.25">
      <c r="A23" s="6">
        <v>4</v>
      </c>
      <c r="B23" s="6" t="s">
        <v>84</v>
      </c>
      <c r="C23" s="6" t="s">
        <v>85</v>
      </c>
      <c r="D23" s="6" t="s">
        <v>86</v>
      </c>
      <c r="E23" s="6" t="s">
        <v>78</v>
      </c>
      <c r="F23" s="5">
        <v>46023</v>
      </c>
      <c r="G23" s="6" t="s">
        <v>87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14.75" x14ac:dyDescent="0.25">
      <c r="A24" s="6">
        <v>5</v>
      </c>
      <c r="B24" s="6" t="s">
        <v>88</v>
      </c>
      <c r="C24" s="6" t="s">
        <v>89</v>
      </c>
      <c r="D24" s="6" t="s">
        <v>90</v>
      </c>
      <c r="E24" s="6" t="s">
        <v>91</v>
      </c>
      <c r="F24" s="5">
        <v>46025</v>
      </c>
      <c r="G24" s="6" t="s">
        <v>79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02" x14ac:dyDescent="0.25">
      <c r="A25" s="6">
        <v>6</v>
      </c>
      <c r="B25" s="6" t="s">
        <v>92</v>
      </c>
      <c r="C25" s="6" t="s">
        <v>93</v>
      </c>
      <c r="D25" s="6" t="s">
        <v>94</v>
      </c>
      <c r="E25" s="6" t="s">
        <v>78</v>
      </c>
      <c r="F25" s="5">
        <v>46023</v>
      </c>
      <c r="G25" s="6" t="s">
        <v>75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89.25" x14ac:dyDescent="0.25">
      <c r="A26" s="6">
        <v>7</v>
      </c>
      <c r="B26" s="6" t="s">
        <v>95</v>
      </c>
      <c r="C26" s="6" t="s">
        <v>96</v>
      </c>
      <c r="D26" s="6" t="s">
        <v>97</v>
      </c>
      <c r="E26" s="6" t="s">
        <v>91</v>
      </c>
      <c r="F26" s="5">
        <v>46024</v>
      </c>
      <c r="G26" s="6" t="s">
        <v>79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89.25" x14ac:dyDescent="0.25">
      <c r="A27" s="6">
        <v>8</v>
      </c>
      <c r="B27" s="6" t="s">
        <v>4</v>
      </c>
      <c r="C27" s="6" t="s">
        <v>98</v>
      </c>
      <c r="D27" s="6" t="s">
        <v>99</v>
      </c>
      <c r="E27" s="6" t="s">
        <v>78</v>
      </c>
      <c r="F27" s="5">
        <v>46025</v>
      </c>
      <c r="G27" s="6" t="s">
        <v>79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89.25" x14ac:dyDescent="0.25">
      <c r="A28" s="6">
        <v>9</v>
      </c>
      <c r="B28" s="6" t="s">
        <v>71</v>
      </c>
      <c r="C28" s="6" t="s">
        <v>100</v>
      </c>
      <c r="D28" s="6" t="s">
        <v>101</v>
      </c>
      <c r="E28" s="6" t="s">
        <v>91</v>
      </c>
      <c r="F28" s="5">
        <v>46026</v>
      </c>
      <c r="G28" s="6" t="s">
        <v>79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02" x14ac:dyDescent="0.25">
      <c r="A29" s="6">
        <v>10</v>
      </c>
      <c r="B29" s="6" t="s">
        <v>80</v>
      </c>
      <c r="C29" s="6" t="s">
        <v>102</v>
      </c>
      <c r="D29" s="6" t="s">
        <v>103</v>
      </c>
      <c r="E29" s="6" t="s">
        <v>74</v>
      </c>
      <c r="F29" s="5">
        <v>46026</v>
      </c>
      <c r="G29" s="6" t="s">
        <v>79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A32" s="42" t="s">
        <v>104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5">
      <c r="A34" s="1"/>
      <c r="B34" s="1">
        <v>1</v>
      </c>
      <c r="C34" s="1">
        <v>2</v>
      </c>
      <c r="D34" s="1">
        <v>3</v>
      </c>
      <c r="E34" s="1">
        <v>4</v>
      </c>
      <c r="F34" s="1">
        <v>5</v>
      </c>
      <c r="G34" s="1">
        <v>6</v>
      </c>
      <c r="H34" s="1">
        <v>7</v>
      </c>
      <c r="I34" s="1">
        <v>8</v>
      </c>
      <c r="J34" s="1">
        <v>9</v>
      </c>
      <c r="K34" s="1">
        <v>10</v>
      </c>
      <c r="L34" s="1">
        <v>11</v>
      </c>
      <c r="M34" s="1">
        <v>12</v>
      </c>
      <c r="N34" s="1">
        <v>13</v>
      </c>
      <c r="O34" s="1">
        <v>14</v>
      </c>
      <c r="P34" s="1">
        <v>15</v>
      </c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  <c r="X34" s="1">
        <v>23</v>
      </c>
      <c r="Y34" s="1">
        <v>24</v>
      </c>
      <c r="Z34" s="1">
        <v>25</v>
      </c>
    </row>
    <row r="35" spans="1:26" ht="26.25" x14ac:dyDescent="0.25">
      <c r="A35" s="9" t="s">
        <v>84</v>
      </c>
      <c r="B35" s="8" t="s">
        <v>35</v>
      </c>
      <c r="C35" s="8" t="s">
        <v>35</v>
      </c>
      <c r="D35" s="8" t="s">
        <v>35</v>
      </c>
      <c r="E35" s="8" t="s">
        <v>35</v>
      </c>
      <c r="F35" s="8" t="s">
        <v>35</v>
      </c>
      <c r="G35" s="8" t="s">
        <v>35</v>
      </c>
      <c r="H35" s="8" t="s">
        <v>36</v>
      </c>
      <c r="I35" s="8" t="s">
        <v>35</v>
      </c>
      <c r="J35" s="8" t="s">
        <v>35</v>
      </c>
      <c r="K35" s="8" t="s">
        <v>35</v>
      </c>
      <c r="L35" s="8" t="s">
        <v>35</v>
      </c>
      <c r="M35" s="8" t="s">
        <v>35</v>
      </c>
      <c r="N35" s="8" t="s">
        <v>35</v>
      </c>
      <c r="O35" s="8" t="s">
        <v>35</v>
      </c>
      <c r="P35" s="8" t="s">
        <v>35</v>
      </c>
      <c r="Q35" s="8" t="s">
        <v>35</v>
      </c>
      <c r="R35" s="8" t="s">
        <v>35</v>
      </c>
      <c r="S35" s="8" t="s">
        <v>35</v>
      </c>
      <c r="T35" s="8" t="s">
        <v>35</v>
      </c>
      <c r="U35" s="8" t="s">
        <v>35</v>
      </c>
      <c r="V35" s="8"/>
      <c r="W35" s="8"/>
      <c r="X35" s="8"/>
      <c r="Y35" s="8"/>
      <c r="Z35" s="8"/>
    </row>
    <row r="36" spans="1:26" ht="26.25" x14ac:dyDescent="0.25">
      <c r="A36" s="9" t="s">
        <v>4</v>
      </c>
      <c r="B36" s="8" t="s">
        <v>35</v>
      </c>
      <c r="C36" s="8" t="s">
        <v>35</v>
      </c>
      <c r="D36" s="8" t="s">
        <v>35</v>
      </c>
      <c r="E36" s="8" t="s">
        <v>36</v>
      </c>
      <c r="F36" s="8" t="s">
        <v>35</v>
      </c>
      <c r="G36" s="8" t="s">
        <v>35</v>
      </c>
      <c r="H36" s="8" t="s">
        <v>35</v>
      </c>
      <c r="I36" s="8" t="s">
        <v>35</v>
      </c>
      <c r="J36" s="8" t="s">
        <v>35</v>
      </c>
      <c r="K36" s="8" t="s">
        <v>35</v>
      </c>
      <c r="L36" s="8" t="s">
        <v>35</v>
      </c>
      <c r="M36" s="8" t="s">
        <v>35</v>
      </c>
      <c r="N36" s="8" t="s">
        <v>36</v>
      </c>
      <c r="O36" s="8" t="s">
        <v>35</v>
      </c>
      <c r="P36" s="8" t="s">
        <v>35</v>
      </c>
      <c r="Q36" s="8" t="s">
        <v>35</v>
      </c>
      <c r="R36" s="8" t="s">
        <v>35</v>
      </c>
      <c r="S36" s="8" t="s">
        <v>35</v>
      </c>
      <c r="T36" s="8" t="s">
        <v>35</v>
      </c>
      <c r="U36" s="8" t="s">
        <v>35</v>
      </c>
      <c r="V36" s="8" t="s">
        <v>35</v>
      </c>
      <c r="W36" s="8" t="s">
        <v>35</v>
      </c>
      <c r="X36" s="8" t="s">
        <v>35</v>
      </c>
      <c r="Y36" s="8" t="s">
        <v>35</v>
      </c>
      <c r="Z36" s="8" t="s">
        <v>35</v>
      </c>
    </row>
    <row r="37" spans="1:26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</sheetData>
  <mergeCells count="5">
    <mergeCell ref="A1:J1"/>
    <mergeCell ref="A3:J3"/>
    <mergeCell ref="A9:M9"/>
    <mergeCell ref="A18:G18"/>
    <mergeCell ref="A32:Z32"/>
  </mergeCells>
  <conditionalFormatting sqref="B12:L15">
    <cfRule type="expression" dxfId="10" priority="1">
      <formula>B12="OK"</formula>
    </cfRule>
    <cfRule type="expression" dxfId="9" priority="2">
      <formula>B12="Problem"</formula>
    </cfRule>
    <cfRule type="expression" dxfId="8" priority="3">
      <formula>B12="Warten"</formula>
    </cfRule>
  </conditionalFormatting>
  <conditionalFormatting sqref="B35:Z36">
    <cfRule type="expression" dxfId="7" priority="4">
      <formula>B35="OK"</formula>
    </cfRule>
    <cfRule type="expression" dxfId="6" priority="5">
      <formula>B35="Problem"</formula>
    </cfRule>
  </conditionalFormatting>
  <conditionalFormatting sqref="E20:E29">
    <cfRule type="expression" dxfId="5" priority="6">
      <formula>E20="Hoch"</formula>
    </cfRule>
    <cfRule type="expression" dxfId="4" priority="7">
      <formula>E20="Mittel"</formula>
    </cfRule>
    <cfRule type="expression" dxfId="3" priority="8">
      <formula>E20="Niedrig"</formula>
    </cfRule>
  </conditionalFormatting>
  <conditionalFormatting sqref="G20:G29">
    <cfRule type="expression" dxfId="2" priority="9">
      <formula>G20="Erledigt"</formula>
    </cfRule>
    <cfRule type="expression" dxfId="1" priority="10">
      <formula>G20="Blockiert"</formula>
    </cfRule>
    <cfRule type="expression" dxfId="0" priority="11">
      <formula>G20="In Arbeit"</formula>
    </cfRule>
  </conditionalFormatting>
  <dataValidations count="5">
    <dataValidation type="list" sqref="B12:L15" xr:uid="{00000000-0002-0000-0100-000000000000}">
      <formula1>"OK,Problem,Warten,Leer"</formula1>
    </dataValidation>
    <dataValidation type="list" sqref="E20:E29" xr:uid="{00000000-0002-0000-0100-000001000000}">
      <formula1>"Hoch,Mittel,Niedrig"</formula1>
    </dataValidation>
    <dataValidation type="list" sqref="G20:G29" xr:uid="{00000000-0002-0000-0100-000002000000}">
      <formula1>"Offen,In Arbeit,Blockiert,Erledigt"</formula1>
    </dataValidation>
    <dataValidation type="list" sqref="B20:B29" xr:uid="{00000000-0002-0000-0100-000003000000}">
      <formula1>"Produktion,Qualität,Instandhaltung,Sicherheit,Material,Team,5S"</formula1>
    </dataValidation>
    <dataValidation type="list" sqref="B35:Z36" xr:uid="{00000000-0002-0000-0100-000004000000}">
      <formula1>"OK,Problem,"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0"/>
  <sheetViews>
    <sheetView workbookViewId="0"/>
  </sheetViews>
  <sheetFormatPr baseColWidth="10" defaultColWidth="9" defaultRowHeight="15" x14ac:dyDescent="0.25"/>
  <cols>
    <col min="1" max="1" width="9.25" customWidth="1"/>
    <col min="2" max="2" width="10.875" customWidth="1"/>
    <col min="3" max="3" width="6.75" customWidth="1"/>
    <col min="4" max="4" width="12" customWidth="1"/>
  </cols>
  <sheetData>
    <row r="1" spans="1:26" ht="30" x14ac:dyDescent="0.25">
      <c r="A1" s="10" t="s">
        <v>105</v>
      </c>
      <c r="B1" s="10" t="s">
        <v>106</v>
      </c>
      <c r="C1" s="10" t="s">
        <v>70</v>
      </c>
      <c r="D1" s="10" t="s">
        <v>68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x14ac:dyDescent="0.25">
      <c r="A2" s="11" t="s">
        <v>35</v>
      </c>
      <c r="B2" s="11" t="s">
        <v>79</v>
      </c>
      <c r="C2" s="11" t="s">
        <v>74</v>
      </c>
      <c r="D2" s="11" t="s">
        <v>71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x14ac:dyDescent="0.25">
      <c r="A3" s="11" t="s">
        <v>36</v>
      </c>
      <c r="B3" s="11" t="s">
        <v>75</v>
      </c>
      <c r="C3" s="11" t="s">
        <v>78</v>
      </c>
      <c r="D3" s="11" t="s">
        <v>4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30" x14ac:dyDescent="0.25">
      <c r="A4" s="11" t="s">
        <v>37</v>
      </c>
      <c r="B4" s="11" t="s">
        <v>83</v>
      </c>
      <c r="C4" s="11" t="s">
        <v>91</v>
      </c>
      <c r="D4" s="11" t="s">
        <v>80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x14ac:dyDescent="0.25">
      <c r="A5" s="11" t="s">
        <v>38</v>
      </c>
      <c r="B5" s="11" t="s">
        <v>87</v>
      </c>
      <c r="C5" s="11"/>
      <c r="D5" s="11" t="s">
        <v>84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A6" s="11"/>
      <c r="B6" s="11"/>
      <c r="C6" s="11"/>
      <c r="D6" s="11" t="s">
        <v>88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x14ac:dyDescent="0.25">
      <c r="A7" s="11"/>
      <c r="B7" s="11"/>
      <c r="C7" s="11"/>
      <c r="D7" s="11" t="s">
        <v>92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x14ac:dyDescent="0.25">
      <c r="A8" s="11"/>
      <c r="B8" s="11"/>
      <c r="C8" s="11"/>
      <c r="D8" s="11" t="s">
        <v>95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60"/>
  <sheetViews>
    <sheetView workbookViewId="0"/>
  </sheetViews>
  <sheetFormatPr baseColWidth="10" defaultColWidth="9" defaultRowHeight="15" x14ac:dyDescent="0.25"/>
  <cols>
    <col min="1" max="1" width="6" customWidth="1"/>
    <col min="2" max="2" width="85" customWidth="1"/>
  </cols>
  <sheetData>
    <row r="1" spans="1:26" ht="21" x14ac:dyDescent="0.35">
      <c r="A1" s="43" t="s">
        <v>107</v>
      </c>
      <c r="B1" s="43"/>
      <c r="C1" s="43"/>
      <c r="D1" s="43"/>
      <c r="E1" s="43"/>
      <c r="F1" s="43"/>
      <c r="G1" s="43"/>
      <c r="H1" s="43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38.1" customHeight="1" x14ac:dyDescent="0.25">
      <c r="A3" s="12" t="s">
        <v>108</v>
      </c>
      <c r="B3" s="3" t="s">
        <v>109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38.1" customHeight="1" x14ac:dyDescent="0.25">
      <c r="A4" s="12" t="s">
        <v>110</v>
      </c>
      <c r="B4" s="3" t="s">
        <v>111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38.1" customHeight="1" x14ac:dyDescent="0.25">
      <c r="A5" s="12" t="s">
        <v>112</v>
      </c>
      <c r="B5" s="3" t="s">
        <v>113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38.1" customHeight="1" x14ac:dyDescent="0.25">
      <c r="A6" s="12" t="s">
        <v>114</v>
      </c>
      <c r="B6" s="3" t="s">
        <v>115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38.1" customHeight="1" x14ac:dyDescent="0.25">
      <c r="A7" s="12" t="s">
        <v>116</v>
      </c>
      <c r="B7" s="3" t="s">
        <v>117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Shopfloor Board</vt:lpstr>
      <vt:lpstr>Eingabe</vt:lpstr>
      <vt:lpstr>Listen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2026-05-10T10:30:51Z</dcterms:modified>
</cp:coreProperties>
</file>