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prüfprotokoll dguv v3 vorlage excel\"/>
    </mc:Choice>
  </mc:AlternateContent>
  <xr:revisionPtr revIDLastSave="0" documentId="13_ncr:1_{663BF2E8-918F-4EB5-A9AD-2ED73B7EF90A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Prüfprotokoll" sheetId="1" r:id="rId1"/>
    <sheet name="Anleitung" sheetId="2" r:id="rId2"/>
  </sheets>
  <definedNames>
    <definedName name="_xlnm.Print_Area" localSheetId="0">Prüfprotokoll!$B$1:$K$48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36" i="1" l="1"/>
  <c r="I35" i="1"/>
  <c r="I34" i="1"/>
  <c r="I33" i="1"/>
  <c r="I32" i="1"/>
  <c r="I31" i="1"/>
  <c r="I30" i="1"/>
  <c r="I29" i="1"/>
  <c r="F13" i="1" s="1"/>
  <c r="I28" i="1"/>
  <c r="I27" i="1"/>
  <c r="I26" i="1"/>
  <c r="I25" i="1"/>
  <c r="I24" i="1"/>
  <c r="I23" i="1"/>
  <c r="I22" i="1"/>
  <c r="I21" i="1"/>
  <c r="I20" i="1"/>
  <c r="I19" i="1"/>
  <c r="I18" i="1"/>
  <c r="I17" i="1"/>
  <c r="J13" i="1"/>
  <c r="H13" i="1"/>
  <c r="D13" i="1"/>
  <c r="B13" i="1"/>
</calcChain>
</file>

<file path=xl/sharedStrings.xml><?xml version="1.0" encoding="utf-8"?>
<sst xmlns="http://schemas.openxmlformats.org/spreadsheetml/2006/main" count="183" uniqueCount="146">
  <si>
    <t>PRÜFPROTOKOLL nach DGUV Vorschrift 3</t>
  </si>
  <si>
    <t>Prüfung ortsveränderlicher elektrischer Betriebsmittel</t>
  </si>
  <si>
    <t xml:space="preserve">  ANGABEN ZUM UNTERNEHMEN</t>
  </si>
  <si>
    <t>Firma / Betrieb:</t>
  </si>
  <si>
    <t>Nordlicht Maschinenbau GmbH</t>
  </si>
  <si>
    <t>Protokoll-Nr.:</t>
  </si>
  <si>
    <t>PP-2026-0418</t>
  </si>
  <si>
    <t>Anschrift:</t>
  </si>
  <si>
    <t>Hafenstraße 47, 26122 Oldenburg</t>
  </si>
  <si>
    <t>Prüfdatum:</t>
  </si>
  <si>
    <t>12.05.2026</t>
  </si>
  <si>
    <t>Standort / Abteilung:</t>
  </si>
  <si>
    <t>Werkhalle 2 – CNC-Fertigung</t>
  </si>
  <si>
    <t>Nächste Prüfung:</t>
  </si>
  <si>
    <t>12.05.2027</t>
  </si>
  <si>
    <t>Prüfer (Elektrofachkraft):</t>
  </si>
  <si>
    <t>Henrik Vogelsang</t>
  </si>
  <si>
    <t>Prüfintervall:</t>
  </si>
  <si>
    <t>12 Monate</t>
  </si>
  <si>
    <t>Verwendetes Prüfgerät:</t>
  </si>
  <si>
    <t>Gossen Metrawatt PROFiTEST H+E EXPERT (SN 4471-2218)</t>
  </si>
  <si>
    <t>Kalibriert bis:</t>
  </si>
  <si>
    <t>31.10.2026</t>
  </si>
  <si>
    <t xml:space="preserve">  ZUSAMMENFASSUNG</t>
  </si>
  <si>
    <t>GEPRÜFT GESAMT</t>
  </si>
  <si>
    <t>BESTANDEN</t>
  </si>
  <si>
    <t>WIEDERHOLUNGS- PRÜFUNG</t>
  </si>
  <si>
    <t>NICHT BESTANDEN</t>
  </si>
  <si>
    <t>BESTEHENSQUOTE</t>
  </si>
  <si>
    <t xml:space="preserve">  PRÜFLISTE – ORTSVERÄNDERLICHE BETRIEBSMITTEL</t>
  </si>
  <si>
    <t>Inventar-Nr.</t>
  </si>
  <si>
    <t>Betriebsmittel</t>
  </si>
  <si>
    <t>Hersteller / Typ</t>
  </si>
  <si>
    <t>Schutzklasse</t>
  </si>
  <si>
    <t>Schutzleiter-
widerstand RPE (Ω)</t>
  </si>
  <si>
    <t>Isolations-
widerstand RISO (MΩ)</t>
  </si>
  <si>
    <t>Schutzleiter-
strom IPE (mA)</t>
  </si>
  <si>
    <t>Status</t>
  </si>
  <si>
    <t>Bemerkung</t>
  </si>
  <si>
    <t>Nächste Prüfung</t>
  </si>
  <si>
    <t>BM-1001</t>
  </si>
  <si>
    <t>Bohrmaschine</t>
  </si>
  <si>
    <t>Bosch GBH 2-28</t>
  </si>
  <si>
    <t>I</t>
  </si>
  <si>
    <t>BM-1002</t>
  </si>
  <si>
    <t>Winkelschleifer</t>
  </si>
  <si>
    <t>Metabo WEV 15-125</t>
  </si>
  <si>
    <t>II</t>
  </si>
  <si>
    <t>BM-1003</t>
  </si>
  <si>
    <t>Verlängerungskabel 25 m</t>
  </si>
  <si>
    <t>Brennenstuhl Garant</t>
  </si>
  <si>
    <t>BM-1004</t>
  </si>
  <si>
    <t>Heißluftpistole</t>
  </si>
  <si>
    <t>Steinel HG 2320 E</t>
  </si>
  <si>
    <t>BM-1005</t>
  </si>
  <si>
    <t>Tischkreissäge</t>
  </si>
  <si>
    <t>Festool TKS 80</t>
  </si>
  <si>
    <t>BM-1006</t>
  </si>
  <si>
    <t>Akkuladegerät</t>
  </si>
  <si>
    <t>Makita DC18RC</t>
  </si>
  <si>
    <t>BM-1007</t>
  </si>
  <si>
    <t>Schweißgerät MIG/MAG</t>
  </si>
  <si>
    <t>Lorch MicorMIG 250</t>
  </si>
  <si>
    <t>BM-1008</t>
  </si>
  <si>
    <t>Kabeltrommel 40 m</t>
  </si>
  <si>
    <t>as-Schwabe 10166</t>
  </si>
  <si>
    <t>RISO grenzwertig – Folgeprüfung in 12 Monaten</t>
  </si>
  <si>
    <t>BM-1009</t>
  </si>
  <si>
    <t>Werkstattlampe LED</t>
  </si>
  <si>
    <t>Brennenstuhl ML CN 110</t>
  </si>
  <si>
    <t>BM-1010</t>
  </si>
  <si>
    <t>Stichsäge</t>
  </si>
  <si>
    <t>Mafell P1cc</t>
  </si>
  <si>
    <t>BM-1011</t>
  </si>
  <si>
    <t>Druckluftkompressor</t>
  </si>
  <si>
    <t>Schneider UNM 410-10</t>
  </si>
  <si>
    <t>—</t>
  </si>
  <si>
    <t>BM-1012</t>
  </si>
  <si>
    <t>Rührwerk</t>
  </si>
  <si>
    <t>Collomix Xo 4</t>
  </si>
  <si>
    <t>RPE &gt; 0,3 Ω, IPE &gt; 3,5 mA – Gerät außer Betrieb genommen, Reparatur veranlasst</t>
  </si>
  <si>
    <t>BM-1013</t>
  </si>
  <si>
    <t>Magnetbohrmaschine</t>
  </si>
  <si>
    <t>Fein KBM 50 Q</t>
  </si>
  <si>
    <t>BM-1014</t>
  </si>
  <si>
    <t>Verteilersteckdose</t>
  </si>
  <si>
    <t>Bachmann 333.500</t>
  </si>
  <si>
    <t>BM-1015</t>
  </si>
  <si>
    <t>PC-Netzteil Werkstatt</t>
  </si>
  <si>
    <t>Fujitsu Esprimo D958</t>
  </si>
  <si>
    <t>BM-1016</t>
  </si>
  <si>
    <t>Bandschleifer</t>
  </si>
  <si>
    <t>Festool BS 105</t>
  </si>
  <si>
    <t>BM-1017</t>
  </si>
  <si>
    <t>Heißluftgebläse</t>
  </si>
  <si>
    <t>Bosch GHG 23-66</t>
  </si>
  <si>
    <t>BM-1018</t>
  </si>
  <si>
    <t>Verlängerungskabel 10 m</t>
  </si>
  <si>
    <t>Brennenstuhl Bremaxx</t>
  </si>
  <si>
    <t>BM-1019</t>
  </si>
  <si>
    <t>Schlagschrauber</t>
  </si>
  <si>
    <t>Hilti SIW 6AT-A22</t>
  </si>
  <si>
    <t>Kabelmantel leicht beschädigt – Kürzung empfohlen, Folgeprüfung</t>
  </si>
  <si>
    <t>BM-1020</t>
  </si>
  <si>
    <t>Wasserstaubsauger</t>
  </si>
  <si>
    <t>Kärcher NT 30/1 Tact</t>
  </si>
  <si>
    <t xml:space="preserve">  GRENZWERTE NACH DIN VDE 0701-0702</t>
  </si>
  <si>
    <t>Schutzleiterwiderstand RPE</t>
  </si>
  <si>
    <t>≤ 0,3 Ω (bei Anschlussleitung ≤ 5 m); + 0,1 Ω je weitere 7,5 m, max. 1,0 Ω</t>
  </si>
  <si>
    <t>Isolationswiderstand RISO</t>
  </si>
  <si>
    <t>≥ 1,0 MΩ (Schutzklasse I) · ≥ 2,0 MΩ (Schutzklasse II) · ≥ 7,0 MΩ (Heizelemente)</t>
  </si>
  <si>
    <t>Schutzleiterstrom IPE</t>
  </si>
  <si>
    <t>≤ 3,5 mA (allgemein) · ≤ 0,5 mA bei Schutzklasse II</t>
  </si>
  <si>
    <t>Berührungsstrom IB</t>
  </si>
  <si>
    <t>≤ 0,5 mA</t>
  </si>
  <si>
    <t xml:space="preserve">  BESTÄTIGUNG</t>
  </si>
  <si>
    <t>Hiermit wird bestätigt, dass die o. g. ortsveränderlichen elektrischen Betriebsmittel gemäß DGUV Vorschrift 3 sowie DIN VDE 0701-0702 geprüft wurden.</t>
  </si>
  <si>
    <t>Ort, Datum:</t>
  </si>
  <si>
    <t>Oldenburg, 12.05.2026</t>
  </si>
  <si>
    <t>Unterschrift Prüfer:</t>
  </si>
  <si>
    <t>H. Vogelsang</t>
  </si>
  <si>
    <t>Stempel / Freigabe:</t>
  </si>
  <si>
    <t>ANLEITUNG ZUR VERWENDUNG</t>
  </si>
  <si>
    <t>Prüfprotokoll DGUV V3 – Vorlage</t>
  </si>
  <si>
    <t>1. Kopfdaten</t>
  </si>
  <si>
    <t>Tragen Sie im Bereich „Angaben zum Unternehmen“ Firma, Anschrift, Prüfer, Prüfgerät, Prüfdatum sowie das nächste Prüfdatum ein.</t>
  </si>
  <si>
    <t>2. Prüfliste</t>
  </si>
  <si>
    <t>Erfassen Sie pro Zeile ein ortsveränderliches Betriebsmittel. Die Status-Spalte wird automatisch anhand der eingegebenen Messwerte berechnet.</t>
  </si>
  <si>
    <t>3. Schutzklasse</t>
  </si>
  <si>
    <t>Wählen Sie aus dem Dropdown: I (mit Schutzleiter), II (schutzisoliert) oder III (Schutzkleinspannung).</t>
  </si>
  <si>
    <t>4. Status-Logik</t>
  </si>
  <si>
    <t>Bestanden: alle Grenzwerte eingehalten. Wiederholung: Werte im Grenzbereich. Nicht bestanden: mindestens ein Wert außerhalb der zulässigen Toleranz.</t>
  </si>
  <si>
    <t>5. Kennzahlen</t>
  </si>
  <si>
    <t>Die Kacheln im Kopfbereich (Geprüft / Bestanden / Wiederholung / Nicht bestanden / Bestehensquote) aktualisieren sich automatisch.</t>
  </si>
  <si>
    <t>6. Bedingte Formatierung</t>
  </si>
  <si>
    <t>Messwerte außerhalb der Grenzwerte werden rot hinterlegt. Status-Zellen werden grün, gelb oder rot eingefärbt.</t>
  </si>
  <si>
    <t>7. Grenzwerte</t>
  </si>
  <si>
    <t>Die zugrunde liegenden Grenzwerte nach DIN VDE 0701-0702 sind im unteren Bereich des Protokolls aufgeführt.</t>
  </si>
  <si>
    <t>8. Druck</t>
  </si>
  <si>
    <t>Das Protokoll ist für DIN A4 quer eingerichtet und passt sich automatisch der Seitenbreite an.</t>
  </si>
  <si>
    <t>9. Aufbewahrung</t>
  </si>
  <si>
    <t>Empfohlene Aufbewahrungsfrist gemäß DGUV V3: mindestens bis zur übernächsten Prüfung, in der Regel 2 Prüfintervalle.</t>
  </si>
  <si>
    <t>10. Erweiterung</t>
  </si>
  <si>
    <t>Zusätzliche Zeilen können in der Prüfliste eingefügt werden. Kopieren Sie eine vorhandene Zeile, damit Formeln und Formatierung erhalten bleiben.</t>
  </si>
  <si>
    <t xml:space="preserve">  HINWEIS</t>
  </si>
  <si>
    <t>Diese Vorlage ersetzt nicht die Beurteilung durch eine Elektrofachkraft. Die Prüfung ortsveränderlicher elektrischer Betriebsmittel ist gemäß DGUV Vorschrift 3 ausschließlich durch eine Elektrofachkraft oder eine elektrotechnisch unterwiesene Person unter Leitung und Aufsicht einer Elektrofachkraft durchzuführen.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</si>
</sst>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3" x14ac:knownFonts="1">
    <font>
      <sz val="11"/>
      <color theme="1"/>
      <name val="Calibri"/>
      <family val="2"/>
      <charset val="1"/>
    </font>
    <font>
      <b/>
      <sz val="16"/>
      <color rgb="FFFFFFFF"/>
      <name val="Arial"/>
      <charset val="1"/>
    </font>
    <font>
      <i/>
      <sz val="11"/>
      <color rgb="FFFFFFFF"/>
      <name val="Arial"/>
      <charset val="1"/>
    </font>
    <font>
      <b/>
      <sz val="11"/>
      <color rgb="FFFFFFFF"/>
      <name val="Arial"/>
      <charset val="1"/>
    </font>
    <font>
      <b/>
      <sz val="10"/>
      <color rgb="FF000000"/>
      <name val="Arial"/>
      <charset val="1"/>
    </font>
    <font>
      <sz val="10"/>
      <color rgb="FF000000"/>
      <name val="Arial"/>
      <charset val="1"/>
    </font>
    <font>
      <b/>
      <sz val="9"/>
      <color rgb="FF1F3864"/>
      <name val="Arial"/>
      <charset val="1"/>
    </font>
    <font>
      <b/>
      <sz val="18"/>
      <color rgb="FF1F3864"/>
      <name val="Arial"/>
      <charset val="1"/>
    </font>
    <font>
      <b/>
      <sz val="10"/>
      <color rgb="FFFFFFFF"/>
      <name val="Arial"/>
      <charset val="1"/>
    </font>
    <font>
      <sz val="10"/>
      <name val="Arial"/>
      <charset val="1"/>
    </font>
    <font>
      <b/>
      <sz val="10"/>
      <name val="Arial"/>
      <charset val="1"/>
    </font>
    <font>
      <i/>
      <sz val="10"/>
      <name val="Arial"/>
      <charset val="1"/>
    </font>
    <font>
      <b/>
      <sz val="10"/>
      <color rgb="FF1F3864"/>
      <name val="Arial"/>
      <charset val="1"/>
    </font>
  </fonts>
  <fills count="11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2E75B6"/>
        <bgColor rgb="FF0066CC"/>
      </patternFill>
    </fill>
    <fill>
      <patternFill patternType="solid">
        <fgColor rgb="FF404040"/>
        <bgColor rgb="FF1F3864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D9E2F3"/>
        <bgColor rgb="FFF2F2F2"/>
      </patternFill>
    </fill>
    <fill>
      <patternFill patternType="solid">
        <fgColor rgb="FFC6EFCE"/>
        <bgColor rgb="FFD9E2F3"/>
      </patternFill>
    </fill>
    <fill>
      <patternFill patternType="solid">
        <fgColor rgb="FFFFEB9C"/>
        <bgColor rgb="FFF2F2F2"/>
      </patternFill>
    </fill>
    <fill>
      <patternFill patternType="solid">
        <fgColor rgb="FFFFC7CE"/>
        <bgColor rgb="FFD9E2F3"/>
      </patternFill>
    </fill>
  </fills>
  <borders count="4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theme="0" tint="-0.249977111117893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1" fillId="9" borderId="2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horizontal="left" vertical="center" wrapText="1" indent="1"/>
    </xf>
    <xf numFmtId="164" fontId="7" fillId="6" borderId="2" xfId="0" applyNumberFormat="1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left" vertical="center" wrapText="1" indent="1"/>
    </xf>
    <xf numFmtId="0" fontId="3" fillId="4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0" fontId="4" fillId="5" borderId="1" xfId="0" applyFont="1" applyFill="1" applyBorder="1" applyAlignment="1">
      <alignment horizontal="left" vertical="center" indent="1"/>
    </xf>
    <xf numFmtId="0" fontId="8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 indent="1"/>
    </xf>
    <xf numFmtId="0" fontId="9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7" borderId="1" xfId="0" applyFont="1" applyFill="1" applyBorder="1" applyAlignment="1">
      <alignment horizontal="left" vertical="center" indent="1"/>
    </xf>
    <xf numFmtId="164" fontId="7" fillId="6" borderId="3" xfId="0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6">
    <dxf>
      <font>
        <b/>
        <sz val="10"/>
        <color rgb="FF9C0006"/>
        <name val="Arial"/>
        <charset val="1"/>
      </font>
      <fill>
        <patternFill>
          <bgColor rgb="FFFFC7CE"/>
        </patternFill>
      </fill>
    </dxf>
    <dxf>
      <font>
        <b/>
        <sz val="10"/>
        <color rgb="FF9C5700"/>
        <name val="Arial"/>
        <charset val="1"/>
      </font>
      <fill>
        <patternFill>
          <bgColor rgb="FFFFEB9C"/>
        </patternFill>
      </fill>
    </dxf>
    <dxf>
      <font>
        <b/>
        <sz val="10"/>
        <color rgb="FF006100"/>
        <name val="Arial"/>
        <charset val="1"/>
      </font>
      <fill>
        <patternFill>
          <bgColor rgb="FFC6EFCE"/>
        </patternFill>
      </fill>
    </dxf>
    <dxf>
      <font>
        <sz val="10"/>
        <color rgb="FF9C0006"/>
        <name val="Arial"/>
        <charset val="1"/>
      </font>
      <fill>
        <patternFill>
          <bgColor rgb="FFFFC7CE"/>
        </patternFill>
      </fill>
    </dxf>
    <dxf>
      <font>
        <sz val="10"/>
        <color rgb="FF9C0006"/>
        <name val="Arial"/>
        <charset val="1"/>
      </font>
      <fill>
        <patternFill>
          <bgColor rgb="FFFFC7CE"/>
        </patternFill>
      </fill>
    </dxf>
    <dxf>
      <font>
        <sz val="10"/>
        <color rgb="FF9C0006"/>
        <name val="Arial"/>
        <charset val="1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7CE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9C5700"/>
      <rgbColor rgb="FF993366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47"/>
  <sheetViews>
    <sheetView showGridLines="0" tabSelected="1" zoomScaleNormal="100" workbookViewId="0">
      <pane xSplit="1" topLeftCell="B1" activePane="topRight" state="frozen"/>
      <selection activeCell="A17" sqref="A17"/>
      <selection pane="topRight" activeCell="M13" sqref="M13"/>
    </sheetView>
  </sheetViews>
  <sheetFormatPr baseColWidth="10" defaultColWidth="8.7109375" defaultRowHeight="15" x14ac:dyDescent="0.25"/>
  <cols>
    <col min="1" max="1" width="1.140625" customWidth="1"/>
    <col min="2" max="2" width="22" customWidth="1"/>
    <col min="3" max="3" width="26" customWidth="1"/>
    <col min="4" max="4" width="22" customWidth="1"/>
    <col min="5" max="6" width="14" customWidth="1"/>
    <col min="7" max="7" width="16" customWidth="1"/>
    <col min="8" max="9" width="14" customWidth="1"/>
    <col min="10" max="10" width="22" customWidth="1"/>
    <col min="11" max="11" width="18" customWidth="1"/>
  </cols>
  <sheetData>
    <row r="1" spans="2:11" ht="30" customHeight="1" x14ac:dyDescent="0.25">
      <c r="B1" s="12" t="s">
        <v>0</v>
      </c>
      <c r="C1" s="12"/>
      <c r="D1" s="12"/>
      <c r="E1" s="12"/>
      <c r="F1" s="12"/>
      <c r="G1" s="12"/>
      <c r="H1" s="12"/>
      <c r="I1" s="12"/>
      <c r="J1" s="12"/>
      <c r="K1" s="12"/>
    </row>
    <row r="2" spans="2:11" ht="19.5" customHeight="1" x14ac:dyDescent="0.25">
      <c r="B2" s="11" t="s">
        <v>1</v>
      </c>
      <c r="C2" s="11"/>
      <c r="D2" s="11"/>
      <c r="E2" s="11"/>
      <c r="F2" s="11"/>
      <c r="G2" s="11"/>
      <c r="H2" s="11"/>
      <c r="I2" s="11"/>
      <c r="J2" s="11"/>
      <c r="K2" s="11"/>
    </row>
    <row r="4" spans="2:11" ht="21.75" customHeight="1" x14ac:dyDescent="0.25">
      <c r="B4" s="10" t="s">
        <v>2</v>
      </c>
      <c r="C4" s="10"/>
      <c r="D4" s="10"/>
      <c r="E4" s="10"/>
      <c r="F4" s="10"/>
      <c r="G4" s="10"/>
      <c r="H4" s="10"/>
      <c r="I4" s="10"/>
      <c r="J4" s="10"/>
      <c r="K4" s="10"/>
    </row>
    <row r="5" spans="2:11" ht="15" customHeight="1" x14ac:dyDescent="0.25">
      <c r="B5" s="13" t="s">
        <v>3</v>
      </c>
      <c r="C5" s="9" t="s">
        <v>4</v>
      </c>
      <c r="D5" s="9"/>
      <c r="E5" s="9"/>
      <c r="F5" s="9"/>
      <c r="G5" s="13" t="s">
        <v>5</v>
      </c>
      <c r="H5" s="9" t="s">
        <v>6</v>
      </c>
      <c r="I5" s="9"/>
      <c r="J5" s="9"/>
      <c r="K5" s="9"/>
    </row>
    <row r="6" spans="2:11" ht="15" customHeight="1" x14ac:dyDescent="0.25">
      <c r="B6" s="13" t="s">
        <v>7</v>
      </c>
      <c r="C6" s="9" t="s">
        <v>8</v>
      </c>
      <c r="D6" s="9"/>
      <c r="E6" s="9"/>
      <c r="F6" s="9"/>
      <c r="G6" s="13" t="s">
        <v>9</v>
      </c>
      <c r="H6" s="9" t="s">
        <v>10</v>
      </c>
      <c r="I6" s="9"/>
      <c r="J6" s="9"/>
      <c r="K6" s="9"/>
    </row>
    <row r="7" spans="2:11" ht="15" customHeight="1" x14ac:dyDescent="0.25">
      <c r="B7" s="13" t="s">
        <v>11</v>
      </c>
      <c r="C7" s="9" t="s">
        <v>12</v>
      </c>
      <c r="D7" s="9"/>
      <c r="E7" s="9"/>
      <c r="F7" s="9"/>
      <c r="G7" s="13" t="s">
        <v>13</v>
      </c>
      <c r="H7" s="9" t="s">
        <v>14</v>
      </c>
      <c r="I7" s="9"/>
      <c r="J7" s="9"/>
      <c r="K7" s="9"/>
    </row>
    <row r="8" spans="2:11" ht="15" customHeight="1" x14ac:dyDescent="0.25">
      <c r="B8" s="13" t="s">
        <v>15</v>
      </c>
      <c r="C8" s="9" t="s">
        <v>16</v>
      </c>
      <c r="D8" s="9"/>
      <c r="E8" s="9"/>
      <c r="F8" s="9"/>
      <c r="G8" s="13" t="s">
        <v>17</v>
      </c>
      <c r="H8" s="9" t="s">
        <v>18</v>
      </c>
      <c r="I8" s="9"/>
      <c r="J8" s="9"/>
      <c r="K8" s="9"/>
    </row>
    <row r="9" spans="2:11" ht="15" customHeight="1" x14ac:dyDescent="0.25">
      <c r="B9" s="13" t="s">
        <v>19</v>
      </c>
      <c r="C9" s="9" t="s">
        <v>20</v>
      </c>
      <c r="D9" s="9"/>
      <c r="E9" s="9"/>
      <c r="F9" s="9"/>
      <c r="G9" s="13" t="s">
        <v>21</v>
      </c>
      <c r="H9" s="9" t="s">
        <v>22</v>
      </c>
      <c r="I9" s="9"/>
      <c r="J9" s="9"/>
      <c r="K9" s="9"/>
    </row>
    <row r="11" spans="2:11" ht="21.75" customHeight="1" x14ac:dyDescent="0.25">
      <c r="B11" s="10" t="s">
        <v>23</v>
      </c>
      <c r="C11" s="10"/>
      <c r="D11" s="10"/>
      <c r="E11" s="10"/>
      <c r="F11" s="10"/>
      <c r="G11" s="10"/>
      <c r="H11" s="10"/>
      <c r="I11" s="10"/>
      <c r="J11" s="10"/>
      <c r="K11" s="10"/>
    </row>
    <row r="12" spans="2:11" ht="18" customHeight="1" x14ac:dyDescent="0.25">
      <c r="B12" s="8" t="s">
        <v>24</v>
      </c>
      <c r="C12" s="8"/>
      <c r="D12" s="7" t="s">
        <v>25</v>
      </c>
      <c r="E12" s="7"/>
      <c r="F12" s="6" t="s">
        <v>26</v>
      </c>
      <c r="G12" s="6"/>
      <c r="H12" s="5" t="s">
        <v>27</v>
      </c>
      <c r="I12" s="5"/>
      <c r="J12" s="8" t="s">
        <v>28</v>
      </c>
      <c r="K12" s="8"/>
    </row>
    <row r="13" spans="2:11" ht="33.75" customHeight="1" x14ac:dyDescent="0.25">
      <c r="B13" s="4">
        <f>COUNTA(B17:B36)</f>
        <v>20</v>
      </c>
      <c r="C13" s="4"/>
      <c r="D13" s="4">
        <f>COUNTIF(I17:I36,"Bestanden")</f>
        <v>14</v>
      </c>
      <c r="E13" s="4"/>
      <c r="F13" s="4">
        <f>COUNTIF(I17:I36,"Wiederholung")</f>
        <v>5</v>
      </c>
      <c r="G13" s="4"/>
      <c r="H13" s="4">
        <f>COUNTIF(I17:I36,"Nicht bestanden")</f>
        <v>1</v>
      </c>
      <c r="I13" s="4"/>
      <c r="J13" s="3">
        <f>IFERROR(COUNTIF(I17:I36,"Bestanden")/COUNTA(B17:B36),0)</f>
        <v>0.7</v>
      </c>
      <c r="K13" s="21"/>
    </row>
    <row r="15" spans="2:11" ht="21.75" customHeight="1" x14ac:dyDescent="0.25">
      <c r="B15" s="10" t="s">
        <v>29</v>
      </c>
      <c r="C15" s="10"/>
      <c r="D15" s="10"/>
      <c r="E15" s="10"/>
      <c r="F15" s="10"/>
      <c r="G15" s="10"/>
      <c r="H15" s="10"/>
      <c r="I15" s="10"/>
      <c r="J15" s="10"/>
      <c r="K15" s="10"/>
    </row>
    <row r="16" spans="2:11" ht="37.5" customHeight="1" x14ac:dyDescent="0.25">
      <c r="B16" s="14" t="s">
        <v>30</v>
      </c>
      <c r="C16" s="14" t="s">
        <v>31</v>
      </c>
      <c r="D16" s="14" t="s">
        <v>32</v>
      </c>
      <c r="E16" s="14" t="s">
        <v>33</v>
      </c>
      <c r="F16" s="14" t="s">
        <v>34</v>
      </c>
      <c r="G16" s="14" t="s">
        <v>35</v>
      </c>
      <c r="H16" s="14" t="s">
        <v>36</v>
      </c>
      <c r="I16" s="14" t="s">
        <v>37</v>
      </c>
      <c r="J16" s="14" t="s">
        <v>38</v>
      </c>
      <c r="K16" s="14" t="s">
        <v>39</v>
      </c>
    </row>
    <row r="17" spans="2:11" ht="19.5" customHeight="1" x14ac:dyDescent="0.25">
      <c r="B17" s="15" t="s">
        <v>40</v>
      </c>
      <c r="C17" s="15" t="s">
        <v>41</v>
      </c>
      <c r="D17" s="15" t="s">
        <v>42</v>
      </c>
      <c r="E17" s="16" t="s">
        <v>43</v>
      </c>
      <c r="F17" s="17">
        <v>0.18</v>
      </c>
      <c r="G17" s="18">
        <v>12.4</v>
      </c>
      <c r="H17" s="17">
        <v>0.21</v>
      </c>
      <c r="I17" s="19" t="str">
        <f t="shared" ref="I17:I36" si="0">IF(OR(F17&gt;1,G17&lt;1,H17&gt;3.5),"Nicht bestanden",IF(OR(AND(E17="I",F17&gt;0.3),G17&lt;2,H17&gt;0.5),"Wiederholung","Bestanden"))</f>
        <v>Bestanden</v>
      </c>
      <c r="J17" s="15"/>
      <c r="K17" s="16" t="s">
        <v>14</v>
      </c>
    </row>
    <row r="18" spans="2:11" ht="19.5" customHeight="1" x14ac:dyDescent="0.25">
      <c r="B18" s="15" t="s">
        <v>44</v>
      </c>
      <c r="C18" s="15" t="s">
        <v>45</v>
      </c>
      <c r="D18" s="15" t="s">
        <v>46</v>
      </c>
      <c r="E18" s="16" t="s">
        <v>47</v>
      </c>
      <c r="F18" s="17">
        <v>0</v>
      </c>
      <c r="G18" s="18">
        <v>18.7</v>
      </c>
      <c r="H18" s="17">
        <v>0.05</v>
      </c>
      <c r="I18" s="19" t="str">
        <f t="shared" si="0"/>
        <v>Bestanden</v>
      </c>
      <c r="J18" s="15"/>
      <c r="K18" s="16" t="s">
        <v>14</v>
      </c>
    </row>
    <row r="19" spans="2:11" ht="19.5" customHeight="1" x14ac:dyDescent="0.25">
      <c r="B19" s="15" t="s">
        <v>48</v>
      </c>
      <c r="C19" s="15" t="s">
        <v>49</v>
      </c>
      <c r="D19" s="15" t="s">
        <v>50</v>
      </c>
      <c r="E19" s="16" t="s">
        <v>43</v>
      </c>
      <c r="F19" s="17">
        <v>0.34</v>
      </c>
      <c r="G19" s="18">
        <v>9.8000000000000007</v>
      </c>
      <c r="H19" s="17">
        <v>0.12</v>
      </c>
      <c r="I19" s="19" t="str">
        <f t="shared" si="0"/>
        <v>Wiederholung</v>
      </c>
      <c r="J19" s="15"/>
      <c r="K19" s="16" t="s">
        <v>14</v>
      </c>
    </row>
    <row r="20" spans="2:11" ht="19.5" customHeight="1" x14ac:dyDescent="0.25">
      <c r="B20" s="15" t="s">
        <v>51</v>
      </c>
      <c r="C20" s="15" t="s">
        <v>52</v>
      </c>
      <c r="D20" s="15" t="s">
        <v>53</v>
      </c>
      <c r="E20" s="16" t="s">
        <v>47</v>
      </c>
      <c r="F20" s="17">
        <v>0</v>
      </c>
      <c r="G20" s="18">
        <v>22.1</v>
      </c>
      <c r="H20" s="17">
        <v>0.04</v>
      </c>
      <c r="I20" s="19" t="str">
        <f t="shared" si="0"/>
        <v>Bestanden</v>
      </c>
      <c r="J20" s="15"/>
      <c r="K20" s="16" t="s">
        <v>14</v>
      </c>
    </row>
    <row r="21" spans="2:11" ht="19.5" customHeight="1" x14ac:dyDescent="0.25">
      <c r="B21" s="15" t="s">
        <v>54</v>
      </c>
      <c r="C21" s="15" t="s">
        <v>55</v>
      </c>
      <c r="D21" s="15" t="s">
        <v>56</v>
      </c>
      <c r="E21" s="16" t="s">
        <v>43</v>
      </c>
      <c r="F21" s="17">
        <v>0.22</v>
      </c>
      <c r="G21" s="18">
        <v>11.6</v>
      </c>
      <c r="H21" s="17">
        <v>0.28000000000000003</v>
      </c>
      <c r="I21" s="19" t="str">
        <f t="shared" si="0"/>
        <v>Bestanden</v>
      </c>
      <c r="J21" s="15"/>
      <c r="K21" s="16" t="s">
        <v>14</v>
      </c>
    </row>
    <row r="22" spans="2:11" ht="19.5" customHeight="1" x14ac:dyDescent="0.25">
      <c r="B22" s="15" t="s">
        <v>57</v>
      </c>
      <c r="C22" s="15" t="s">
        <v>58</v>
      </c>
      <c r="D22" s="15" t="s">
        <v>59</v>
      </c>
      <c r="E22" s="16" t="s">
        <v>47</v>
      </c>
      <c r="F22" s="17">
        <v>0</v>
      </c>
      <c r="G22" s="18">
        <v>15.3</v>
      </c>
      <c r="H22" s="17">
        <v>0.03</v>
      </c>
      <c r="I22" s="19" t="str">
        <f t="shared" si="0"/>
        <v>Bestanden</v>
      </c>
      <c r="J22" s="15"/>
      <c r="K22" s="16" t="s">
        <v>14</v>
      </c>
    </row>
    <row r="23" spans="2:11" ht="19.5" customHeight="1" x14ac:dyDescent="0.25">
      <c r="B23" s="15" t="s">
        <v>60</v>
      </c>
      <c r="C23" s="15" t="s">
        <v>61</v>
      </c>
      <c r="D23" s="15" t="s">
        <v>62</v>
      </c>
      <c r="E23" s="16" t="s">
        <v>43</v>
      </c>
      <c r="F23" s="17">
        <v>0.41</v>
      </c>
      <c r="G23" s="18">
        <v>6.2</v>
      </c>
      <c r="H23" s="17">
        <v>0.55000000000000004</v>
      </c>
      <c r="I23" s="19" t="str">
        <f t="shared" si="0"/>
        <v>Wiederholung</v>
      </c>
      <c r="J23" s="15"/>
      <c r="K23" s="16" t="s">
        <v>10</v>
      </c>
    </row>
    <row r="24" spans="2:11" ht="19.5" customHeight="1" x14ac:dyDescent="0.25">
      <c r="B24" s="15" t="s">
        <v>63</v>
      </c>
      <c r="C24" s="15" t="s">
        <v>64</v>
      </c>
      <c r="D24" s="15" t="s">
        <v>65</v>
      </c>
      <c r="E24" s="16" t="s">
        <v>43</v>
      </c>
      <c r="F24" s="17">
        <v>0.28999999999999998</v>
      </c>
      <c r="G24" s="18">
        <v>14.5</v>
      </c>
      <c r="H24" s="17">
        <v>0.18</v>
      </c>
      <c r="I24" s="19" t="str">
        <f t="shared" si="0"/>
        <v>Bestanden</v>
      </c>
      <c r="J24" s="15" t="s">
        <v>66</v>
      </c>
      <c r="K24" s="16" t="s">
        <v>14</v>
      </c>
    </row>
    <row r="25" spans="2:11" ht="19.5" customHeight="1" x14ac:dyDescent="0.25">
      <c r="B25" s="15" t="s">
        <v>67</v>
      </c>
      <c r="C25" s="15" t="s">
        <v>68</v>
      </c>
      <c r="D25" s="15" t="s">
        <v>69</v>
      </c>
      <c r="E25" s="16" t="s">
        <v>47</v>
      </c>
      <c r="F25" s="17">
        <v>0</v>
      </c>
      <c r="G25" s="18">
        <v>19.399999999999999</v>
      </c>
      <c r="H25" s="17">
        <v>0.06</v>
      </c>
      <c r="I25" s="19" t="str">
        <f t="shared" si="0"/>
        <v>Bestanden</v>
      </c>
      <c r="J25" s="15"/>
      <c r="K25" s="16" t="s">
        <v>14</v>
      </c>
    </row>
    <row r="26" spans="2:11" ht="19.5" customHeight="1" x14ac:dyDescent="0.25">
      <c r="B26" s="15" t="s">
        <v>70</v>
      </c>
      <c r="C26" s="15" t="s">
        <v>71</v>
      </c>
      <c r="D26" s="15" t="s">
        <v>72</v>
      </c>
      <c r="E26" s="16" t="s">
        <v>47</v>
      </c>
      <c r="F26" s="17">
        <v>0</v>
      </c>
      <c r="G26" s="18">
        <v>17.8</v>
      </c>
      <c r="H26" s="17">
        <v>0.05</v>
      </c>
      <c r="I26" s="19" t="str">
        <f t="shared" si="0"/>
        <v>Bestanden</v>
      </c>
      <c r="J26" s="15"/>
      <c r="K26" s="16" t="s">
        <v>14</v>
      </c>
    </row>
    <row r="27" spans="2:11" ht="19.5" customHeight="1" x14ac:dyDescent="0.25">
      <c r="B27" s="15" t="s">
        <v>73</v>
      </c>
      <c r="C27" s="15" t="s">
        <v>74</v>
      </c>
      <c r="D27" s="15" t="s">
        <v>75</v>
      </c>
      <c r="E27" s="16" t="s">
        <v>43</v>
      </c>
      <c r="F27" s="17">
        <v>1.85</v>
      </c>
      <c r="G27" s="18">
        <v>0.7</v>
      </c>
      <c r="H27" s="17">
        <v>4.2</v>
      </c>
      <c r="I27" s="19" t="str">
        <f t="shared" si="0"/>
        <v>Nicht bestanden</v>
      </c>
      <c r="J27" s="15"/>
      <c r="K27" s="16" t="s">
        <v>76</v>
      </c>
    </row>
    <row r="28" spans="2:11" ht="19.5" customHeight="1" x14ac:dyDescent="0.25">
      <c r="B28" s="15" t="s">
        <v>77</v>
      </c>
      <c r="C28" s="15" t="s">
        <v>78</v>
      </c>
      <c r="D28" s="15" t="s">
        <v>79</v>
      </c>
      <c r="E28" s="16" t="s">
        <v>43</v>
      </c>
      <c r="F28" s="17">
        <v>0.24</v>
      </c>
      <c r="G28" s="18">
        <v>13.1</v>
      </c>
      <c r="H28" s="17">
        <v>0.19</v>
      </c>
      <c r="I28" s="19" t="str">
        <f t="shared" si="0"/>
        <v>Bestanden</v>
      </c>
      <c r="J28" s="15" t="s">
        <v>80</v>
      </c>
      <c r="K28" s="16" t="s">
        <v>14</v>
      </c>
    </row>
    <row r="29" spans="2:11" ht="19.5" customHeight="1" x14ac:dyDescent="0.25">
      <c r="B29" s="15" t="s">
        <v>81</v>
      </c>
      <c r="C29" s="15" t="s">
        <v>82</v>
      </c>
      <c r="D29" s="15" t="s">
        <v>83</v>
      </c>
      <c r="E29" s="16" t="s">
        <v>43</v>
      </c>
      <c r="F29" s="17">
        <v>0.31</v>
      </c>
      <c r="G29" s="18">
        <v>10.9</v>
      </c>
      <c r="H29" s="17">
        <v>0.22</v>
      </c>
      <c r="I29" s="19" t="str">
        <f t="shared" si="0"/>
        <v>Wiederholung</v>
      </c>
      <c r="J29" s="15"/>
      <c r="K29" s="16" t="s">
        <v>14</v>
      </c>
    </row>
    <row r="30" spans="2:11" ht="19.5" customHeight="1" x14ac:dyDescent="0.25">
      <c r="B30" s="15" t="s">
        <v>84</v>
      </c>
      <c r="C30" s="15" t="s">
        <v>85</v>
      </c>
      <c r="D30" s="15" t="s">
        <v>86</v>
      </c>
      <c r="E30" s="16" t="s">
        <v>43</v>
      </c>
      <c r="F30" s="17">
        <v>0.12</v>
      </c>
      <c r="G30" s="18">
        <v>21.5</v>
      </c>
      <c r="H30" s="17">
        <v>0.08</v>
      </c>
      <c r="I30" s="19" t="str">
        <f t="shared" si="0"/>
        <v>Bestanden</v>
      </c>
      <c r="J30" s="15"/>
      <c r="K30" s="16" t="s">
        <v>14</v>
      </c>
    </row>
    <row r="31" spans="2:11" ht="19.5" customHeight="1" x14ac:dyDescent="0.25">
      <c r="B31" s="15" t="s">
        <v>87</v>
      </c>
      <c r="C31" s="15" t="s">
        <v>88</v>
      </c>
      <c r="D31" s="15" t="s">
        <v>89</v>
      </c>
      <c r="E31" s="16" t="s">
        <v>43</v>
      </c>
      <c r="F31" s="17">
        <v>0.27</v>
      </c>
      <c r="G31" s="18">
        <v>16.399999999999999</v>
      </c>
      <c r="H31" s="17">
        <v>0.14000000000000001</v>
      </c>
      <c r="I31" s="19" t="str">
        <f t="shared" si="0"/>
        <v>Bestanden</v>
      </c>
      <c r="J31" s="15"/>
      <c r="K31" s="16" t="s">
        <v>14</v>
      </c>
    </row>
    <row r="32" spans="2:11" ht="19.5" customHeight="1" x14ac:dyDescent="0.25">
      <c r="B32" s="15" t="s">
        <v>90</v>
      </c>
      <c r="C32" s="15" t="s">
        <v>91</v>
      </c>
      <c r="D32" s="15" t="s">
        <v>92</v>
      </c>
      <c r="E32" s="16" t="s">
        <v>43</v>
      </c>
      <c r="F32" s="17">
        <v>0.33</v>
      </c>
      <c r="G32" s="18">
        <v>12</v>
      </c>
      <c r="H32" s="17">
        <v>0.2</v>
      </c>
      <c r="I32" s="19" t="str">
        <f t="shared" si="0"/>
        <v>Wiederholung</v>
      </c>
      <c r="J32" s="15"/>
      <c r="K32" s="16" t="s">
        <v>14</v>
      </c>
    </row>
    <row r="33" spans="2:11" ht="19.5" customHeight="1" x14ac:dyDescent="0.25">
      <c r="B33" s="15" t="s">
        <v>93</v>
      </c>
      <c r="C33" s="15" t="s">
        <v>94</v>
      </c>
      <c r="D33" s="15" t="s">
        <v>95</v>
      </c>
      <c r="E33" s="16" t="s">
        <v>47</v>
      </c>
      <c r="F33" s="17">
        <v>0</v>
      </c>
      <c r="G33" s="18">
        <v>18.899999999999999</v>
      </c>
      <c r="H33" s="17">
        <v>0.04</v>
      </c>
      <c r="I33" s="19" t="str">
        <f t="shared" si="0"/>
        <v>Bestanden</v>
      </c>
      <c r="J33" s="15"/>
      <c r="K33" s="16" t="s">
        <v>14</v>
      </c>
    </row>
    <row r="34" spans="2:11" ht="19.5" customHeight="1" x14ac:dyDescent="0.25">
      <c r="B34" s="15" t="s">
        <v>96</v>
      </c>
      <c r="C34" s="15" t="s">
        <v>97</v>
      </c>
      <c r="D34" s="15" t="s">
        <v>98</v>
      </c>
      <c r="E34" s="16" t="s">
        <v>43</v>
      </c>
      <c r="F34" s="17">
        <v>0.57999999999999996</v>
      </c>
      <c r="G34" s="18">
        <v>8.4</v>
      </c>
      <c r="H34" s="17">
        <v>0.31</v>
      </c>
      <c r="I34" s="19" t="str">
        <f t="shared" si="0"/>
        <v>Wiederholung</v>
      </c>
      <c r="J34" s="15"/>
      <c r="K34" s="16" t="s">
        <v>10</v>
      </c>
    </row>
    <row r="35" spans="2:11" ht="19.5" customHeight="1" x14ac:dyDescent="0.25">
      <c r="B35" s="15" t="s">
        <v>99</v>
      </c>
      <c r="C35" s="15" t="s">
        <v>100</v>
      </c>
      <c r="D35" s="15" t="s">
        <v>101</v>
      </c>
      <c r="E35" s="16" t="s">
        <v>47</v>
      </c>
      <c r="F35" s="17">
        <v>0</v>
      </c>
      <c r="G35" s="18">
        <v>20.3</v>
      </c>
      <c r="H35" s="17">
        <v>0.05</v>
      </c>
      <c r="I35" s="19" t="str">
        <f t="shared" si="0"/>
        <v>Bestanden</v>
      </c>
      <c r="J35" s="15" t="s">
        <v>102</v>
      </c>
      <c r="K35" s="16" t="s">
        <v>14</v>
      </c>
    </row>
    <row r="36" spans="2:11" ht="19.5" customHeight="1" x14ac:dyDescent="0.25">
      <c r="B36" s="15" t="s">
        <v>103</v>
      </c>
      <c r="C36" s="15" t="s">
        <v>104</v>
      </c>
      <c r="D36" s="15" t="s">
        <v>105</v>
      </c>
      <c r="E36" s="16" t="s">
        <v>43</v>
      </c>
      <c r="F36" s="17">
        <v>0.19</v>
      </c>
      <c r="G36" s="18">
        <v>14.8</v>
      </c>
      <c r="H36" s="17">
        <v>0.16</v>
      </c>
      <c r="I36" s="19" t="str">
        <f t="shared" si="0"/>
        <v>Bestanden</v>
      </c>
      <c r="J36" s="15"/>
      <c r="K36" s="16" t="s">
        <v>14</v>
      </c>
    </row>
    <row r="38" spans="2:11" ht="21.75" customHeight="1" x14ac:dyDescent="0.25">
      <c r="B38" s="10" t="s">
        <v>106</v>
      </c>
      <c r="C38" s="10"/>
      <c r="D38" s="10"/>
      <c r="E38" s="10"/>
      <c r="F38" s="10"/>
      <c r="G38" s="10"/>
      <c r="H38" s="10"/>
      <c r="I38" s="10"/>
      <c r="J38" s="10"/>
      <c r="K38" s="10"/>
    </row>
    <row r="39" spans="2:11" ht="18" customHeight="1" x14ac:dyDescent="0.25">
      <c r="B39" s="13" t="s">
        <v>107</v>
      </c>
      <c r="C39" s="9" t="s">
        <v>108</v>
      </c>
      <c r="D39" s="9"/>
      <c r="E39" s="9"/>
      <c r="F39" s="9"/>
      <c r="G39" s="9"/>
      <c r="H39" s="9"/>
      <c r="I39" s="9"/>
      <c r="J39" s="9"/>
      <c r="K39" s="9"/>
    </row>
    <row r="40" spans="2:11" ht="18" customHeight="1" x14ac:dyDescent="0.25">
      <c r="B40" s="13" t="s">
        <v>109</v>
      </c>
      <c r="C40" s="9" t="s">
        <v>110</v>
      </c>
      <c r="D40" s="9"/>
      <c r="E40" s="9"/>
      <c r="F40" s="9"/>
      <c r="G40" s="9"/>
      <c r="H40" s="9"/>
      <c r="I40" s="9"/>
      <c r="J40" s="9"/>
      <c r="K40" s="9"/>
    </row>
    <row r="41" spans="2:11" ht="18" customHeight="1" x14ac:dyDescent="0.25">
      <c r="B41" s="13" t="s">
        <v>111</v>
      </c>
      <c r="C41" s="9" t="s">
        <v>112</v>
      </c>
      <c r="D41" s="9"/>
      <c r="E41" s="9"/>
      <c r="F41" s="9"/>
      <c r="G41" s="9"/>
      <c r="H41" s="9"/>
      <c r="I41" s="9"/>
      <c r="J41" s="9"/>
      <c r="K41" s="9"/>
    </row>
    <row r="42" spans="2:11" ht="18" customHeight="1" x14ac:dyDescent="0.25">
      <c r="B42" s="13" t="s">
        <v>113</v>
      </c>
      <c r="C42" s="9" t="s">
        <v>114</v>
      </c>
      <c r="D42" s="9"/>
      <c r="E42" s="9"/>
      <c r="F42" s="9"/>
      <c r="G42" s="9"/>
      <c r="H42" s="9"/>
      <c r="I42" s="9"/>
      <c r="J42" s="9"/>
      <c r="K42" s="9"/>
    </row>
    <row r="44" spans="2:11" ht="21.75" customHeight="1" x14ac:dyDescent="0.25">
      <c r="B44" s="10" t="s">
        <v>115</v>
      </c>
      <c r="C44" s="10"/>
      <c r="D44" s="10"/>
      <c r="E44" s="10"/>
      <c r="F44" s="10"/>
      <c r="G44" s="10"/>
      <c r="H44" s="10"/>
      <c r="I44" s="10"/>
      <c r="J44" s="10"/>
      <c r="K44" s="10"/>
    </row>
    <row r="45" spans="2:11" ht="18" customHeight="1" x14ac:dyDescent="0.25">
      <c r="B45" s="2" t="s">
        <v>116</v>
      </c>
      <c r="C45" s="2"/>
      <c r="D45" s="2"/>
      <c r="E45" s="2"/>
      <c r="F45" s="2"/>
      <c r="G45" s="2"/>
      <c r="H45" s="2"/>
      <c r="I45" s="2"/>
      <c r="J45" s="2"/>
      <c r="K45" s="2"/>
    </row>
    <row r="47" spans="2:11" ht="36" customHeight="1" x14ac:dyDescent="0.25">
      <c r="B47" s="13" t="s">
        <v>117</v>
      </c>
      <c r="C47" s="9" t="s">
        <v>118</v>
      </c>
      <c r="D47" s="9"/>
      <c r="E47" s="9"/>
      <c r="F47" s="13" t="s">
        <v>119</v>
      </c>
      <c r="G47" s="9" t="s">
        <v>120</v>
      </c>
      <c r="H47" s="9"/>
      <c r="I47" s="13" t="s">
        <v>121</v>
      </c>
      <c r="J47" s="9"/>
      <c r="K47" s="9"/>
    </row>
  </sheetData>
  <mergeCells count="35">
    <mergeCell ref="C42:K42"/>
    <mergeCell ref="B44:K44"/>
    <mergeCell ref="B45:K45"/>
    <mergeCell ref="C47:E47"/>
    <mergeCell ref="G47:H47"/>
    <mergeCell ref="J47:K47"/>
    <mergeCell ref="B15:K15"/>
    <mergeCell ref="B38:K38"/>
    <mergeCell ref="C39:K39"/>
    <mergeCell ref="C40:K40"/>
    <mergeCell ref="C41:K41"/>
    <mergeCell ref="B13:C13"/>
    <mergeCell ref="D13:E13"/>
    <mergeCell ref="F13:G13"/>
    <mergeCell ref="H13:I13"/>
    <mergeCell ref="J13:K13"/>
    <mergeCell ref="C9:F9"/>
    <mergeCell ref="H9:K9"/>
    <mergeCell ref="B11:K11"/>
    <mergeCell ref="B12:C12"/>
    <mergeCell ref="D12:E12"/>
    <mergeCell ref="F12:G12"/>
    <mergeCell ref="H12:I12"/>
    <mergeCell ref="J12:K12"/>
    <mergeCell ref="C6:F6"/>
    <mergeCell ref="H6:K6"/>
    <mergeCell ref="C7:F7"/>
    <mergeCell ref="H7:K7"/>
    <mergeCell ref="C8:F8"/>
    <mergeCell ref="H8:K8"/>
    <mergeCell ref="B1:K1"/>
    <mergeCell ref="B2:K2"/>
    <mergeCell ref="B4:K4"/>
    <mergeCell ref="C5:F5"/>
    <mergeCell ref="H5:K5"/>
  </mergeCells>
  <conditionalFormatting sqref="F17:F36">
    <cfRule type="cellIs" dxfId="5" priority="5" operator="greaterThan">
      <formula>1</formula>
    </cfRule>
  </conditionalFormatting>
  <conditionalFormatting sqref="G17:G36">
    <cfRule type="cellIs" dxfId="4" priority="6" operator="lessThan">
      <formula>1</formula>
    </cfRule>
  </conditionalFormatting>
  <conditionalFormatting sqref="H17:H36">
    <cfRule type="cellIs" dxfId="3" priority="7" operator="greaterThan">
      <formula>3.5</formula>
    </cfRule>
  </conditionalFormatting>
  <conditionalFormatting sqref="I17:I36">
    <cfRule type="cellIs" dxfId="2" priority="2" operator="equal">
      <formula>"Bestanden"</formula>
    </cfRule>
    <cfRule type="cellIs" dxfId="1" priority="3" operator="equal">
      <formula>"Wiederholung"</formula>
    </cfRule>
    <cfRule type="cellIs" dxfId="0" priority="4" operator="equal">
      <formula>"Nicht bestanden"</formula>
    </cfRule>
  </conditionalFormatting>
  <dataValidations disablePrompts="1" count="1">
    <dataValidation type="list" allowBlank="1" sqref="E17:E36" xr:uid="{00000000-0002-0000-0000-000000000000}">
      <formula1>"I,II,III"</formula1>
      <formula2>0</formula2>
    </dataValidation>
  </dataValidations>
  <printOptions horizontalCentered="1"/>
  <pageMargins left="0.4" right="0.4" top="0.5" bottom="0.5" header="0.511811023622047" footer="0.511811023622047"/>
  <pageSetup paperSize="9" fitToHeight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16"/>
  <sheetViews>
    <sheetView showGridLines="0" zoomScaleNormal="100" workbookViewId="0"/>
  </sheetViews>
  <sheetFormatPr baseColWidth="10" defaultColWidth="8.7109375" defaultRowHeight="15" x14ac:dyDescent="0.25"/>
  <cols>
    <col min="1" max="1" width="4" customWidth="1"/>
    <col min="2" max="2" width="32" customWidth="1"/>
    <col min="3" max="3" width="90" customWidth="1"/>
  </cols>
  <sheetData>
    <row r="1" spans="2:3" ht="30" customHeight="1" x14ac:dyDescent="0.25">
      <c r="B1" s="12" t="s">
        <v>122</v>
      </c>
      <c r="C1" s="12"/>
    </row>
    <row r="2" spans="2:3" ht="19.5" customHeight="1" x14ac:dyDescent="0.25">
      <c r="B2" s="11" t="s">
        <v>123</v>
      </c>
      <c r="C2" s="11"/>
    </row>
    <row r="4" spans="2:3" ht="36" customHeight="1" x14ac:dyDescent="0.25">
      <c r="B4" s="20" t="s">
        <v>124</v>
      </c>
      <c r="C4" s="15" t="s">
        <v>125</v>
      </c>
    </row>
    <row r="5" spans="2:3" ht="36" customHeight="1" x14ac:dyDescent="0.25">
      <c r="B5" s="20" t="s">
        <v>126</v>
      </c>
      <c r="C5" s="15" t="s">
        <v>127</v>
      </c>
    </row>
    <row r="6" spans="2:3" ht="36" customHeight="1" x14ac:dyDescent="0.25">
      <c r="B6" s="20" t="s">
        <v>128</v>
      </c>
      <c r="C6" s="15" t="s">
        <v>129</v>
      </c>
    </row>
    <row r="7" spans="2:3" ht="36" customHeight="1" x14ac:dyDescent="0.25">
      <c r="B7" s="20" t="s">
        <v>130</v>
      </c>
      <c r="C7" s="15" t="s">
        <v>131</v>
      </c>
    </row>
    <row r="8" spans="2:3" ht="36" customHeight="1" x14ac:dyDescent="0.25">
      <c r="B8" s="20" t="s">
        <v>132</v>
      </c>
      <c r="C8" s="15" t="s">
        <v>133</v>
      </c>
    </row>
    <row r="9" spans="2:3" ht="36" customHeight="1" x14ac:dyDescent="0.25">
      <c r="B9" s="20" t="s">
        <v>134</v>
      </c>
      <c r="C9" s="15" t="s">
        <v>135</v>
      </c>
    </row>
    <row r="10" spans="2:3" ht="36" customHeight="1" x14ac:dyDescent="0.25">
      <c r="B10" s="20" t="s">
        <v>136</v>
      </c>
      <c r="C10" s="15" t="s">
        <v>137</v>
      </c>
    </row>
    <row r="11" spans="2:3" ht="36" customHeight="1" x14ac:dyDescent="0.25">
      <c r="B11" s="20" t="s">
        <v>138</v>
      </c>
      <c r="C11" s="15" t="s">
        <v>139</v>
      </c>
    </row>
    <row r="12" spans="2:3" ht="36" customHeight="1" x14ac:dyDescent="0.25">
      <c r="B12" s="20" t="s">
        <v>140</v>
      </c>
      <c r="C12" s="15" t="s">
        <v>141</v>
      </c>
    </row>
    <row r="13" spans="2:3" ht="36" customHeight="1" x14ac:dyDescent="0.25">
      <c r="B13" s="20" t="s">
        <v>142</v>
      </c>
      <c r="C13" s="15" t="s">
        <v>143</v>
      </c>
    </row>
    <row r="15" spans="2:3" ht="19.5" customHeight="1" x14ac:dyDescent="0.25">
      <c r="B15" s="10" t="s">
        <v>144</v>
      </c>
      <c r="C15" s="10"/>
    </row>
    <row r="16" spans="2:3" ht="49.5" customHeight="1" x14ac:dyDescent="0.25">
      <c r="B16" s="1" t="s">
        <v>145</v>
      </c>
      <c r="C16" s="1"/>
    </row>
  </sheetData>
  <mergeCells count="4">
    <mergeCell ref="B1:C1"/>
    <mergeCell ref="B2:C2"/>
    <mergeCell ref="B15:C15"/>
    <mergeCell ref="B16:C16"/>
  </mergeCells>
  <printOptions horizontalCentered="1"/>
  <pageMargins left="0.75" right="0.75" top="1" bottom="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Prüfprotokoll</vt:lpstr>
      <vt:lpstr>Anleitung</vt:lpstr>
      <vt:lpstr>Prüfprotokoll!Druckbereich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2026-05-20T10:20:23Z</dcterms:created>
  <dcterms:modified xsi:type="dcterms:W3CDTF">2026-05-20T10:22:34Z</dcterms:modified>
  <dc:language>en-US</dc:language>
</cp:coreProperties>
</file>