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189F4839-42B8-4655-890B-F5CA64DC4D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antt Stundenplan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1" l="1"/>
  <c r="D32" i="1"/>
  <c r="F29" i="1"/>
  <c r="E29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7" i="1"/>
  <c r="E17" i="1"/>
  <c r="F15" i="1"/>
  <c r="E15" i="1"/>
  <c r="F14" i="1"/>
  <c r="E14" i="1"/>
  <c r="F13" i="1"/>
  <c r="E13" i="1"/>
  <c r="F12" i="1"/>
  <c r="E12" i="1"/>
  <c r="F11" i="1"/>
  <c r="E11" i="1"/>
</calcChain>
</file>

<file path=xl/sharedStrings.xml><?xml version="1.0" encoding="utf-8"?>
<sst xmlns="http://schemas.openxmlformats.org/spreadsheetml/2006/main" count="156" uniqueCount="102">
  <si>
    <t>⏱  Gantt-Diagramm · Stundenbasierte Projektplanung</t>
  </si>
  <si>
    <t>Projektname:</t>
  </si>
  <si>
    <t>Mein Projekt</t>
  </si>
  <si>
    <t>Startdatum:</t>
  </si>
  <si>
    <t>Startstunde:</t>
  </si>
  <si>
    <t>(0-23 Uhr)</t>
  </si>
  <si>
    <t>Beschreibung:</t>
  </si>
  <si>
    <t>← Projektname, Startdatum und Startstunde oben eintragen. Aufgaben ab Zeile 10 befüllen.</t>
  </si>
  <si>
    <t>Nr.</t>
  </si>
  <si>
    <t>Aufgabe / Teilaufgabe</t>
  </si>
  <si>
    <t>Verantwortlich</t>
  </si>
  <si>
    <t>Beginn</t>
  </si>
  <si>
    <t>Ende</t>
  </si>
  <si>
    <t>Dauer (Std)</t>
  </si>
  <si>
    <t>Fortschritt</t>
  </si>
  <si>
    <t>Priorität</t>
  </si>
  <si>
    <t>Tag 1</t>
  </si>
  <si>
    <t>Tag 2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</si>
  <si>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</si>
  <si>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</si>
  <si>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</si>
  <si>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</si>
  <si>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</si>
  <si>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</si>
  <si>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</si>
  <si>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</si>
  <si>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</si>
  <si>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</si>
  <si>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</si>
  <si>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</si>
  <si>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</si>
  <si>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</si>
  <si>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</si>
  <si>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</si>
  <si>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</si>
  <si>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</si>
  <si>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</si>
  <si>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</si>
  <si>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</si>
  <si>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</si>
  <si>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</si>
  <si>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</si>
  <si>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  Phase 1: Vorbereitung</t>
  </si>
  <si>
    <t>1.1</t>
  </si>
  <si>
    <t xml:space="preserve">    Kick-off &amp; Briefing</t>
  </si>
  <si>
    <t>M. Weber</t>
  </si>
  <si>
    <t>Hoch</t>
  </si>
  <si>
    <t>1.2</t>
  </si>
  <si>
    <t xml:space="preserve">    Ressourcenplanung</t>
  </si>
  <si>
    <t>S. Klein</t>
  </si>
  <si>
    <t>1.3</t>
  </si>
  <si>
    <t xml:space="preserve">    Materialbeschaffung</t>
  </si>
  <si>
    <t>T. Bauer</t>
  </si>
  <si>
    <t>Mittel</t>
  </si>
  <si>
    <t>1.4</t>
  </si>
  <si>
    <t xml:space="preserve">    Risikoanalyse</t>
  </si>
  <si>
    <t>Niedrig</t>
  </si>
  <si>
    <t>◆</t>
  </si>
  <si>
    <t>Freigabe Phase 1</t>
  </si>
  <si>
    <t>Projektleitung</t>
  </si>
  <si>
    <t xml:space="preserve">  Phase 2: Durchführung</t>
  </si>
  <si>
    <t>2.1</t>
  </si>
  <si>
    <t xml:space="preserve">    Konzepterstellung</t>
  </si>
  <si>
    <t>A. Schulz</t>
  </si>
  <si>
    <t>2.2</t>
  </si>
  <si>
    <t xml:space="preserve">    Technische Umsetzung</t>
  </si>
  <si>
    <t>R. Fischer</t>
  </si>
  <si>
    <t>2.3</t>
  </si>
  <si>
    <t xml:space="preserve">    Qualitätsprüfung Schritt 1</t>
  </si>
  <si>
    <t>2.4</t>
  </si>
  <si>
    <t xml:space="preserve">    Dokumentation</t>
  </si>
  <si>
    <t>2.5</t>
  </si>
  <si>
    <t xml:space="preserve">    Interne Abstimmung</t>
  </si>
  <si>
    <t>Freigabe Phase 2</t>
  </si>
  <si>
    <t xml:space="preserve">  Phase 3: Abschluss</t>
  </si>
  <si>
    <t>3.1</t>
  </si>
  <si>
    <t xml:space="preserve">    Abnahmetests</t>
  </si>
  <si>
    <t>3.2</t>
  </si>
  <si>
    <t xml:space="preserve">    Fehlerkorrektur &amp; Nachbesserung</t>
  </si>
  <si>
    <t>3.3</t>
  </si>
  <si>
    <t xml:space="preserve">    Abschlussbericht erstellen</t>
  </si>
  <si>
    <t>3.4</t>
  </si>
  <si>
    <t xml:space="preserve">    Kundenpräsentation</t>
  </si>
  <si>
    <t>3.5</t>
  </si>
  <si>
    <t xml:space="preserve">    Übergabe &amp; Archivierung</t>
  </si>
  <si>
    <t>Projektabschluss</t>
  </si>
  <si>
    <t>Zusammenfassung</t>
  </si>
  <si>
    <t>Gesamtanzahl Aufgaben:</t>
  </si>
  <si>
    <t>Aufgaben</t>
  </si>
  <si>
    <t>Gesamtdauer (Std):</t>
  </si>
  <si>
    <t>Stunden (2 Tage × 24 Std)</t>
  </si>
  <si>
    <t>Legende &amp; Bedienungshinweise</t>
  </si>
  <si>
    <t>Geplante Aufgabe (noch nicht erledigt)</t>
  </si>
  <si>
    <t>Erledigter Anteil der Aufgabe</t>
  </si>
  <si>
    <t>Meilenstein</t>
  </si>
  <si>
    <t>Phasenkopfzeile</t>
  </si>
  <si>
    <t>Hinweise zur Verwendung:</t>
  </si>
  <si>
    <t>🔧  Startstunde in Zelle H4 ändern → alle Zeitangaben passen sich automatisch an.</t>
  </si>
  <si>
    <t>➕  Neue Zeile einfügen: Rechtsklick auf Zeilennummer → 'Zellen einfügen', Formatierung wird übernommen.</t>
  </si>
  <si>
    <t>✏️  Aufgabendaten in Spalten B–I eintragen; Gantt-Balken manuell oder per Kopie der Nachbarzeile befüllen.</t>
  </si>
  <si>
    <t>📌  Fortschritt (Spalte H) als Dezimal eingeben (z.B. 0,75 = 75%). Farbe ändert sich automatisch.</t>
  </si>
  <si>
    <t>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</si>
</sst>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10"/>
      <color rgb="FF1A2B45"/>
      <name val="Calibri"/>
      <charset val="1"/>
    </font>
    <font>
      <b/>
      <sz val="11"/>
      <color rgb="FF1A2B45"/>
      <name val="Calibri"/>
      <charset val="1"/>
    </font>
    <font>
      <sz val="9"/>
      <color rgb="FF666666"/>
      <name val="Calibri"/>
      <charset val="1"/>
    </font>
    <font>
      <i/>
      <sz val="9"/>
      <color rgb="FF777777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sz val="8"/>
      <color rgb="FFFFFFFF"/>
      <name val="Calibri"/>
      <charset val="1"/>
    </font>
    <font>
      <sz val="10"/>
      <color rgb="FF1A2B45"/>
      <name val="Calibri"/>
      <charset val="1"/>
    </font>
    <font>
      <sz val="9"/>
      <color rgb="FF444444"/>
      <name val="Calibri"/>
      <charset val="1"/>
    </font>
    <font>
      <sz val="9"/>
      <color rgb="FF333333"/>
      <name val="Calibri"/>
      <charset val="1"/>
    </font>
    <font>
      <b/>
      <sz val="10"/>
      <color rgb="FF375623"/>
      <name val="Calibri"/>
      <charset val="1"/>
    </font>
    <font>
      <b/>
      <sz val="9"/>
      <color rgb="FFFFFFFF"/>
      <name val="Calibri"/>
      <charset val="1"/>
    </font>
    <font>
      <b/>
      <sz val="10"/>
      <color rgb="FF2E75B6"/>
      <name val="Calibri"/>
      <charset val="1"/>
    </font>
    <font>
      <b/>
      <sz val="12"/>
      <color rgb="FFC55A11"/>
      <name val="Calibri"/>
      <charset val="1"/>
    </font>
    <font>
      <b/>
      <sz val="10"/>
      <color rgb="FFC55A11"/>
      <name val="Calibri"/>
      <charset val="1"/>
    </font>
    <font>
      <b/>
      <sz val="11"/>
      <color rgb="FFC55A11"/>
      <name val="Calibri"/>
      <charset val="1"/>
    </font>
    <font>
      <b/>
      <sz val="10"/>
      <color rgb="FFED7D31"/>
      <name val="Calibri"/>
      <charset val="1"/>
    </font>
    <font>
      <b/>
      <sz val="10"/>
      <color rgb="FFC00000"/>
      <name val="Calibri"/>
      <charset val="1"/>
    </font>
    <font>
      <b/>
      <sz val="10"/>
      <color rgb="FF000000"/>
      <name val="Calibri"/>
      <charset val="1"/>
    </font>
    <font>
      <b/>
      <sz val="11"/>
      <color rgb="FF00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1A2B45"/>
        <bgColor rgb="FF333333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DE9D9"/>
      </patternFill>
    </fill>
    <fill>
      <patternFill patternType="solid">
        <fgColor rgb="FF375623"/>
        <bgColor rgb="FF444444"/>
      </patternFill>
    </fill>
    <fill>
      <patternFill patternType="solid">
        <fgColor rgb="FFFFFFFF"/>
        <bgColor rgb="FFF2F2F2"/>
      </patternFill>
    </fill>
    <fill>
      <patternFill patternType="solid">
        <fgColor rgb="FFC00000"/>
        <bgColor rgb="FF800000"/>
      </patternFill>
    </fill>
    <fill>
      <patternFill patternType="solid">
        <fgColor rgb="FF70AD47"/>
        <bgColor rgb="FF99CC00"/>
      </patternFill>
    </fill>
    <fill>
      <patternFill patternType="solid">
        <fgColor rgb="FFF2F2F2"/>
        <bgColor rgb="FFEBF3FB"/>
      </patternFill>
    </fill>
    <fill>
      <patternFill patternType="solid">
        <fgColor rgb="FFED7D31"/>
        <bgColor rgb="FFFF8080"/>
      </patternFill>
    </fill>
    <fill>
      <patternFill patternType="solid">
        <fgColor rgb="FF2E75B6"/>
        <bgColor rgb="FF0066CC"/>
      </patternFill>
    </fill>
    <fill>
      <patternFill patternType="solid">
        <fgColor rgb="FFFDE9D9"/>
        <bgColor rgb="FFFFF2CC"/>
      </patternFill>
    </fill>
    <fill>
      <patternFill patternType="solid">
        <fgColor rgb="FFC55A11"/>
        <bgColor rgb="FFED7D31"/>
      </patternFill>
    </fill>
  </fills>
  <borders count="11">
    <border>
      <left/>
      <right/>
      <top/>
      <bottom/>
      <diagonal/>
    </border>
    <border>
      <left style="medium">
        <color rgb="FF2C3E50"/>
      </left>
      <right/>
      <top style="medium">
        <color rgb="FF2C3E50"/>
      </top>
      <bottom style="medium">
        <color rgb="FF2C3E5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1A2B45"/>
      </left>
      <right/>
      <top style="medium">
        <color rgb="FF1A2B45"/>
      </top>
      <bottom style="medium">
        <color rgb="FF1A2B45"/>
      </bottom>
      <diagonal/>
    </border>
    <border>
      <left style="medium">
        <color rgb="FF375623"/>
      </left>
      <right/>
      <top style="medium">
        <color rgb="FF375623"/>
      </top>
      <bottom style="medium">
        <color rgb="FF375623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1" fillId="9" borderId="10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20" fillId="3" borderId="1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11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textRotation="90"/>
    </xf>
    <xf numFmtId="0" fontId="8" fillId="5" borderId="7" xfId="0" applyFont="1" applyFill="1" applyBorder="1" applyAlignment="1">
      <alignment horizontal="center" textRotation="90"/>
    </xf>
    <xf numFmtId="0" fontId="9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9" fontId="12" fillId="6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0" fillId="8" borderId="8" xfId="0" applyFill="1" applyBorder="1"/>
    <xf numFmtId="0" fontId="0" fillId="6" borderId="8" xfId="0" applyFill="1" applyBorder="1"/>
    <xf numFmtId="0" fontId="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9" fontId="14" fillId="9" borderId="3" xfId="0" applyNumberFormat="1" applyFont="1" applyFill="1" applyBorder="1" applyAlignment="1">
      <alignment horizontal="center" vertical="center"/>
    </xf>
    <xf numFmtId="0" fontId="0" fillId="9" borderId="8" xfId="0" applyFill="1" applyBorder="1"/>
    <xf numFmtId="9" fontId="14" fillId="6" borderId="3" xfId="0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0" fillId="11" borderId="8" xfId="0" applyFill="1" applyBorder="1"/>
    <xf numFmtId="9" fontId="12" fillId="9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7" fillId="12" borderId="8" xfId="0" applyFont="1" applyFill="1" applyBorder="1" applyAlignment="1">
      <alignment horizontal="center" vertical="center"/>
    </xf>
    <xf numFmtId="9" fontId="18" fillId="6" borderId="3" xfId="0" applyNumberFormat="1" applyFont="1" applyFill="1" applyBorder="1" applyAlignment="1">
      <alignment horizontal="center" vertical="center"/>
    </xf>
    <xf numFmtId="9" fontId="18" fillId="9" borderId="3" xfId="0" applyNumberFormat="1" applyFont="1" applyFill="1" applyBorder="1" applyAlignment="1">
      <alignment horizontal="center" vertical="center"/>
    </xf>
    <xf numFmtId="9" fontId="19" fillId="6" borderId="3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left" vertical="center"/>
    </xf>
    <xf numFmtId="9" fontId="19" fillId="9" borderId="3" xfId="0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8" borderId="3" xfId="0" applyFill="1" applyBorder="1"/>
    <xf numFmtId="0" fontId="0" fillId="13" borderId="3" xfId="0" applyFill="1" applyBorder="1"/>
    <xf numFmtId="0" fontId="0" fillId="2" borderId="3" xfId="0" applyFill="1" applyBorder="1"/>
    <xf numFmtId="0" fontId="11" fillId="6" borderId="10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77777"/>
      <rgbColor rgb="FF9999FF"/>
      <rgbColor rgb="FF555555"/>
      <rgbColor rgb="FFFFF2CC"/>
      <rgbColor rgb="FFEBF3FB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DE9D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66"/>
      <rgbColor rgb="FFAAAAAA"/>
      <rgbColor rgb="FF1A2B45"/>
      <rgbColor rgb="FF70AD47"/>
      <rgbColor rgb="FF375623"/>
      <rgbColor rgb="FF444444"/>
      <rgbColor rgb="FFC55A11"/>
      <rgbColor rgb="FF993366"/>
      <rgbColor rgb="FF2C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2B45"/>
  </sheetPr>
  <dimension ref="B1:BE49"/>
  <sheetViews>
    <sheetView showGridLines="0" tabSelected="1" zoomScale="85" zoomScaleNormal="85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BL22" sqref="BL22"/>
    </sheetView>
  </sheetViews>
  <sheetFormatPr baseColWidth="10" defaultColWidth="8.7109375" defaultRowHeight="15" x14ac:dyDescent="0.25"/>
  <cols>
    <col min="1" max="1" width="1.5703125" customWidth="1"/>
    <col min="2" max="2" width="12.28515625" bestFit="1" customWidth="1"/>
    <col min="3" max="3" width="28" customWidth="1"/>
    <col min="4" max="4" width="14" customWidth="1"/>
    <col min="5" max="6" width="10" customWidth="1"/>
    <col min="7" max="7" width="8" customWidth="1"/>
    <col min="8" max="9" width="9" customWidth="1"/>
    <col min="10" max="57" width="2.140625" customWidth="1"/>
    <col min="58" max="58" width="1.5703125" customWidth="1"/>
  </cols>
  <sheetData>
    <row r="1" spans="2:57" ht="7.5" customHeight="1" x14ac:dyDescent="0.25"/>
    <row r="2" spans="2:57" ht="39.7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9.75" customHeight="1" x14ac:dyDescent="0.25"/>
    <row r="4" spans="2:57" ht="21.75" customHeight="1" x14ac:dyDescent="0.25">
      <c r="B4" s="15" t="s">
        <v>1</v>
      </c>
      <c r="C4" s="13" t="s">
        <v>2</v>
      </c>
      <c r="D4" s="13"/>
      <c r="E4" s="15" t="s">
        <v>3</v>
      </c>
      <c r="F4" s="16" t="s">
        <v>101</v>
      </c>
      <c r="G4" s="15" t="s">
        <v>4</v>
      </c>
      <c r="H4" s="16">
        <v>8</v>
      </c>
      <c r="I4" s="17" t="s">
        <v>5</v>
      </c>
    </row>
    <row r="5" spans="2:57" ht="21.75" customHeight="1" x14ac:dyDescent="0.25">
      <c r="B5" s="15" t="s">
        <v>6</v>
      </c>
      <c r="C5" s="12" t="s">
        <v>7</v>
      </c>
      <c r="D5" s="12"/>
      <c r="E5" s="12"/>
      <c r="F5" s="12"/>
      <c r="G5" s="12"/>
      <c r="H5" s="12"/>
      <c r="I5" s="12"/>
    </row>
    <row r="6" spans="2:57" ht="9.75" customHeight="1" x14ac:dyDescent="0.25"/>
    <row r="7" spans="2:57" ht="25.5" x14ac:dyDescent="0.25">
      <c r="B7" s="18" t="s">
        <v>8</v>
      </c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1" t="s">
        <v>16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0" t="s">
        <v>17</v>
      </c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2:57" ht="27" customHeight="1" x14ac:dyDescent="0.25">
      <c r="J8" s="19" t="s">
        <v>18</v>
      </c>
      <c r="K8" s="19" t="s">
        <v>19</v>
      </c>
      <c r="L8" s="19" t="s">
        <v>20</v>
      </c>
      <c r="M8" s="19" t="s">
        <v>21</v>
      </c>
      <c r="N8" s="19" t="s">
        <v>22</v>
      </c>
      <c r="O8" s="19" t="s">
        <v>23</v>
      </c>
      <c r="P8" s="19" t="s">
        <v>24</v>
      </c>
      <c r="Q8" s="19" t="s">
        <v>25</v>
      </c>
      <c r="R8" s="19" t="s">
        <v>26</v>
      </c>
      <c r="S8" s="19" t="s">
        <v>27</v>
      </c>
      <c r="T8" s="19" t="s">
        <v>28</v>
      </c>
      <c r="U8" s="19" t="s">
        <v>29</v>
      </c>
      <c r="V8" s="19" t="s">
        <v>30</v>
      </c>
      <c r="W8" s="19" t="s">
        <v>31</v>
      </c>
      <c r="X8" s="19" t="s">
        <v>32</v>
      </c>
      <c r="Y8" s="19" t="s">
        <v>33</v>
      </c>
      <c r="Z8" s="19" t="s">
        <v>34</v>
      </c>
      <c r="AA8" s="19" t="s">
        <v>35</v>
      </c>
      <c r="AB8" s="19" t="s">
        <v>36</v>
      </c>
      <c r="AC8" s="19" t="s">
        <v>37</v>
      </c>
      <c r="AD8" s="19" t="s">
        <v>38</v>
      </c>
      <c r="AE8" s="19" t="s">
        <v>39</v>
      </c>
      <c r="AF8" s="19" t="s">
        <v>40</v>
      </c>
      <c r="AG8" s="19" t="s">
        <v>41</v>
      </c>
      <c r="AH8" s="20" t="s">
        <v>18</v>
      </c>
      <c r="AI8" s="20" t="s">
        <v>19</v>
      </c>
      <c r="AJ8" s="20" t="s">
        <v>20</v>
      </c>
      <c r="AK8" s="20" t="s">
        <v>21</v>
      </c>
      <c r="AL8" s="20" t="s">
        <v>22</v>
      </c>
      <c r="AM8" s="20" t="s">
        <v>23</v>
      </c>
      <c r="AN8" s="20" t="s">
        <v>24</v>
      </c>
      <c r="AO8" s="20" t="s">
        <v>25</v>
      </c>
      <c r="AP8" s="20" t="s">
        <v>26</v>
      </c>
      <c r="AQ8" s="20" t="s">
        <v>27</v>
      </c>
      <c r="AR8" s="20" t="s">
        <v>28</v>
      </c>
      <c r="AS8" s="20" t="s">
        <v>29</v>
      </c>
      <c r="AT8" s="20" t="s">
        <v>30</v>
      </c>
      <c r="AU8" s="20" t="s">
        <v>31</v>
      </c>
      <c r="AV8" s="20" t="s">
        <v>32</v>
      </c>
      <c r="AW8" s="20" t="s">
        <v>33</v>
      </c>
      <c r="AX8" s="20" t="s">
        <v>34</v>
      </c>
      <c r="AY8" s="20" t="s">
        <v>35</v>
      </c>
      <c r="AZ8" s="20" t="s">
        <v>36</v>
      </c>
      <c r="BA8" s="20" t="s">
        <v>37</v>
      </c>
      <c r="BB8" s="20" t="s">
        <v>38</v>
      </c>
      <c r="BC8" s="20" t="s">
        <v>39</v>
      </c>
      <c r="BD8" s="20" t="s">
        <v>40</v>
      </c>
      <c r="BE8" s="20" t="s">
        <v>41</v>
      </c>
    </row>
    <row r="9" spans="2:57" ht="9.75" customHeight="1" x14ac:dyDescent="0.25"/>
    <row r="10" spans="2:57" ht="21.75" customHeight="1" x14ac:dyDescent="0.25">
      <c r="B10" s="9" t="s">
        <v>42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</row>
    <row r="11" spans="2:57" ht="18.75" customHeight="1" x14ac:dyDescent="0.25">
      <c r="B11" s="21" t="s">
        <v>43</v>
      </c>
      <c r="C11" s="22" t="s">
        <v>44</v>
      </c>
      <c r="D11" s="23" t="s">
        <v>45</v>
      </c>
      <c r="E11" s="24" t="str">
        <f>IF(H4+0&gt;=24,"Tag 2, "&amp;TEXT(MOD(H4+0,24),"00")&amp;":00",TEXT(H4+0,"00")&amp;":00")</f>
        <v>08:00</v>
      </c>
      <c r="F11" s="24" t="str">
        <f>IF(H4+2&gt;=24,"Tag 2, "&amp;TEXT(MOD(H4+2,24),"00")&amp;":00",TEXT(H4+2,"00")&amp;":00")</f>
        <v>10:00</v>
      </c>
      <c r="G11" s="25">
        <v>2</v>
      </c>
      <c r="H11" s="26">
        <v>1</v>
      </c>
      <c r="I11" s="27" t="s">
        <v>46</v>
      </c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7" ht="18.75" customHeight="1" x14ac:dyDescent="0.25">
      <c r="B12" s="30" t="s">
        <v>47</v>
      </c>
      <c r="C12" s="31" t="s">
        <v>48</v>
      </c>
      <c r="D12" s="32" t="s">
        <v>49</v>
      </c>
      <c r="E12" s="33" t="str">
        <f>IF(H4+1&gt;=24,"Tag 2, "&amp;TEXT(MOD(H4+1,24),"00")&amp;":00",TEXT(H4+1,"00")&amp;":00")</f>
        <v>09:00</v>
      </c>
      <c r="F12" s="33" t="str">
        <f>IF(H4+4&gt;=24,"Tag 2, "&amp;TEXT(MOD(H4+4,24),"00")&amp;":00",TEXT(H4+4,"00")&amp;":00")</f>
        <v>12:00</v>
      </c>
      <c r="G12" s="34">
        <v>3</v>
      </c>
      <c r="H12" s="35">
        <v>0.8</v>
      </c>
      <c r="I12" s="27" t="s">
        <v>46</v>
      </c>
      <c r="J12" s="36"/>
      <c r="K12" s="28"/>
      <c r="L12" s="28"/>
      <c r="M12" s="28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2:57" ht="18.75" customHeight="1" x14ac:dyDescent="0.25">
      <c r="B13" s="21" t="s">
        <v>50</v>
      </c>
      <c r="C13" s="22" t="s">
        <v>51</v>
      </c>
      <c r="D13" s="23" t="s">
        <v>52</v>
      </c>
      <c r="E13" s="24" t="str">
        <f>IF(H4+2&gt;=24,"Tag 2, "&amp;TEXT(MOD(H4+2,24),"00")&amp;":00",TEXT(H4+2,"00")&amp;":00")</f>
        <v>10:00</v>
      </c>
      <c r="F13" s="24" t="str">
        <f>IF(H4+7&gt;=24,"Tag 2, "&amp;TEXT(MOD(H4+7,24),"00")&amp;":00",TEXT(H4+7,"00")&amp;":00")</f>
        <v>15:00</v>
      </c>
      <c r="G13" s="25">
        <v>5</v>
      </c>
      <c r="H13" s="37">
        <v>0.6</v>
      </c>
      <c r="I13" s="38" t="s">
        <v>53</v>
      </c>
      <c r="J13" s="29"/>
      <c r="K13" s="29"/>
      <c r="L13" s="28"/>
      <c r="M13" s="28"/>
      <c r="N13" s="28"/>
      <c r="O13" s="39"/>
      <c r="P13" s="3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2:57" ht="18.75" customHeight="1" x14ac:dyDescent="0.25">
      <c r="B14" s="30" t="s">
        <v>54</v>
      </c>
      <c r="C14" s="31" t="s">
        <v>55</v>
      </c>
      <c r="D14" s="32" t="s">
        <v>45</v>
      </c>
      <c r="E14" s="33" t="str">
        <f>IF(H4+4&gt;=24,"Tag 2, "&amp;TEXT(MOD(H4+4,24),"00")&amp;":00",TEXT(H4+4,"00")&amp;":00")</f>
        <v>12:00</v>
      </c>
      <c r="F14" s="33" t="str">
        <f>IF(H4+6&gt;=24,"Tag 2, "&amp;TEXT(MOD(H4+6,24),"00")&amp;":00",TEXT(H4+6,"00")&amp;":00")</f>
        <v>14:00</v>
      </c>
      <c r="G14" s="34">
        <v>2</v>
      </c>
      <c r="H14" s="40">
        <v>1</v>
      </c>
      <c r="I14" s="41" t="s">
        <v>56</v>
      </c>
      <c r="J14" s="36"/>
      <c r="K14" s="36"/>
      <c r="L14" s="36"/>
      <c r="M14" s="36"/>
      <c r="N14" s="28"/>
      <c r="O14" s="2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2:57" ht="18.75" customHeight="1" x14ac:dyDescent="0.25">
      <c r="B15" s="42" t="s">
        <v>57</v>
      </c>
      <c r="C15" s="43" t="s">
        <v>58</v>
      </c>
      <c r="D15" s="23" t="s">
        <v>59</v>
      </c>
      <c r="E15" s="24" t="str">
        <f>IF(H4+6&gt;=24,"Tag 2, "&amp;TEXT(MOD(H4+6,24),"00")&amp;":00",TEXT(H4+6,"00")&amp;":00")</f>
        <v>14:00</v>
      </c>
      <c r="F15" s="24" t="str">
        <f>IF(H4+7&gt;=24,"Tag 2, "&amp;TEXT(MOD(H4+7,24),"00")&amp;":00",TEXT(H4+7,"00")&amp;":00")</f>
        <v>15:00</v>
      </c>
      <c r="G15" s="25">
        <v>1</v>
      </c>
      <c r="H15" s="26">
        <v>1</v>
      </c>
      <c r="I15" s="27" t="s">
        <v>46</v>
      </c>
      <c r="J15" s="29"/>
      <c r="K15" s="29"/>
      <c r="L15" s="29"/>
      <c r="M15" s="29"/>
      <c r="N15" s="29"/>
      <c r="O15" s="29"/>
      <c r="P15" s="44" t="s">
        <v>57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2:57" ht="18.75" customHeight="1" x14ac:dyDescent="0.25">
      <c r="B16" s="8" t="s">
        <v>60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2:57" ht="18.75" customHeight="1" x14ac:dyDescent="0.25">
      <c r="B17" s="21" t="s">
        <v>61</v>
      </c>
      <c r="C17" s="22" t="s">
        <v>62</v>
      </c>
      <c r="D17" s="23" t="s">
        <v>63</v>
      </c>
      <c r="E17" s="24" t="str">
        <f>IF(H4+6&gt;=24,"Tag 2, "&amp;TEXT(MOD(H4+6,24),"00")&amp;":00",TEXT(H4+6,"00")&amp;":00")</f>
        <v>14:00</v>
      </c>
      <c r="F17" s="24" t="str">
        <f>IF(H4+10&gt;=24,"Tag 2, "&amp;TEXT(MOD(H4+10,24),"00")&amp;":00",TEXT(H4+10,"00")&amp;":00")</f>
        <v>18:00</v>
      </c>
      <c r="G17" s="25">
        <v>4</v>
      </c>
      <c r="H17" s="37">
        <v>0.75</v>
      </c>
      <c r="I17" s="27" t="s">
        <v>46</v>
      </c>
      <c r="J17" s="29"/>
      <c r="K17" s="29"/>
      <c r="L17" s="29"/>
      <c r="M17" s="29"/>
      <c r="N17" s="29"/>
      <c r="O17" s="29"/>
      <c r="P17" s="28"/>
      <c r="Q17" s="28"/>
      <c r="R17" s="28"/>
      <c r="S17" s="3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2:57" ht="18.75" customHeight="1" x14ac:dyDescent="0.25">
      <c r="B18" s="30" t="s">
        <v>64</v>
      </c>
      <c r="C18" s="31" t="s">
        <v>65</v>
      </c>
      <c r="D18" s="32" t="s">
        <v>66</v>
      </c>
      <c r="E18" s="33" t="str">
        <f>IF(H4+8&gt;=24,"Tag 2, "&amp;TEXT(MOD(H4+8,24),"00")&amp;":00",TEXT(H4+8,"00")&amp;":00")</f>
        <v>16:00</v>
      </c>
      <c r="F18" s="33" t="str">
        <f>IF(H4+16&gt;=24,"Tag 2, "&amp;TEXT(MOD(H4+16,24),"00")&amp;":00",TEXT(H4+16,"00")&amp;":00")</f>
        <v>Tag 2, 00:00</v>
      </c>
      <c r="G18" s="34">
        <v>8</v>
      </c>
      <c r="H18" s="35">
        <v>0.5</v>
      </c>
      <c r="I18" s="27" t="s">
        <v>46</v>
      </c>
      <c r="J18" s="36"/>
      <c r="K18" s="36"/>
      <c r="L18" s="36"/>
      <c r="M18" s="36"/>
      <c r="N18" s="36"/>
      <c r="O18" s="36"/>
      <c r="P18" s="36"/>
      <c r="Q18" s="36"/>
      <c r="R18" s="28"/>
      <c r="S18" s="28"/>
      <c r="T18" s="28"/>
      <c r="U18" s="28"/>
      <c r="V18" s="39"/>
      <c r="W18" s="39"/>
      <c r="X18" s="39"/>
      <c r="Y18" s="39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2:57" ht="18.75" customHeight="1" x14ac:dyDescent="0.25">
      <c r="B19" s="21" t="s">
        <v>67</v>
      </c>
      <c r="C19" s="22" t="s">
        <v>68</v>
      </c>
      <c r="D19" s="23" t="s">
        <v>49</v>
      </c>
      <c r="E19" s="24" t="str">
        <f>IF(H4+10&gt;=24,"Tag 2, "&amp;TEXT(MOD(H4+10,24),"00")&amp;":00",TEXT(H4+10,"00")&amp;":00")</f>
        <v>18:00</v>
      </c>
      <c r="F19" s="24" t="str">
        <f>IF(H4+13&gt;=24,"Tag 2, "&amp;TEXT(MOD(H4+13,24),"00")&amp;":00",TEXT(H4+13,"00")&amp;":00")</f>
        <v>21:00</v>
      </c>
      <c r="G19" s="25">
        <v>3</v>
      </c>
      <c r="H19" s="45">
        <v>0.3</v>
      </c>
      <c r="I19" s="38" t="s">
        <v>53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8"/>
      <c r="U19" s="39"/>
      <c r="V19" s="3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2:57" ht="18.75" customHeight="1" x14ac:dyDescent="0.25">
      <c r="B20" s="30" t="s">
        <v>69</v>
      </c>
      <c r="C20" s="31" t="s">
        <v>70</v>
      </c>
      <c r="D20" s="32" t="s">
        <v>52</v>
      </c>
      <c r="E20" s="33" t="str">
        <f>IF(H4+12&gt;=24,"Tag 2, "&amp;TEXT(MOD(H4+12,24),"00")&amp;":00",TEXT(H4+12,"00")&amp;":00")</f>
        <v>20:00</v>
      </c>
      <c r="F20" s="33" t="str">
        <f>IF(H4+16&gt;=24,"Tag 2, "&amp;TEXT(MOD(H4+16,24),"00")&amp;":00",TEXT(H4+16,"00")&amp;":00")</f>
        <v>Tag 2, 00:00</v>
      </c>
      <c r="G20" s="34">
        <v>4</v>
      </c>
      <c r="H20" s="46">
        <v>0.2</v>
      </c>
      <c r="I20" s="41" t="s">
        <v>56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28"/>
      <c r="W20" s="39"/>
      <c r="X20" s="39"/>
      <c r="Y20" s="39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2:57" ht="18.75" customHeight="1" x14ac:dyDescent="0.25">
      <c r="B21" s="21" t="s">
        <v>71</v>
      </c>
      <c r="C21" s="22" t="s">
        <v>72</v>
      </c>
      <c r="D21" s="23" t="s">
        <v>45</v>
      </c>
      <c r="E21" s="24" t="str">
        <f>IF(H4+14&gt;=24,"Tag 2, "&amp;TEXT(MOD(H4+14,24),"00")&amp;":00",TEXT(H4+14,"00")&amp;":00")</f>
        <v>22:00</v>
      </c>
      <c r="F21" s="24" t="str">
        <f>IF(H4+16&gt;=24,"Tag 2, "&amp;TEXT(MOD(H4+16,24),"00")&amp;":00",TEXT(H4+16,"00")&amp;":00")</f>
        <v>Tag 2, 00:00</v>
      </c>
      <c r="G21" s="25">
        <v>2</v>
      </c>
      <c r="H21" s="47">
        <v>0</v>
      </c>
      <c r="I21" s="38" t="s">
        <v>53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39"/>
      <c r="Y21" s="3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2:57" ht="18.75" customHeight="1" x14ac:dyDescent="0.25">
      <c r="B22" s="48" t="s">
        <v>57</v>
      </c>
      <c r="C22" s="49" t="s">
        <v>73</v>
      </c>
      <c r="D22" s="32" t="s">
        <v>59</v>
      </c>
      <c r="E22" s="33" t="str">
        <f>IF(H4+16&gt;=24,"Tag 2, "&amp;TEXT(MOD(H4+16,24),"00")&amp;":00",TEXT(H4+16,"00")&amp;":00")</f>
        <v>Tag 2, 00:00</v>
      </c>
      <c r="F22" s="33" t="str">
        <f>IF(H4+17&gt;=24,"Tag 2, "&amp;TEXT(MOD(H4+17,24),"00")&amp;":00",TEXT(H4+17,"00")&amp;":00")</f>
        <v>Tag 2, 01:00</v>
      </c>
      <c r="G22" s="34">
        <v>1</v>
      </c>
      <c r="H22" s="50">
        <v>0</v>
      </c>
      <c r="I22" s="27" t="s">
        <v>46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44" t="s">
        <v>57</v>
      </c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2:57" ht="18.75" customHeight="1" x14ac:dyDescent="0.25">
      <c r="B23" s="7" t="s">
        <v>74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2:57" ht="18.75" customHeight="1" x14ac:dyDescent="0.25">
      <c r="B24" s="30" t="s">
        <v>75</v>
      </c>
      <c r="C24" s="31" t="s">
        <v>76</v>
      </c>
      <c r="D24" s="32" t="s">
        <v>63</v>
      </c>
      <c r="E24" s="33" t="str">
        <f>IF(H4+16&gt;=24,"Tag 2, "&amp;TEXT(MOD(H4+16,24),"00")&amp;":00",TEXT(H4+16,"00")&amp;":00")</f>
        <v>Tag 2, 00:00</v>
      </c>
      <c r="F24" s="33" t="str">
        <f>IF(H4+21&gt;=24,"Tag 2, "&amp;TEXT(MOD(H4+21,24),"00")&amp;":00",TEXT(H4+21,"00")&amp;":00")</f>
        <v>Tag 2, 05:00</v>
      </c>
      <c r="G24" s="34">
        <v>5</v>
      </c>
      <c r="H24" s="50">
        <v>0</v>
      </c>
      <c r="I24" s="27" t="s">
        <v>46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9"/>
      <c r="AA24" s="39"/>
      <c r="AB24" s="39"/>
      <c r="AC24" s="39"/>
      <c r="AD24" s="39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2:57" ht="18.75" customHeight="1" x14ac:dyDescent="0.25">
      <c r="B25" s="21" t="s">
        <v>77</v>
      </c>
      <c r="C25" s="22" t="s">
        <v>78</v>
      </c>
      <c r="D25" s="23" t="s">
        <v>66</v>
      </c>
      <c r="E25" s="24" t="str">
        <f>IF(H4+20&gt;=24,"Tag 2, "&amp;TEXT(MOD(H4+20,24),"00")&amp;":00",TEXT(H4+20,"00")&amp;":00")</f>
        <v>Tag 2, 04:00</v>
      </c>
      <c r="F25" s="24" t="str">
        <f>IF(H4+24&gt;=24,"Tag 2, "&amp;TEXT(MOD(H4+24,24),"00")&amp;":00",TEXT(H4+24,"00")&amp;":00")</f>
        <v>Tag 2, 08:00</v>
      </c>
      <c r="G25" s="25">
        <v>4</v>
      </c>
      <c r="H25" s="47">
        <v>0</v>
      </c>
      <c r="I25" s="38" t="s">
        <v>53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9"/>
      <c r="AE25" s="39"/>
      <c r="AF25" s="39"/>
      <c r="AG25" s="3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2:57" ht="18.75" customHeight="1" x14ac:dyDescent="0.25">
      <c r="B26" s="30" t="s">
        <v>79</v>
      </c>
      <c r="C26" s="31" t="s">
        <v>80</v>
      </c>
      <c r="D26" s="32" t="s">
        <v>52</v>
      </c>
      <c r="E26" s="33" t="str">
        <f>IF(H4+22&gt;=24,"Tag 2, "&amp;TEXT(MOD(H4+22,24),"00")&amp;":00",TEXT(H4+22,"00")&amp;":00")</f>
        <v>Tag 2, 06:00</v>
      </c>
      <c r="F26" s="33" t="str">
        <f>IF(H4+28&gt;=24,"Tag 2, "&amp;TEXT(MOD(H4+28,24),"00")&amp;":00",TEXT(H4+28,"00")&amp;":00")</f>
        <v>Tag 2, 12:00</v>
      </c>
      <c r="G26" s="34">
        <v>6</v>
      </c>
      <c r="H26" s="50">
        <v>0</v>
      </c>
      <c r="I26" s="41" t="s">
        <v>56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9"/>
      <c r="AG26" s="39"/>
      <c r="AH26" s="39"/>
      <c r="AI26" s="39"/>
      <c r="AJ26" s="39"/>
      <c r="AK26" s="39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2:57" ht="18.75" customHeight="1" x14ac:dyDescent="0.25">
      <c r="B27" s="21" t="s">
        <v>81</v>
      </c>
      <c r="C27" s="22" t="s">
        <v>82</v>
      </c>
      <c r="D27" s="23" t="s">
        <v>45</v>
      </c>
      <c r="E27" s="24" t="str">
        <f>IF(H4+26&gt;=24,"Tag 2, "&amp;TEXT(MOD(H4+26,24),"00")&amp;":00",TEXT(H4+26,"00")&amp;":00")</f>
        <v>Tag 2, 10:00</v>
      </c>
      <c r="F27" s="24" t="str">
        <f>IF(H4+29&gt;=24,"Tag 2, "&amp;TEXT(MOD(H4+29,24),"00")&amp;":00",TEXT(H4+29,"00")&amp;":00")</f>
        <v>Tag 2, 13:00</v>
      </c>
      <c r="G27" s="25">
        <v>3</v>
      </c>
      <c r="H27" s="47">
        <v>0</v>
      </c>
      <c r="I27" s="27" t="s">
        <v>46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39"/>
      <c r="AK27" s="39"/>
      <c r="AL27" s="3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2:57" ht="18.75" customHeight="1" x14ac:dyDescent="0.25">
      <c r="B28" s="30" t="s">
        <v>83</v>
      </c>
      <c r="C28" s="31" t="s">
        <v>84</v>
      </c>
      <c r="D28" s="32" t="s">
        <v>49</v>
      </c>
      <c r="E28" s="33" t="str">
        <f>IF(H4+28&gt;=24,"Tag 2, "&amp;TEXT(MOD(H4+28,24),"00")&amp;":00",TEXT(H4+28,"00")&amp;":00")</f>
        <v>Tag 2, 12:00</v>
      </c>
      <c r="F28" s="33" t="str">
        <f>IF(H4+32&gt;=24,"Tag 2, "&amp;TEXT(MOD(H4+32,24),"00")&amp;":00",TEXT(H4+32,"00")&amp;":00")</f>
        <v>Tag 2, 16:00</v>
      </c>
      <c r="G28" s="34">
        <v>4</v>
      </c>
      <c r="H28" s="50">
        <v>0</v>
      </c>
      <c r="I28" s="38" t="s">
        <v>53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9"/>
      <c r="AM28" s="39"/>
      <c r="AN28" s="39"/>
      <c r="AO28" s="39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2:57" ht="18.75" customHeight="1" x14ac:dyDescent="0.25">
      <c r="B29" s="42" t="s">
        <v>57</v>
      </c>
      <c r="C29" s="43" t="s">
        <v>85</v>
      </c>
      <c r="D29" s="23" t="s">
        <v>59</v>
      </c>
      <c r="E29" s="24" t="str">
        <f>IF(H4+32&gt;=24,"Tag 2, "&amp;TEXT(MOD(H4+32,24),"00")&amp;":00",TEXT(H4+32,"00")&amp;":00")</f>
        <v>Tag 2, 16:00</v>
      </c>
      <c r="F29" s="24" t="str">
        <f>IF(H4+33&gt;=24,"Tag 2, "&amp;TEXT(MOD(H4+33,24),"00")&amp;":00",TEXT(H4+33,"00")&amp;":00")</f>
        <v>Tag 2, 17:00</v>
      </c>
      <c r="G29" s="25">
        <v>1</v>
      </c>
      <c r="H29" s="47">
        <v>0</v>
      </c>
      <c r="I29" s="27" t="s">
        <v>46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44" t="s">
        <v>57</v>
      </c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2:57" ht="21.75" customHeight="1" x14ac:dyDescent="0.25"/>
    <row r="31" spans="2:57" ht="9.75" customHeight="1" x14ac:dyDescent="0.25">
      <c r="B31" s="6" t="s">
        <v>86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ht="24" customHeight="1" x14ac:dyDescent="0.25">
      <c r="B32" s="5" t="s">
        <v>87</v>
      </c>
      <c r="C32" s="5"/>
      <c r="D32" s="51">
        <f>COUNTA(C11:C29)-COUNTIF(C11:C29,"")-3</f>
        <v>12</v>
      </c>
      <c r="E32" s="4" t="s">
        <v>88</v>
      </c>
      <c r="F32" s="4"/>
      <c r="G32" s="4"/>
      <c r="H32" s="4"/>
      <c r="I32" s="4"/>
    </row>
    <row r="33" spans="2:9" ht="24" customHeight="1" x14ac:dyDescent="0.25">
      <c r="B33" s="5" t="s">
        <v>89</v>
      </c>
      <c r="C33" s="5"/>
      <c r="D33" s="51">
        <f>48</f>
        <v>48</v>
      </c>
      <c r="E33" s="4" t="s">
        <v>90</v>
      </c>
      <c r="F33" s="4"/>
      <c r="G33" s="4"/>
      <c r="H33" s="4"/>
      <c r="I33" s="4"/>
    </row>
    <row r="34" spans="2:9" ht="21.75" customHeight="1" x14ac:dyDescent="0.25"/>
    <row r="35" spans="2:9" ht="9.75" customHeight="1" x14ac:dyDescent="0.25">
      <c r="B35" s="6" t="s">
        <v>91</v>
      </c>
      <c r="C35" s="6"/>
      <c r="D35" s="6"/>
      <c r="E35" s="6"/>
      <c r="F35" s="6"/>
      <c r="G35" s="6"/>
      <c r="H35" s="6"/>
      <c r="I35" s="6"/>
    </row>
    <row r="36" spans="2:9" ht="21.75" customHeight="1" x14ac:dyDescent="0.25">
      <c r="B36" s="52"/>
      <c r="C36" s="3" t="s">
        <v>92</v>
      </c>
      <c r="D36" s="3"/>
      <c r="E36" s="3"/>
      <c r="F36" s="3"/>
      <c r="G36" s="3"/>
      <c r="H36" s="3"/>
      <c r="I36" s="3"/>
    </row>
    <row r="37" spans="2:9" ht="21.75" customHeight="1" x14ac:dyDescent="0.25">
      <c r="B37" s="53"/>
      <c r="C37" s="3" t="s">
        <v>93</v>
      </c>
      <c r="D37" s="3"/>
      <c r="E37" s="3"/>
      <c r="F37" s="3"/>
      <c r="G37" s="3"/>
      <c r="H37" s="3"/>
      <c r="I37" s="3"/>
    </row>
    <row r="38" spans="2:9" ht="21.75" customHeight="1" x14ac:dyDescent="0.25">
      <c r="B38" s="54"/>
      <c r="C38" s="3" t="s">
        <v>94</v>
      </c>
      <c r="D38" s="3"/>
      <c r="E38" s="3"/>
      <c r="F38" s="3"/>
      <c r="G38" s="3"/>
      <c r="H38" s="3"/>
      <c r="I38" s="3"/>
    </row>
    <row r="39" spans="2:9" ht="21.75" customHeight="1" x14ac:dyDescent="0.25">
      <c r="B39" s="55"/>
      <c r="C39" s="3" t="s">
        <v>95</v>
      </c>
      <c r="D39" s="3"/>
      <c r="E39" s="3"/>
      <c r="F39" s="3"/>
      <c r="G39" s="3"/>
      <c r="H39" s="3"/>
      <c r="I39" s="3"/>
    </row>
    <row r="40" spans="2:9" ht="9.75" customHeight="1" x14ac:dyDescent="0.25"/>
    <row r="41" spans="2:9" ht="21.75" customHeight="1" x14ac:dyDescent="0.25">
      <c r="B41" s="2" t="s">
        <v>96</v>
      </c>
      <c r="C41" s="2"/>
      <c r="D41" s="2"/>
      <c r="E41" s="2"/>
      <c r="F41" s="2"/>
      <c r="G41" s="2"/>
      <c r="H41" s="2"/>
      <c r="I41" s="2"/>
    </row>
    <row r="42" spans="2:9" ht="19.5" customHeight="1" x14ac:dyDescent="0.25">
      <c r="B42" s="1" t="s">
        <v>97</v>
      </c>
      <c r="C42" s="1"/>
      <c r="D42" s="1"/>
      <c r="E42" s="1"/>
      <c r="F42" s="1"/>
      <c r="G42" s="1"/>
      <c r="H42" s="1"/>
      <c r="I42" s="1"/>
    </row>
    <row r="43" spans="2:9" ht="19.5" customHeight="1" x14ac:dyDescent="0.25">
      <c r="B43" s="56" t="s">
        <v>98</v>
      </c>
      <c r="C43" s="56"/>
      <c r="D43" s="56"/>
      <c r="E43" s="56"/>
      <c r="F43" s="56"/>
      <c r="G43" s="56"/>
      <c r="H43" s="56"/>
      <c r="I43" s="56"/>
    </row>
    <row r="44" spans="2:9" ht="19.5" customHeight="1" x14ac:dyDescent="0.25">
      <c r="B44" s="1" t="s">
        <v>99</v>
      </c>
      <c r="C44" s="1"/>
      <c r="D44" s="1"/>
      <c r="E44" s="1"/>
      <c r="F44" s="1"/>
      <c r="G44" s="1"/>
      <c r="H44" s="1"/>
      <c r="I44" s="1"/>
    </row>
    <row r="45" spans="2:9" ht="19.5" customHeight="1" x14ac:dyDescent="0.25">
      <c r="B45" s="56" t="s">
        <v>100</v>
      </c>
      <c r="C45" s="56"/>
      <c r="D45" s="56"/>
      <c r="E45" s="56"/>
      <c r="F45" s="56"/>
      <c r="G45" s="56"/>
      <c r="H45" s="56"/>
      <c r="I45" s="56"/>
    </row>
    <row r="46" spans="2:9" ht="18" customHeight="1" x14ac:dyDescent="0.25"/>
    <row r="47" spans="2:9" ht="18" customHeight="1" x14ac:dyDescent="0.25"/>
    <row r="48" spans="2:9" ht="18" customHeight="1" x14ac:dyDescent="0.25"/>
    <row r="49" ht="9.75" customHeight="1" x14ac:dyDescent="0.25"/>
  </sheetData>
  <mergeCells count="23">
    <mergeCell ref="B44:I44"/>
    <mergeCell ref="B45:I45"/>
    <mergeCell ref="C38:I38"/>
    <mergeCell ref="C39:I39"/>
    <mergeCell ref="B41:I41"/>
    <mergeCell ref="B42:I42"/>
    <mergeCell ref="B43:I43"/>
    <mergeCell ref="B33:C33"/>
    <mergeCell ref="E33:I33"/>
    <mergeCell ref="B35:I35"/>
    <mergeCell ref="C36:I36"/>
    <mergeCell ref="C37:I37"/>
    <mergeCell ref="B10:BE10"/>
    <mergeCell ref="B16:BE16"/>
    <mergeCell ref="B23:BE23"/>
    <mergeCell ref="B31:BE31"/>
    <mergeCell ref="B32:C32"/>
    <mergeCell ref="E32:I32"/>
    <mergeCell ref="B2:BE2"/>
    <mergeCell ref="C4:D4"/>
    <mergeCell ref="C5:I5"/>
    <mergeCell ref="J7:AG7"/>
    <mergeCell ref="AH7:BE7"/>
  </mergeCells>
  <conditionalFormatting sqref="H11:H29">
    <cfRule type="dataBar" priority="2">
      <dataBar>
        <cfvo type="num" val="0"/>
        <cfvo type="num" val="1"/>
        <color rgb="FF2E75B6"/>
      </dataBar>
      <extLst>
        <ext xmlns:x14="http://schemas.microsoft.com/office/spreadsheetml/2009/9/main" uri="{B025F937-C7B1-47D3-B67F-A62EFF666E3E}">
          <x14:id>{BF5E318F-8E52-4162-90FB-CC7480C98F3C}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5E318F-8E52-4162-90FB-CC7480C98F3C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E75B6"/>
            </x14:dataBar>
          </x14:cfRule>
          <xm:sqref>H11:H29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Gantt Stundenplan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2026-05-25T09:40:43Z</dcterms:created>
  <dcterms:modified xsi:type="dcterms:W3CDTF">2026-05-25T09:49:48Z</dcterms:modified>
  <dc:language>en-US</dc:language>
</cp:coreProperties>
</file>