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5E11C43-66D4-4B4F-9047-CE16B4309AD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antt Monat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4" i="1" l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I2" i="1"/>
  <c r="G2" i="1"/>
  <c r="K2" i="1" l="1"/>
</calcChain>
</file>

<file path=xl/sharedStrings.xml><?xml version="1.0" encoding="utf-8"?>
<sst xmlns="http://schemas.openxmlformats.org/spreadsheetml/2006/main" count="179" uniqueCount="118">
  <si>
    <t>GANTT-DIAGRAMM – MONATSANSICHT</t>
  </si>
  <si>
    <t>VORGÄNGE GESAMT</t>
  </si>
  <si>
    <t>GESAMTFORTSCHRITT</t>
  </si>
  <si>
    <t>VERZÖGERTE AUFGABEN</t>
  </si>
  <si>
    <t>Projekt:</t>
  </si>
  <si>
    <t>Modernisierung Klinikum Lindentor</t>
  </si>
  <si>
    <t>Projektleitung:</t>
  </si>
  <si>
    <t>Friederike Wallner-Höss</t>
  </si>
  <si>
    <t>Auftraggeber:</t>
  </si>
  <si>
    <t>Klinikum Lindentor Betriebs gGmbH</t>
  </si>
  <si>
    <t>Projektstart:</t>
  </si>
  <si>
    <t>WBS</t>
  </si>
  <si>
    <t>Vorgang</t>
  </si>
  <si>
    <t>Verantwortlich</t>
  </si>
  <si>
    <t>Priorität</t>
  </si>
  <si>
    <t>Start</t>
  </si>
  <si>
    <t>Ende</t>
  </si>
  <si>
    <t>Dauer
(Monate)</t>
  </si>
  <si>
    <t>%</t>
  </si>
  <si>
    <t>Vorgänger</t>
  </si>
  <si>
    <t>Status</t>
  </si>
  <si>
    <t>Q2</t>
  </si>
  <si>
    <t>Q3</t>
  </si>
  <si>
    <t>Q4</t>
  </si>
  <si>
    <t>Q1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</si>
  <si>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</si>
  <si>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</si>
  <si>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</si>
  <si>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</si>
  <si>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</si>
  <si>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</si>
  <si>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</si>
  <si>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</si>
  <si>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</si>
  <si>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Jan</t>
  </si>
  <si>
    <t>Feb</t>
  </si>
  <si>
    <t>Mär</t>
  </si>
  <si>
    <t>1</t>
  </si>
  <si>
    <t>Konzeption &amp; Planung</t>
  </si>
  <si>
    <t>F. Wallner-Höss</t>
  </si>
  <si>
    <t>Hoch</t>
  </si>
  <si>
    <t>1.1</t>
  </si>
  <si>
    <t>Bedarfsanalyse mit Klinikleitung</t>
  </si>
  <si>
    <t>Marlene Eichhorn</t>
  </si>
  <si>
    <t>1.2</t>
  </si>
  <si>
    <t>Machbarkeitsstudie Bausubstanz</t>
  </si>
  <si>
    <t>Ingenieurbüro Veit</t>
  </si>
  <si>
    <t>1.3</t>
  </si>
  <si>
    <t>Architektenausschreibung</t>
  </si>
  <si>
    <t>Henrik Bauerschmidt</t>
  </si>
  <si>
    <t>Mittel</t>
  </si>
  <si>
    <t>1.4</t>
  </si>
  <si>
    <t>Finanzierungskonzept und Förderung</t>
  </si>
  <si>
    <t>Lars Wendelin</t>
  </si>
  <si>
    <t>2</t>
  </si>
  <si>
    <t>Genehmigungen &amp; Ausschreibung</t>
  </si>
  <si>
    <t>2.1</t>
  </si>
  <si>
    <t>Bauantrag und behördliche Prüfung</t>
  </si>
  <si>
    <t>2.2</t>
  </si>
  <si>
    <t>Ausschreibung Bauleistungen</t>
  </si>
  <si>
    <t>Nadia Brettschneider</t>
  </si>
  <si>
    <t>2.3</t>
  </si>
  <si>
    <t>Vergabe und Vertragsabschluss</t>
  </si>
  <si>
    <t>3</t>
  </si>
  <si>
    <t>Rohbau Bettenhaus Süd</t>
  </si>
  <si>
    <t>Bauleitung Maier</t>
  </si>
  <si>
    <t>3.1</t>
  </si>
  <si>
    <t>Baustelleneinrichtung</t>
  </si>
  <si>
    <t>Sven Kowalski</t>
  </si>
  <si>
    <t>3.2</t>
  </si>
  <si>
    <t>Abbruch Altbestand Trakt B</t>
  </si>
  <si>
    <t>3.3</t>
  </si>
  <si>
    <t>Erdarbeiten und Fundamente</t>
  </si>
  <si>
    <t>3.4</t>
  </si>
  <si>
    <t>Rohbauarbeiten Stahlbeton</t>
  </si>
  <si>
    <t>4</t>
  </si>
  <si>
    <t>Technischer Ausbau</t>
  </si>
  <si>
    <t>TGA-Team Reinhardt</t>
  </si>
  <si>
    <t>4.1</t>
  </si>
  <si>
    <t>Sanitär- und Heizungstechnik</t>
  </si>
  <si>
    <t>Pia Tannenberg</t>
  </si>
  <si>
    <t>4.2</t>
  </si>
  <si>
    <t>Medizintechnische Gas-Installation</t>
  </si>
  <si>
    <t>Tobias Vahl</t>
  </si>
  <si>
    <t>4.3</t>
  </si>
  <si>
    <t>Elektrotechnik und Notstromanlage</t>
  </si>
  <si>
    <t>Mireia Stein</t>
  </si>
  <si>
    <t>4.4</t>
  </si>
  <si>
    <t>Innenausbau Patientenzimmer</t>
  </si>
  <si>
    <t>Ines Albrecht</t>
  </si>
  <si>
    <t>5</t>
  </si>
  <si>
    <t>Ausstattung &amp; Übergabe</t>
  </si>
  <si>
    <t>5.1</t>
  </si>
  <si>
    <t>Lieferung Medizingeräte</t>
  </si>
  <si>
    <t>Yusuf Demir</t>
  </si>
  <si>
    <t>5.2</t>
  </si>
  <si>
    <t>Möblierung und IT-Infrastruktur</t>
  </si>
  <si>
    <t>Carlos Pohl</t>
  </si>
  <si>
    <t>5.3</t>
  </si>
  <si>
    <t>Personalschulung und Probebetrieb</t>
  </si>
  <si>
    <t>5.4</t>
  </si>
  <si>
    <t>Behördliche Abnahme und Eröffnung</t>
  </si>
  <si>
    <t>LEGENDE</t>
  </si>
  <si>
    <t>ANLEITUNG ZUR NUTZUNG</t>
  </si>
  <si>
    <t>Geplant</t>
  </si>
  <si>
    <t>1. Gelbe Zellen sind Eingabefelder – nur diese bearbeiten.</t>
  </si>
  <si>
    <t>In Bearbeitung</t>
  </si>
  <si>
    <t>2. WBS-Code: '1', '2'... für Phasen / '1.1', '1.2'... für Aufgaben.</t>
  </si>
  <si>
    <t>Abgeschlossen</t>
  </si>
  <si>
    <t>3. Priorität wählen: Hoch / Mittel / Niedrig (Dropdown).</t>
  </si>
  <si>
    <t>Verzögert</t>
  </si>
  <si>
    <t>4. Start- und Enddatum eintragen – Dauer und Status berechnen sich automatisch.</t>
  </si>
  <si>
    <t>Aktueller Monat</t>
  </si>
  <si>
    <t>5. Fortschritt (%) anpassen – die Balken färben sich entsprechend.</t>
  </si>
  <si>
    <t>Phasenzeile</t>
  </si>
  <si>
    <t>6. Vorgänger: WBS der vorangehenden Aufgabe (z. B. '2.1') zur Dokumentation der Abhängigkeit.</t>
  </si>
  <si>
    <t>7. Der aktuelle Monat (HEUTE) wird automatisch gelb hervorgehoben.</t>
  </si>
  <si>
    <t>8. Phasenzeilen sind dunkel hinterlegt – sie fassen die Unteraufgaben zusammen.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</si>
</sst>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mmm\ yyyy"/>
  </numFmts>
  <fonts count="14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b/>
      <sz val="9"/>
      <color rgb="FFFFFFFF"/>
      <name val="Calibri"/>
      <charset val="1"/>
    </font>
    <font>
      <b/>
      <sz val="20"/>
      <color rgb="FF0E4D64"/>
      <name val="Calibri"/>
      <charset val="1"/>
    </font>
    <font>
      <b/>
      <sz val="20"/>
      <color rgb="FFC00000"/>
      <name val="Calibri"/>
      <charset val="1"/>
    </font>
    <font>
      <b/>
      <sz val="10"/>
      <color rgb="FF0E4D64"/>
      <name val="Calibri"/>
      <charset val="1"/>
    </font>
    <font>
      <sz val="10"/>
      <color rgb="FF000000"/>
      <name val="Calibri"/>
      <charset val="1"/>
    </font>
    <font>
      <sz val="1"/>
      <color rgb="FFFFFFFF"/>
      <name val="Calibri"/>
      <charset val="1"/>
    </font>
    <font>
      <b/>
      <sz val="10"/>
      <color rgb="FFFFFFFF"/>
      <name val="Calibri"/>
      <charset val="1"/>
    </font>
    <font>
      <b/>
      <sz val="11"/>
      <color rgb="FFFFFFFF"/>
      <name val="Calibri"/>
      <charset val="1"/>
    </font>
    <font>
      <b/>
      <sz val="10"/>
      <color rgb="FF000000"/>
      <name val="Calibri"/>
      <charset val="1"/>
    </font>
    <font>
      <sz val="10"/>
      <color rgb="FF595959"/>
      <name val="Calibri"/>
      <charset val="1"/>
    </font>
    <font>
      <b/>
      <sz val="11"/>
      <color rgb="FF0E4D64"/>
      <name val="Calibri"/>
      <charset val="1"/>
    </font>
    <font>
      <b/>
      <sz val="8"/>
      <color rgb="FFFFFF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E4D64"/>
        <bgColor rgb="FF333333"/>
      </patternFill>
    </fill>
    <fill>
      <patternFill patternType="solid">
        <fgColor rgb="FF2A8FA8"/>
        <bgColor rgb="FF008080"/>
      </patternFill>
    </fill>
    <fill>
      <patternFill patternType="solid">
        <fgColor rgb="FFC00000"/>
        <bgColor rgb="FF800000"/>
      </patternFill>
    </fill>
    <fill>
      <patternFill patternType="solid">
        <fgColor rgb="FFD6ECEF"/>
        <bgColor rgb="FFE0E0E0"/>
      </patternFill>
    </fill>
    <fill>
      <patternFill patternType="solid">
        <fgColor rgb="FFFFF2CC"/>
        <bgColor rgb="FFF2F2F2"/>
      </patternFill>
    </fill>
    <fill>
      <patternFill patternType="solid">
        <fgColor rgb="FF8FAADC"/>
        <bgColor rgb="FF99CCFF"/>
      </patternFill>
    </fill>
    <fill>
      <patternFill patternType="solid">
        <fgColor rgb="FFB4D7DD"/>
        <bgColor rgb="FF99CCFF"/>
      </patternFill>
    </fill>
    <fill>
      <patternFill patternType="solid">
        <fgColor rgb="FF548235"/>
        <bgColor rgb="FF595959"/>
      </patternFill>
    </fill>
    <fill>
      <patternFill patternType="solid">
        <fgColor rgb="FFC65911"/>
        <bgColor rgb="FFED7D31"/>
      </patternFill>
    </fill>
    <fill>
      <patternFill patternType="solid">
        <fgColor rgb="FFFFE699"/>
        <bgColor rgb="FFFFF2CC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6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" fontId="4" fillId="5" borderId="0" xfId="0" applyNumberFormat="1" applyFont="1" applyFill="1" applyAlignment="1">
      <alignment horizontal="center" vertical="center"/>
    </xf>
    <xf numFmtId="9" fontId="3" fillId="5" borderId="0" xfId="0" applyNumberFormat="1" applyFont="1" applyFill="1" applyAlignment="1">
      <alignment horizontal="center" vertical="center"/>
    </xf>
    <xf numFmtId="1" fontId="3" fillId="5" borderId="0" xfId="0" applyNumberFormat="1" applyFont="1" applyFill="1" applyAlignment="1">
      <alignment horizontal="center" vertical="center"/>
    </xf>
    <xf numFmtId="165" fontId="7" fillId="0" borderId="0" xfId="0" applyNumberFormat="1" applyFont="1"/>
    <xf numFmtId="0" fontId="2" fillId="3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indent="1"/>
    </xf>
    <xf numFmtId="164" fontId="8" fillId="2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9" fontId="8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0" borderId="4" xfId="0" applyBorder="1"/>
    <xf numFmtId="0" fontId="1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left" vertical="center" indent="1"/>
    </xf>
    <xf numFmtId="0" fontId="10" fillId="6" borderId="3" xfId="0" applyFont="1" applyFill="1" applyBorder="1" applyAlignment="1">
      <alignment horizontal="center" vertical="center"/>
    </xf>
    <xf numFmtId="164" fontId="6" fillId="6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9" fontId="10" fillId="6" borderId="3" xfId="0" applyNumberFormat="1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0" xfId="0" applyFont="1"/>
    <xf numFmtId="0" fontId="0" fillId="8" borderId="3" xfId="0" applyFill="1" applyBorder="1"/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0" fontId="0" fillId="3" borderId="3" xfId="0" applyFill="1" applyBorder="1"/>
    <xf numFmtId="0" fontId="0" fillId="9" borderId="3" xfId="0" applyFill="1" applyBorder="1"/>
    <xf numFmtId="0" fontId="0" fillId="10" borderId="3" xfId="0" applyFill="1" applyBorder="1"/>
    <xf numFmtId="0" fontId="0" fillId="11" borderId="3" xfId="0" applyFill="1" applyBorder="1"/>
    <xf numFmtId="0" fontId="0" fillId="2" borderId="3" xfId="0" applyFill="1" applyBorder="1"/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indent="1"/>
    </xf>
    <xf numFmtId="0" fontId="1" fillId="2" borderId="7" xfId="0" applyFont="1" applyFill="1" applyBorder="1" applyAlignment="1">
      <alignment horizontal="left" vertical="center" indent="1"/>
    </xf>
    <xf numFmtId="0" fontId="5" fillId="12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164" fontId="6" fillId="6" borderId="0" xfId="0" applyNumberFormat="1" applyFont="1" applyFill="1" applyBorder="1" applyAlignment="1">
      <alignment horizontal="left" vertical="center"/>
    </xf>
    <xf numFmtId="0" fontId="0" fillId="12" borderId="0" xfId="0" applyFill="1"/>
    <xf numFmtId="0" fontId="13" fillId="3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</cellXfs>
  <cellStyles count="1">
    <cellStyle name="Standard" xfId="0" builtinId="0"/>
  </cellStyles>
  <dxfs count="19">
    <dxf>
      <fill>
        <patternFill>
          <bgColor rgb="FFB4D7DD"/>
        </patternFill>
      </fill>
    </dxf>
    <dxf>
      <fill>
        <patternFill>
          <bgColor rgb="FF2A8FA8"/>
        </patternFill>
      </fill>
    </dxf>
    <dxf>
      <fill>
        <patternFill>
          <bgColor rgb="FFC65911"/>
        </patternFill>
      </fill>
    </dxf>
    <dxf>
      <fill>
        <patternFill>
          <bgColor rgb="FF548235"/>
        </patternFill>
      </fill>
    </dxf>
    <dxf>
      <fill>
        <patternFill>
          <bgColor rgb="FFFFE699"/>
        </patternFill>
      </fill>
      <border diagonalUp="0" diagonalDown="0">
        <left style="medium">
          <color rgb="FFC00000"/>
        </left>
        <right style="medium">
          <color rgb="FFC00000"/>
        </right>
        <top/>
        <bottom/>
      </border>
    </dxf>
    <dxf>
      <fill>
        <patternFill>
          <bgColor rgb="FFFFE699"/>
        </patternFill>
      </fill>
      <border diagonalUp="0" diagonalDown="0">
        <left style="medium">
          <color rgb="FFC00000"/>
        </left>
        <right style="medium">
          <color rgb="FFC00000"/>
        </right>
        <top/>
        <bottom/>
      </border>
    </dxf>
    <dxf>
      <fill>
        <patternFill>
          <bgColor rgb="FFB4D7DD"/>
        </patternFill>
      </fill>
    </dxf>
    <dxf>
      <fill>
        <patternFill>
          <bgColor rgb="FF2A8FA8"/>
        </patternFill>
      </fill>
    </dxf>
    <dxf>
      <fill>
        <patternFill>
          <bgColor rgb="FFC65911"/>
        </patternFill>
      </fill>
    </dxf>
    <dxf>
      <fill>
        <patternFill>
          <bgColor rgb="FF548235"/>
        </patternFill>
      </fill>
    </dxf>
    <dxf>
      <fill>
        <patternFill>
          <bgColor rgb="FFFFE699"/>
        </patternFill>
      </fill>
      <border diagonalUp="0" diagonalDown="0">
        <left style="medium">
          <color rgb="FFC00000"/>
        </left>
        <right style="medium">
          <color rgb="FFC00000"/>
        </right>
        <top/>
        <bottom/>
      </border>
    </dxf>
    <dxf>
      <font>
        <b/>
        <sz val="10"/>
        <color rgb="FF595959"/>
        <name val="Calibri"/>
        <charset val="1"/>
      </font>
      <fill>
        <patternFill>
          <bgColor rgb="FFF2F2F2"/>
        </patternFill>
      </fill>
    </dxf>
    <dxf>
      <font>
        <b/>
        <sz val="10"/>
        <color rgb="FF000000"/>
        <name val="Calibri"/>
        <charset val="1"/>
      </font>
      <fill>
        <patternFill>
          <bgColor rgb="FFB4D7DD"/>
        </patternFill>
      </fill>
    </dxf>
    <dxf>
      <font>
        <b/>
        <sz val="10"/>
        <color rgb="FFFFFFFF"/>
        <name val="Calibri"/>
        <charset val="1"/>
      </font>
      <fill>
        <patternFill>
          <bgColor rgb="FFC65911"/>
        </patternFill>
      </fill>
    </dxf>
    <dxf>
      <font>
        <b/>
        <sz val="10"/>
        <color rgb="FFFFFFFF"/>
        <name val="Calibri"/>
        <charset val="1"/>
      </font>
      <fill>
        <patternFill>
          <bgColor rgb="FF2A8FA8"/>
        </patternFill>
      </fill>
    </dxf>
    <dxf>
      <font>
        <b/>
        <sz val="10"/>
        <color rgb="FFFFFFFF"/>
        <name val="Calibri"/>
        <charset val="1"/>
      </font>
      <fill>
        <patternFill>
          <bgColor rgb="FF548235"/>
        </patternFill>
      </fill>
    </dxf>
    <dxf>
      <font>
        <b/>
        <sz val="10"/>
        <color rgb="FFFFFFFF"/>
        <name val="Calibri"/>
        <charset val="1"/>
      </font>
      <fill>
        <patternFill>
          <bgColor rgb="FF70AD47"/>
        </patternFill>
      </fill>
    </dxf>
    <dxf>
      <font>
        <b/>
        <sz val="10"/>
        <color rgb="FFFFFFFF"/>
        <name val="Calibri"/>
        <charset val="1"/>
      </font>
      <fill>
        <patternFill>
          <bgColor rgb="FFED7D31"/>
        </patternFill>
      </fill>
    </dxf>
    <dxf>
      <font>
        <b/>
        <sz val="10"/>
        <color rgb="FFFFFFFF"/>
        <name val="Calibri"/>
        <charset val="1"/>
      </font>
      <fill>
        <patternFill>
          <bgColor rgb="FFC0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8FAADC"/>
      <rgbColor rgb="FF993366"/>
      <rgbColor rgb="FFFFF2CC"/>
      <rgbColor rgb="FFD6ECEF"/>
      <rgbColor rgb="FF660066"/>
      <rgbColor rgb="FFFF8080"/>
      <rgbColor rgb="FF0066CC"/>
      <rgbColor rgb="FFB4D7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0E0E0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595959"/>
      <rgbColor rgb="FF70AD47"/>
      <rgbColor rgb="FF0E4D64"/>
      <rgbColor rgb="FF2A8FA8"/>
      <rgbColor rgb="FF003300"/>
      <rgbColor rgb="FF333300"/>
      <rgbColor rgb="FFC65911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45"/>
  <sheetViews>
    <sheetView showGridLines="0" tabSelected="1" zoomScale="80" zoomScaleNormal="80" workbookViewId="0">
      <pane ySplit="10" topLeftCell="A11" activePane="bottomLeft" state="frozen"/>
      <selection pane="bottomLeft" activeCell="R2" sqref="R2"/>
    </sheetView>
  </sheetViews>
  <sheetFormatPr baseColWidth="10" defaultColWidth="8.7109375" defaultRowHeight="15" x14ac:dyDescent="0.25"/>
  <cols>
    <col min="1" max="1" width="2" customWidth="1"/>
    <col min="2" max="2" width="4.85546875" customWidth="1"/>
    <col min="3" max="3" width="32.28515625" customWidth="1"/>
    <col min="4" max="4" width="18.85546875" customWidth="1"/>
    <col min="5" max="5" width="11" customWidth="1"/>
    <col min="6" max="7" width="9.85546875" bestFit="1" customWidth="1"/>
    <col min="8" max="8" width="8.28515625" bestFit="1" customWidth="1"/>
    <col min="9" max="9" width="6.28515625" customWidth="1"/>
    <col min="10" max="10" width="9.140625" bestFit="1" customWidth="1"/>
    <col min="11" max="11" width="12.42578125" bestFit="1" customWidth="1"/>
    <col min="12" max="14" width="5.42578125" customWidth="1"/>
    <col min="15" max="32" width="5.5703125" customWidth="1"/>
  </cols>
  <sheetData>
    <row r="1" spans="2:32" ht="21.75" customHeight="1" x14ac:dyDescent="0.25">
      <c r="B1" s="38" t="s">
        <v>0</v>
      </c>
      <c r="C1" s="38"/>
      <c r="D1" s="38"/>
      <c r="E1" s="38"/>
      <c r="F1" s="38"/>
      <c r="G1" s="44" t="s">
        <v>1</v>
      </c>
      <c r="H1" s="44"/>
      <c r="I1" s="44" t="s">
        <v>2</v>
      </c>
      <c r="J1" s="44"/>
      <c r="K1" s="45" t="s">
        <v>3</v>
      </c>
      <c r="L1" s="45"/>
      <c r="M1" s="45"/>
      <c r="N1" s="45"/>
    </row>
    <row r="2" spans="2:32" ht="36" customHeight="1" x14ac:dyDescent="0.25">
      <c r="B2" s="39"/>
      <c r="C2" s="39"/>
      <c r="D2" s="39"/>
      <c r="E2" s="39"/>
      <c r="F2" s="39"/>
      <c r="G2" s="7">
        <f>COUNTIF(B11:B34,"*.*")</f>
        <v>19</v>
      </c>
      <c r="H2" s="7"/>
      <c r="I2" s="6">
        <f>AVERAGEIFS(I11:I34,B11:B34,"*.*")</f>
        <v>0.35789473684210527</v>
      </c>
      <c r="J2" s="6"/>
      <c r="K2" s="5">
        <f ca="1">COUNTIFS(K11:K34,"Verzögert")</f>
        <v>0</v>
      </c>
      <c r="L2" s="5"/>
      <c r="M2" s="5"/>
      <c r="N2" s="5"/>
    </row>
    <row r="3" spans="2:32" ht="18" customHeight="1" x14ac:dyDescent="0.25">
      <c r="B3" s="43"/>
      <c r="C3" s="40" t="s">
        <v>4</v>
      </c>
      <c r="D3" s="41" t="s">
        <v>5</v>
      </c>
      <c r="E3" s="41"/>
      <c r="F3" s="41"/>
    </row>
    <row r="4" spans="2:32" ht="18" customHeight="1" x14ac:dyDescent="0.25">
      <c r="B4" s="43"/>
      <c r="C4" s="40" t="s">
        <v>6</v>
      </c>
      <c r="D4" s="41" t="s">
        <v>7</v>
      </c>
      <c r="E4" s="41"/>
      <c r="F4" s="41"/>
    </row>
    <row r="5" spans="2:32" ht="18" customHeight="1" x14ac:dyDescent="0.25">
      <c r="B5" s="43"/>
      <c r="C5" s="40" t="s">
        <v>8</v>
      </c>
      <c r="D5" s="41" t="s">
        <v>9</v>
      </c>
      <c r="E5" s="41"/>
      <c r="F5" s="41"/>
    </row>
    <row r="6" spans="2:32" ht="18" customHeight="1" x14ac:dyDescent="0.25">
      <c r="B6" s="43"/>
      <c r="C6" s="40" t="s">
        <v>10</v>
      </c>
      <c r="D6" s="42">
        <v>46113</v>
      </c>
      <c r="E6" s="42"/>
      <c r="F6" s="42"/>
    </row>
    <row r="7" spans="2:32" ht="3.75" customHeight="1" x14ac:dyDescent="0.25">
      <c r="O7" s="8">
        <v>46113</v>
      </c>
      <c r="P7" s="8">
        <v>46143</v>
      </c>
      <c r="Q7" s="8">
        <v>46174</v>
      </c>
      <c r="R7" s="8">
        <v>46204</v>
      </c>
      <c r="S7" s="8">
        <v>46235</v>
      </c>
      <c r="T7" s="8">
        <v>46266</v>
      </c>
      <c r="U7" s="8">
        <v>46296</v>
      </c>
      <c r="V7" s="8">
        <v>46327</v>
      </c>
      <c r="W7" s="8">
        <v>46357</v>
      </c>
      <c r="X7" s="8">
        <v>46388</v>
      </c>
      <c r="Y7" s="8">
        <v>46419</v>
      </c>
      <c r="Z7" s="8">
        <v>46447</v>
      </c>
      <c r="AA7" s="8">
        <v>46478</v>
      </c>
      <c r="AB7" s="8">
        <v>46508</v>
      </c>
      <c r="AC7" s="8">
        <v>46539</v>
      </c>
      <c r="AD7" s="8">
        <v>46569</v>
      </c>
      <c r="AE7" s="8">
        <v>46600</v>
      </c>
      <c r="AF7" s="8">
        <v>46631</v>
      </c>
    </row>
    <row r="8" spans="2:32" ht="18" customHeight="1" x14ac:dyDescent="0.25"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3" t="s">
        <v>24</v>
      </c>
      <c r="M8" s="3"/>
      <c r="N8" s="3"/>
      <c r="O8" s="3" t="s">
        <v>21</v>
      </c>
      <c r="P8" s="3"/>
      <c r="Q8" s="3"/>
      <c r="R8" s="3" t="s">
        <v>22</v>
      </c>
      <c r="S8" s="3"/>
      <c r="T8" s="3"/>
      <c r="U8" s="3" t="s">
        <v>23</v>
      </c>
      <c r="V8" s="3"/>
      <c r="W8" s="3"/>
      <c r="X8" s="3" t="s">
        <v>24</v>
      </c>
      <c r="Y8" s="3"/>
      <c r="Z8" s="3"/>
      <c r="AA8" s="3" t="s">
        <v>21</v>
      </c>
      <c r="AB8" s="3"/>
      <c r="AC8" s="3"/>
      <c r="AD8" s="3" t="s">
        <v>22</v>
      </c>
      <c r="AE8" s="3"/>
      <c r="AF8" s="3"/>
    </row>
    <row r="9" spans="2:32" ht="18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2">
        <v>2026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7"/>
      <c r="X9" s="2">
        <v>2027</v>
      </c>
      <c r="Y9" s="2"/>
      <c r="Z9" s="2"/>
      <c r="AA9" s="2"/>
      <c r="AB9" s="2"/>
      <c r="AC9" s="2"/>
      <c r="AD9" s="2"/>
      <c r="AE9" s="2"/>
      <c r="AF9" s="2"/>
    </row>
    <row r="10" spans="2:32" ht="18" customHeigh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9" t="s">
        <v>34</v>
      </c>
      <c r="M10" s="9" t="s">
        <v>35</v>
      </c>
      <c r="N10" s="9" t="s">
        <v>36</v>
      </c>
      <c r="O10" s="9" t="s">
        <v>25</v>
      </c>
      <c r="P10" s="9" t="s">
        <v>26</v>
      </c>
      <c r="Q10" s="9" t="s">
        <v>27</v>
      </c>
      <c r="R10" s="9" t="s">
        <v>28</v>
      </c>
      <c r="S10" s="9" t="s">
        <v>29</v>
      </c>
      <c r="T10" s="9" t="s">
        <v>30</v>
      </c>
      <c r="U10" s="9" t="s">
        <v>31</v>
      </c>
      <c r="V10" s="9" t="s">
        <v>32</v>
      </c>
      <c r="W10" s="9" t="s">
        <v>33</v>
      </c>
      <c r="X10" s="9" t="s">
        <v>34</v>
      </c>
      <c r="Y10" s="9" t="s">
        <v>35</v>
      </c>
      <c r="Z10" s="9" t="s">
        <v>36</v>
      </c>
      <c r="AA10" s="9" t="s">
        <v>25</v>
      </c>
      <c r="AB10" s="9" t="s">
        <v>26</v>
      </c>
      <c r="AC10" s="9" t="s">
        <v>27</v>
      </c>
      <c r="AD10" s="9" t="s">
        <v>28</v>
      </c>
      <c r="AE10" s="9" t="s">
        <v>29</v>
      </c>
      <c r="AF10" s="9" t="s">
        <v>30</v>
      </c>
    </row>
    <row r="11" spans="2:32" ht="24" customHeight="1" x14ac:dyDescent="0.25">
      <c r="B11" s="10" t="s">
        <v>37</v>
      </c>
      <c r="C11" s="11" t="s">
        <v>38</v>
      </c>
      <c r="D11" s="12" t="s">
        <v>39</v>
      </c>
      <c r="E11" s="10" t="s">
        <v>40</v>
      </c>
      <c r="F11" s="13">
        <v>46113</v>
      </c>
      <c r="G11" s="13">
        <v>46234</v>
      </c>
      <c r="H11" s="14">
        <f t="shared" ref="H11:H34" si="0">IF(AND(F11&lt;&gt;"",G11&lt;&gt;""),ROUND((YEAR(G11)-YEAR(F11))*12+MONTH(G11)-MONTH(F11)+1,0),"")</f>
        <v>4</v>
      </c>
      <c r="I11" s="15">
        <v>1</v>
      </c>
      <c r="J11" s="10"/>
      <c r="K11" s="16" t="str">
        <f t="shared" ref="K11:K34" ca="1" si="1">IF(I11&gt;=1,"Abgeschlossen",IF(AND(TODAY()&gt;G11,I11&lt;1),"Verzögert",IF(I11&gt;0,"In Bearbeitung",IF(TODAY()&lt;F11,"Geplant","Nicht begonnen"))))</f>
        <v>Abgeschlossen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2:32" ht="21.75" customHeight="1" x14ac:dyDescent="0.25">
      <c r="B12" s="18" t="s">
        <v>41</v>
      </c>
      <c r="C12" s="19" t="s">
        <v>42</v>
      </c>
      <c r="D12" s="20" t="s">
        <v>43</v>
      </c>
      <c r="E12" s="21" t="s">
        <v>40</v>
      </c>
      <c r="F12" s="22">
        <v>46113</v>
      </c>
      <c r="G12" s="22">
        <v>46142</v>
      </c>
      <c r="H12" s="23">
        <f t="shared" si="0"/>
        <v>1</v>
      </c>
      <c r="I12" s="24">
        <v>1</v>
      </c>
      <c r="J12" s="25"/>
      <c r="K12" s="26" t="str">
        <f t="shared" ca="1" si="1"/>
        <v>Abgeschlossen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2:32" ht="21.75" customHeight="1" x14ac:dyDescent="0.25">
      <c r="B13" s="18" t="s">
        <v>44</v>
      </c>
      <c r="C13" s="19" t="s">
        <v>45</v>
      </c>
      <c r="D13" s="20" t="s">
        <v>46</v>
      </c>
      <c r="E13" s="21" t="s">
        <v>40</v>
      </c>
      <c r="F13" s="22">
        <v>46127</v>
      </c>
      <c r="G13" s="22">
        <v>46173</v>
      </c>
      <c r="H13" s="23">
        <f t="shared" si="0"/>
        <v>2</v>
      </c>
      <c r="I13" s="24">
        <v>1</v>
      </c>
      <c r="J13" s="25" t="s">
        <v>41</v>
      </c>
      <c r="K13" s="26" t="str">
        <f t="shared" ca="1" si="1"/>
        <v>Abgeschlossen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2:32" ht="21.75" customHeight="1" x14ac:dyDescent="0.25">
      <c r="B14" s="18" t="s">
        <v>47</v>
      </c>
      <c r="C14" s="19" t="s">
        <v>48</v>
      </c>
      <c r="D14" s="20" t="s">
        <v>49</v>
      </c>
      <c r="E14" s="21" t="s">
        <v>50</v>
      </c>
      <c r="F14" s="22">
        <v>46143</v>
      </c>
      <c r="G14" s="22">
        <v>46203</v>
      </c>
      <c r="H14" s="23">
        <f t="shared" si="0"/>
        <v>2</v>
      </c>
      <c r="I14" s="24">
        <v>1</v>
      </c>
      <c r="J14" s="25" t="s">
        <v>41</v>
      </c>
      <c r="K14" s="26" t="str">
        <f t="shared" ca="1" si="1"/>
        <v>Abgeschlossen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2:32" ht="21.75" customHeight="1" x14ac:dyDescent="0.25">
      <c r="B15" s="18" t="s">
        <v>51</v>
      </c>
      <c r="C15" s="19" t="s">
        <v>52</v>
      </c>
      <c r="D15" s="20" t="s">
        <v>53</v>
      </c>
      <c r="E15" s="21" t="s">
        <v>40</v>
      </c>
      <c r="F15" s="22">
        <v>46174</v>
      </c>
      <c r="G15" s="22">
        <v>46234</v>
      </c>
      <c r="H15" s="23">
        <f t="shared" si="0"/>
        <v>2</v>
      </c>
      <c r="I15" s="24">
        <v>1</v>
      </c>
      <c r="J15" s="25" t="s">
        <v>44</v>
      </c>
      <c r="K15" s="26" t="str">
        <f t="shared" ca="1" si="1"/>
        <v>Abgeschlossen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2:32" ht="24" customHeight="1" x14ac:dyDescent="0.25">
      <c r="B16" s="10" t="s">
        <v>54</v>
      </c>
      <c r="C16" s="11" t="s">
        <v>55</v>
      </c>
      <c r="D16" s="12" t="s">
        <v>49</v>
      </c>
      <c r="E16" s="10" t="s">
        <v>40</v>
      </c>
      <c r="F16" s="13">
        <v>46235</v>
      </c>
      <c r="G16" s="13">
        <v>46356</v>
      </c>
      <c r="H16" s="14">
        <f t="shared" si="0"/>
        <v>4</v>
      </c>
      <c r="I16" s="15">
        <v>0.8</v>
      </c>
      <c r="J16" s="10"/>
      <c r="K16" s="16" t="str">
        <f t="shared" ca="1" si="1"/>
        <v>In Bearbeitung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2:32" ht="21.75" customHeight="1" x14ac:dyDescent="0.25">
      <c r="B17" s="18" t="s">
        <v>56</v>
      </c>
      <c r="C17" s="19" t="s">
        <v>57</v>
      </c>
      <c r="D17" s="20" t="s">
        <v>49</v>
      </c>
      <c r="E17" s="21" t="s">
        <v>40</v>
      </c>
      <c r="F17" s="22">
        <v>46235</v>
      </c>
      <c r="G17" s="22">
        <v>46326</v>
      </c>
      <c r="H17" s="23">
        <f t="shared" si="0"/>
        <v>3</v>
      </c>
      <c r="I17" s="24">
        <v>1</v>
      </c>
      <c r="J17" s="25" t="s">
        <v>51</v>
      </c>
      <c r="K17" s="26" t="str">
        <f t="shared" ca="1" si="1"/>
        <v>Abgeschlossen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2:32" ht="21.75" customHeight="1" x14ac:dyDescent="0.25">
      <c r="B18" s="18" t="s">
        <v>58</v>
      </c>
      <c r="C18" s="19" t="s">
        <v>59</v>
      </c>
      <c r="D18" s="20" t="s">
        <v>60</v>
      </c>
      <c r="E18" s="21" t="s">
        <v>40</v>
      </c>
      <c r="F18" s="22">
        <v>46266</v>
      </c>
      <c r="G18" s="22">
        <v>46326</v>
      </c>
      <c r="H18" s="23">
        <f t="shared" si="0"/>
        <v>2</v>
      </c>
      <c r="I18" s="24">
        <v>1</v>
      </c>
      <c r="J18" s="25" t="s">
        <v>47</v>
      </c>
      <c r="K18" s="26" t="str">
        <f t="shared" ca="1" si="1"/>
        <v>Abgeschlossen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2:32" ht="21.75" customHeight="1" x14ac:dyDescent="0.25">
      <c r="B19" s="18" t="s">
        <v>61</v>
      </c>
      <c r="C19" s="19" t="s">
        <v>62</v>
      </c>
      <c r="D19" s="20" t="s">
        <v>53</v>
      </c>
      <c r="E19" s="21" t="s">
        <v>40</v>
      </c>
      <c r="F19" s="22">
        <v>46327</v>
      </c>
      <c r="G19" s="22">
        <v>46356</v>
      </c>
      <c r="H19" s="23">
        <f t="shared" si="0"/>
        <v>1</v>
      </c>
      <c r="I19" s="24">
        <v>0.5</v>
      </c>
      <c r="J19" s="25" t="s">
        <v>58</v>
      </c>
      <c r="K19" s="26" t="str">
        <f t="shared" ca="1" si="1"/>
        <v>In Bearbeitung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2:32" ht="24" customHeight="1" x14ac:dyDescent="0.25">
      <c r="B20" s="10" t="s">
        <v>63</v>
      </c>
      <c r="C20" s="11" t="s">
        <v>64</v>
      </c>
      <c r="D20" s="12" t="s">
        <v>65</v>
      </c>
      <c r="E20" s="10" t="s">
        <v>40</v>
      </c>
      <c r="F20" s="13">
        <v>46357</v>
      </c>
      <c r="G20" s="13">
        <v>46568</v>
      </c>
      <c r="H20" s="14">
        <f t="shared" si="0"/>
        <v>7</v>
      </c>
      <c r="I20" s="15">
        <v>0.1</v>
      </c>
      <c r="J20" s="10"/>
      <c r="K20" s="16" t="str">
        <f t="shared" ca="1" si="1"/>
        <v>In Bearbeitung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2:32" ht="21.75" customHeight="1" x14ac:dyDescent="0.25">
      <c r="B21" s="18" t="s">
        <v>66</v>
      </c>
      <c r="C21" s="19" t="s">
        <v>67</v>
      </c>
      <c r="D21" s="20" t="s">
        <v>68</v>
      </c>
      <c r="E21" s="21" t="s">
        <v>50</v>
      </c>
      <c r="F21" s="22">
        <v>46357</v>
      </c>
      <c r="G21" s="22">
        <v>46387</v>
      </c>
      <c r="H21" s="23">
        <f t="shared" si="0"/>
        <v>1</v>
      </c>
      <c r="I21" s="24">
        <v>0.3</v>
      </c>
      <c r="J21" s="25" t="s">
        <v>61</v>
      </c>
      <c r="K21" s="26" t="str">
        <f t="shared" ca="1" si="1"/>
        <v>In Bearbeitung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2:32" ht="21.75" customHeight="1" x14ac:dyDescent="0.25">
      <c r="B22" s="18" t="s">
        <v>69</v>
      </c>
      <c r="C22" s="19" t="s">
        <v>70</v>
      </c>
      <c r="D22" s="20" t="s">
        <v>65</v>
      </c>
      <c r="E22" s="21" t="s">
        <v>40</v>
      </c>
      <c r="F22" s="22">
        <v>46388</v>
      </c>
      <c r="G22" s="22">
        <v>46446</v>
      </c>
      <c r="H22" s="23">
        <f t="shared" si="0"/>
        <v>2</v>
      </c>
      <c r="I22" s="24">
        <v>0</v>
      </c>
      <c r="J22" s="25" t="s">
        <v>66</v>
      </c>
      <c r="K22" s="26" t="str">
        <f t="shared" ca="1" si="1"/>
        <v>Geplant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2:32" ht="21.75" customHeight="1" x14ac:dyDescent="0.25">
      <c r="B23" s="18" t="s">
        <v>71</v>
      </c>
      <c r="C23" s="19" t="s">
        <v>72</v>
      </c>
      <c r="D23" s="20" t="s">
        <v>65</v>
      </c>
      <c r="E23" s="21" t="s">
        <v>40</v>
      </c>
      <c r="F23" s="22">
        <v>46433</v>
      </c>
      <c r="G23" s="22">
        <v>46492</v>
      </c>
      <c r="H23" s="23">
        <f t="shared" si="0"/>
        <v>3</v>
      </c>
      <c r="I23" s="24">
        <v>0</v>
      </c>
      <c r="J23" s="25" t="s">
        <v>69</v>
      </c>
      <c r="K23" s="26" t="str">
        <f t="shared" ca="1" si="1"/>
        <v>Geplant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2:32" ht="21.75" customHeight="1" x14ac:dyDescent="0.25">
      <c r="B24" s="18" t="s">
        <v>73</v>
      </c>
      <c r="C24" s="19" t="s">
        <v>74</v>
      </c>
      <c r="D24" s="20" t="s">
        <v>65</v>
      </c>
      <c r="E24" s="21" t="s">
        <v>40</v>
      </c>
      <c r="F24" s="22">
        <v>46478</v>
      </c>
      <c r="G24" s="22">
        <v>46568</v>
      </c>
      <c r="H24" s="23">
        <f t="shared" si="0"/>
        <v>3</v>
      </c>
      <c r="I24" s="24">
        <v>0</v>
      </c>
      <c r="J24" s="25" t="s">
        <v>71</v>
      </c>
      <c r="K24" s="26" t="str">
        <f t="shared" ca="1" si="1"/>
        <v>Geplant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2:32" ht="24" customHeight="1" x14ac:dyDescent="0.25">
      <c r="B25" s="10" t="s">
        <v>75</v>
      </c>
      <c r="C25" s="11" t="s">
        <v>76</v>
      </c>
      <c r="D25" s="12" t="s">
        <v>77</v>
      </c>
      <c r="E25" s="10" t="s">
        <v>40</v>
      </c>
      <c r="F25" s="13">
        <v>46539</v>
      </c>
      <c r="G25" s="13">
        <v>46721</v>
      </c>
      <c r="H25" s="14">
        <f t="shared" si="0"/>
        <v>6</v>
      </c>
      <c r="I25" s="15">
        <v>0</v>
      </c>
      <c r="J25" s="10"/>
      <c r="K25" s="16" t="str">
        <f t="shared" ca="1" si="1"/>
        <v>Geplant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2:32" ht="21.75" customHeight="1" x14ac:dyDescent="0.25">
      <c r="B26" s="18" t="s">
        <v>78</v>
      </c>
      <c r="C26" s="19" t="s">
        <v>79</v>
      </c>
      <c r="D26" s="20" t="s">
        <v>80</v>
      </c>
      <c r="E26" s="21" t="s">
        <v>40</v>
      </c>
      <c r="F26" s="22">
        <v>46539</v>
      </c>
      <c r="G26" s="22">
        <v>46630</v>
      </c>
      <c r="H26" s="23">
        <f t="shared" si="0"/>
        <v>3</v>
      </c>
      <c r="I26" s="24">
        <v>0</v>
      </c>
      <c r="J26" s="25" t="s">
        <v>73</v>
      </c>
      <c r="K26" s="26" t="str">
        <f t="shared" ca="1" si="1"/>
        <v>Geplant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2:32" ht="21.75" customHeight="1" x14ac:dyDescent="0.25">
      <c r="B27" s="18" t="s">
        <v>81</v>
      </c>
      <c r="C27" s="19" t="s">
        <v>82</v>
      </c>
      <c r="D27" s="20" t="s">
        <v>83</v>
      </c>
      <c r="E27" s="21" t="s">
        <v>40</v>
      </c>
      <c r="F27" s="22">
        <v>46569</v>
      </c>
      <c r="G27" s="22">
        <v>46660</v>
      </c>
      <c r="H27" s="23">
        <f t="shared" si="0"/>
        <v>3</v>
      </c>
      <c r="I27" s="24">
        <v>0</v>
      </c>
      <c r="J27" s="25" t="s">
        <v>78</v>
      </c>
      <c r="K27" s="26" t="str">
        <f t="shared" ca="1" si="1"/>
        <v>Geplant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2:32" ht="21.75" customHeight="1" x14ac:dyDescent="0.25">
      <c r="B28" s="18" t="s">
        <v>84</v>
      </c>
      <c r="C28" s="19" t="s">
        <v>85</v>
      </c>
      <c r="D28" s="20" t="s">
        <v>86</v>
      </c>
      <c r="E28" s="21" t="s">
        <v>40</v>
      </c>
      <c r="F28" s="22">
        <v>46600</v>
      </c>
      <c r="G28" s="22">
        <v>46691</v>
      </c>
      <c r="H28" s="23">
        <f t="shared" si="0"/>
        <v>3</v>
      </c>
      <c r="I28" s="24">
        <v>0</v>
      </c>
      <c r="J28" s="25" t="s">
        <v>78</v>
      </c>
      <c r="K28" s="26" t="str">
        <f t="shared" ca="1" si="1"/>
        <v>Geplant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2:32" ht="21.75" customHeight="1" x14ac:dyDescent="0.25">
      <c r="B29" s="18" t="s">
        <v>87</v>
      </c>
      <c r="C29" s="19" t="s">
        <v>88</v>
      </c>
      <c r="D29" s="20" t="s">
        <v>89</v>
      </c>
      <c r="E29" s="21" t="s">
        <v>50</v>
      </c>
      <c r="F29" s="22">
        <v>46631</v>
      </c>
      <c r="G29" s="22">
        <v>46721</v>
      </c>
      <c r="H29" s="23">
        <f t="shared" si="0"/>
        <v>3</v>
      </c>
      <c r="I29" s="24">
        <v>0</v>
      </c>
      <c r="J29" s="25" t="s">
        <v>81</v>
      </c>
      <c r="K29" s="26" t="str">
        <f t="shared" ca="1" si="1"/>
        <v>Geplant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2:32" ht="24" customHeight="1" x14ac:dyDescent="0.25">
      <c r="B30" s="10" t="s">
        <v>90</v>
      </c>
      <c r="C30" s="11" t="s">
        <v>91</v>
      </c>
      <c r="D30" s="12" t="s">
        <v>39</v>
      </c>
      <c r="E30" s="10" t="s">
        <v>40</v>
      </c>
      <c r="F30" s="13">
        <v>46661</v>
      </c>
      <c r="G30" s="13">
        <v>46752</v>
      </c>
      <c r="H30" s="14">
        <f t="shared" si="0"/>
        <v>3</v>
      </c>
      <c r="I30" s="15">
        <v>0</v>
      </c>
      <c r="J30" s="10"/>
      <c r="K30" s="16" t="str">
        <f t="shared" ca="1" si="1"/>
        <v>Geplant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2:32" ht="21.75" customHeight="1" x14ac:dyDescent="0.25">
      <c r="B31" s="18" t="s">
        <v>92</v>
      </c>
      <c r="C31" s="19" t="s">
        <v>93</v>
      </c>
      <c r="D31" s="20" t="s">
        <v>94</v>
      </c>
      <c r="E31" s="21" t="s">
        <v>40</v>
      </c>
      <c r="F31" s="22">
        <v>46661</v>
      </c>
      <c r="G31" s="22">
        <v>46706</v>
      </c>
      <c r="H31" s="23">
        <f t="shared" si="0"/>
        <v>2</v>
      </c>
      <c r="I31" s="24">
        <v>0</v>
      </c>
      <c r="J31" s="25" t="s">
        <v>84</v>
      </c>
      <c r="K31" s="26" t="str">
        <f t="shared" ca="1" si="1"/>
        <v>Geplant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2:32" ht="21.75" customHeight="1" x14ac:dyDescent="0.25">
      <c r="B32" s="18" t="s">
        <v>95</v>
      </c>
      <c r="C32" s="19" t="s">
        <v>96</v>
      </c>
      <c r="D32" s="20" t="s">
        <v>97</v>
      </c>
      <c r="E32" s="21" t="s">
        <v>50</v>
      </c>
      <c r="F32" s="22">
        <v>46692</v>
      </c>
      <c r="G32" s="22">
        <v>46736</v>
      </c>
      <c r="H32" s="23">
        <f t="shared" si="0"/>
        <v>2</v>
      </c>
      <c r="I32" s="24">
        <v>0</v>
      </c>
      <c r="J32" s="25" t="s">
        <v>87</v>
      </c>
      <c r="K32" s="26" t="str">
        <f t="shared" ca="1" si="1"/>
        <v>Geplant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2:32" ht="21.75" customHeight="1" x14ac:dyDescent="0.25">
      <c r="B33" s="18" t="s">
        <v>98</v>
      </c>
      <c r="C33" s="19" t="s">
        <v>99</v>
      </c>
      <c r="D33" s="20" t="s">
        <v>43</v>
      </c>
      <c r="E33" s="21" t="s">
        <v>40</v>
      </c>
      <c r="F33" s="22">
        <v>46706</v>
      </c>
      <c r="G33" s="22">
        <v>46741</v>
      </c>
      <c r="H33" s="23">
        <f t="shared" si="0"/>
        <v>2</v>
      </c>
      <c r="I33" s="24">
        <v>0</v>
      </c>
      <c r="J33" s="25" t="s">
        <v>92</v>
      </c>
      <c r="K33" s="26" t="str">
        <f t="shared" ca="1" si="1"/>
        <v>Geplant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2:32" ht="21.75" customHeight="1" x14ac:dyDescent="0.25">
      <c r="B34" s="18" t="s">
        <v>100</v>
      </c>
      <c r="C34" s="19" t="s">
        <v>101</v>
      </c>
      <c r="D34" s="20" t="s">
        <v>39</v>
      </c>
      <c r="E34" s="21" t="s">
        <v>40</v>
      </c>
      <c r="F34" s="22">
        <v>46736</v>
      </c>
      <c r="G34" s="22">
        <v>46752</v>
      </c>
      <c r="H34" s="23">
        <f t="shared" si="0"/>
        <v>1</v>
      </c>
      <c r="I34" s="24">
        <v>0</v>
      </c>
      <c r="J34" s="25" t="s">
        <v>98</v>
      </c>
      <c r="K34" s="26" t="str">
        <f t="shared" ca="1" si="1"/>
        <v>Geplant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7" spans="2:32" x14ac:dyDescent="0.25">
      <c r="B37" s="27" t="s">
        <v>102</v>
      </c>
      <c r="E37" s="27" t="s">
        <v>103</v>
      </c>
    </row>
    <row r="38" spans="2:32" ht="15" customHeight="1" x14ac:dyDescent="0.25">
      <c r="B38" s="28"/>
      <c r="C38" s="29" t="s">
        <v>104</v>
      </c>
      <c r="E38" s="1" t="s">
        <v>105</v>
      </c>
      <c r="F38" s="1"/>
      <c r="G38" s="1"/>
      <c r="H38" s="1"/>
      <c r="I38" s="1"/>
      <c r="J38" s="1"/>
      <c r="K38" s="1"/>
      <c r="L38" s="30"/>
      <c r="M38" s="30"/>
      <c r="N38" s="30"/>
    </row>
    <row r="39" spans="2:32" ht="15" customHeight="1" x14ac:dyDescent="0.25">
      <c r="B39" s="31"/>
      <c r="C39" s="29" t="s">
        <v>106</v>
      </c>
      <c r="E39" s="1" t="s">
        <v>107</v>
      </c>
      <c r="F39" s="1"/>
      <c r="G39" s="1"/>
      <c r="H39" s="1"/>
      <c r="I39" s="1"/>
      <c r="J39" s="1"/>
      <c r="K39" s="1"/>
      <c r="L39" s="30"/>
      <c r="M39" s="30"/>
      <c r="N39" s="30"/>
    </row>
    <row r="40" spans="2:32" ht="15" customHeight="1" x14ac:dyDescent="0.25">
      <c r="B40" s="32"/>
      <c r="C40" s="29" t="s">
        <v>108</v>
      </c>
      <c r="E40" s="1" t="s">
        <v>109</v>
      </c>
      <c r="F40" s="1"/>
      <c r="G40" s="1"/>
      <c r="H40" s="1"/>
      <c r="I40" s="1"/>
      <c r="J40" s="1"/>
      <c r="K40" s="1"/>
      <c r="L40" s="30"/>
      <c r="M40" s="30"/>
      <c r="N40" s="30"/>
    </row>
    <row r="41" spans="2:32" ht="15" customHeight="1" x14ac:dyDescent="0.25">
      <c r="B41" s="33"/>
      <c r="C41" s="29" t="s">
        <v>110</v>
      </c>
      <c r="E41" s="1" t="s">
        <v>111</v>
      </c>
      <c r="F41" s="1"/>
      <c r="G41" s="1"/>
      <c r="H41" s="1"/>
      <c r="I41" s="1"/>
      <c r="J41" s="1"/>
      <c r="K41" s="1"/>
      <c r="L41" s="30"/>
      <c r="M41" s="30"/>
      <c r="N41" s="30"/>
    </row>
    <row r="42" spans="2:32" ht="15" customHeight="1" x14ac:dyDescent="0.25">
      <c r="B42" s="34"/>
      <c r="C42" s="29" t="s">
        <v>112</v>
      </c>
      <c r="E42" s="1" t="s">
        <v>113</v>
      </c>
      <c r="F42" s="1"/>
      <c r="G42" s="1"/>
      <c r="H42" s="1"/>
      <c r="I42" s="1"/>
      <c r="J42" s="1"/>
      <c r="K42" s="1"/>
      <c r="L42" s="30"/>
      <c r="M42" s="30"/>
      <c r="N42" s="30"/>
    </row>
    <row r="43" spans="2:32" ht="15" customHeight="1" x14ac:dyDescent="0.25">
      <c r="B43" s="35"/>
      <c r="C43" s="29" t="s">
        <v>114</v>
      </c>
      <c r="E43" s="1" t="s">
        <v>115</v>
      </c>
      <c r="F43" s="1"/>
      <c r="G43" s="1"/>
      <c r="H43" s="1"/>
      <c r="I43" s="1"/>
      <c r="J43" s="1"/>
      <c r="K43" s="1"/>
      <c r="L43" s="30"/>
      <c r="M43" s="30"/>
      <c r="N43" s="30"/>
    </row>
    <row r="44" spans="2:32" ht="15" customHeight="1" x14ac:dyDescent="0.25">
      <c r="E44" s="1" t="s">
        <v>116</v>
      </c>
      <c r="F44" s="1"/>
      <c r="G44" s="1"/>
      <c r="H44" s="1"/>
      <c r="I44" s="1"/>
      <c r="J44" s="1"/>
      <c r="K44" s="1"/>
      <c r="L44" s="30"/>
      <c r="M44" s="30"/>
      <c r="N44" s="30"/>
    </row>
    <row r="45" spans="2:32" ht="15" customHeight="1" x14ac:dyDescent="0.25">
      <c r="E45" s="1" t="s">
        <v>117</v>
      </c>
      <c r="F45" s="1"/>
      <c r="G45" s="1"/>
      <c r="H45" s="1"/>
      <c r="I45" s="1"/>
      <c r="J45" s="1"/>
      <c r="K45" s="1"/>
      <c r="L45" s="30"/>
      <c r="M45" s="30"/>
      <c r="N45" s="30"/>
    </row>
  </sheetData>
  <mergeCells count="38">
    <mergeCell ref="E45:K45"/>
    <mergeCell ref="L8:N8"/>
    <mergeCell ref="L9:W9"/>
    <mergeCell ref="D3:F3"/>
    <mergeCell ref="D4:F4"/>
    <mergeCell ref="D5:F5"/>
    <mergeCell ref="D6:F6"/>
    <mergeCell ref="K1:N1"/>
    <mergeCell ref="K2:N2"/>
    <mergeCell ref="E40:K40"/>
    <mergeCell ref="E41:K41"/>
    <mergeCell ref="E42:K42"/>
    <mergeCell ref="E43:K43"/>
    <mergeCell ref="E44:K44"/>
    <mergeCell ref="AD8:AF8"/>
    <mergeCell ref="X9:AF9"/>
    <mergeCell ref="E38:K38"/>
    <mergeCell ref="E39:K39"/>
    <mergeCell ref="O8:Q8"/>
    <mergeCell ref="R8:T8"/>
    <mergeCell ref="U8:W8"/>
    <mergeCell ref="X8:Z8"/>
    <mergeCell ref="AA8:AC8"/>
    <mergeCell ref="G8:G10"/>
    <mergeCell ref="H8:H10"/>
    <mergeCell ref="I8:I10"/>
    <mergeCell ref="J8:J10"/>
    <mergeCell ref="K8:K10"/>
    <mergeCell ref="B8:B10"/>
    <mergeCell ref="C8:C10"/>
    <mergeCell ref="D8:D10"/>
    <mergeCell ref="E8:E10"/>
    <mergeCell ref="F8:F10"/>
    <mergeCell ref="B1:F2"/>
    <mergeCell ref="G1:H1"/>
    <mergeCell ref="I1:J1"/>
    <mergeCell ref="G2:H2"/>
    <mergeCell ref="I2:J2"/>
  </mergeCells>
  <conditionalFormatting sqref="E11:E34">
    <cfRule type="expression" dxfId="18" priority="18">
      <formula>AND($E11="Hoch",ISNUMBER(SEARCH(".",$B11)))</formula>
    </cfRule>
    <cfRule type="expression" dxfId="17" priority="19">
      <formula>AND($E11="Mittel",ISNUMBER(SEARCH(".",$B11)))</formula>
    </cfRule>
    <cfRule type="expression" dxfId="16" priority="20">
      <formula>AND($E11="Niedrig",ISNUMBER(SEARCH(".",$B11)))</formula>
    </cfRule>
  </conditionalFormatting>
  <conditionalFormatting sqref="K11:K34">
    <cfRule type="expression" dxfId="15" priority="13">
      <formula>AND($K11="Abgeschlossen",ISNUMBER(SEARCH(".",$B11)))</formula>
    </cfRule>
    <cfRule type="expression" dxfId="14" priority="14">
      <formula>AND($K11="In Bearbeitung",ISNUMBER(SEARCH(".",$B11)))</formula>
    </cfRule>
    <cfRule type="expression" dxfId="13" priority="15">
      <formula>AND($K11="Verzögert",ISNUMBER(SEARCH(".",$B11)))</formula>
    </cfRule>
    <cfRule type="expression" dxfId="12" priority="16">
      <formula>AND($K11="Geplant",ISNUMBER(SEARCH(".",$B11)))</formula>
    </cfRule>
    <cfRule type="expression" dxfId="11" priority="17">
      <formula>AND($K11="Nicht begonnen",ISNUMBER(SEARCH(".",$B11)))</formula>
    </cfRule>
  </conditionalFormatting>
  <conditionalFormatting sqref="O10:AF34">
    <cfRule type="expression" dxfId="10" priority="12">
      <formula>AND(YEAR(O$7)=YEAR(TODAY()),MONTH(O$7)=MONTH(TODAY()))</formula>
    </cfRule>
  </conditionalFormatting>
  <conditionalFormatting sqref="O11:AF34">
    <cfRule type="expression" dxfId="9" priority="8">
      <formula>AND($F11&lt;&gt;"",$G11&lt;&gt;"",$I11&gt;=1,$F11&lt;=EOMONTH(O$7,0),$G11&gt;=O$7)</formula>
    </cfRule>
    <cfRule type="expression" dxfId="8" priority="9">
      <formula>AND($F11&lt;&gt;"",$G11&lt;&gt;"",$I11&lt;1,TODAY()&gt;$G11,$F11&lt;=EOMONTH(O$7,0),$G11&gt;=O$7)</formula>
    </cfRule>
    <cfRule type="expression" dxfId="7" priority="10">
      <formula>AND($F11&lt;&gt;"",$G11&lt;&gt;"",$I11&gt;0,$I11&lt;1,$F11&lt;=EOMONTH(O$7,0),$G11&gt;=O$7)</formula>
    </cfRule>
    <cfRule type="expression" dxfId="6" priority="11">
      <formula>AND($F11&lt;&gt;"",$G11&lt;&gt;"",$F11&lt;=EOMONTH(O$7,0),$G11&gt;=O$7)</formula>
    </cfRule>
  </conditionalFormatting>
  <conditionalFormatting sqref="L10:N10">
    <cfRule type="expression" dxfId="5" priority="6">
      <formula>AND(YEAR(L$7)=YEAR(TODAY()),MONTH(L$7)=MONTH(TODAY()))</formula>
    </cfRule>
  </conditionalFormatting>
  <conditionalFormatting sqref="L11:N34">
    <cfRule type="expression" dxfId="4" priority="5">
      <formula>AND(YEAR(L$7)=YEAR(TODAY()),MONTH(L$7)=MONTH(TODAY()))</formula>
    </cfRule>
  </conditionalFormatting>
  <conditionalFormatting sqref="L11:N34">
    <cfRule type="expression" dxfId="3" priority="1">
      <formula>AND($F11&lt;&gt;"",$G11&lt;&gt;"",$I11&gt;=1,$F11&lt;=EOMONTH(L$7,0),$G11&gt;=L$7)</formula>
    </cfRule>
    <cfRule type="expression" dxfId="2" priority="2">
      <formula>AND($F11&lt;&gt;"",$G11&lt;&gt;"",$I11&lt;1,TODAY()&gt;$G11,$F11&lt;=EOMONTH(L$7,0),$G11&gt;=L$7)</formula>
    </cfRule>
    <cfRule type="expression" dxfId="1" priority="3">
      <formula>AND($F11&lt;&gt;"",$G11&lt;&gt;"",$I11&gt;0,$I11&lt;1,$F11&lt;=EOMONTH(L$7,0),$G11&gt;=L$7)</formula>
    </cfRule>
    <cfRule type="expression" dxfId="0" priority="4">
      <formula>AND($F11&lt;&gt;"",$G11&lt;&gt;"",$F11&lt;=EOMONTH(L$7,0),$G11&gt;=L$7)</formula>
    </cfRule>
  </conditionalFormatting>
  <dataValidations count="3">
    <dataValidation type="list" allowBlank="1" showErrorMessage="1" errorTitle="Ungültige Priorität" error="Bitte 'Hoch', 'Mittel' oder 'Niedrig' wählen." sqref="E11:E34" xr:uid="{00000000-0002-0000-0000-000000000000}">
      <formula1>"Hoch,Mittel,Niedrig"</formula1>
      <formula2>0</formula2>
    </dataValidation>
    <dataValidation type="decimal" allowBlank="1" showErrorMessage="1" errorTitle="Ungültiger Wert" error="Bitte einen Prozentwert zwischen 0 % und 100 % eingeben." sqref="I11:I34" xr:uid="{00000000-0002-0000-0000-000001000000}">
      <formula1>0</formula1>
      <formula2>1</formula2>
    </dataValidation>
    <dataValidation type="date" operator="greaterThanOrEqual" allowBlank="1" showErrorMessage="1" errorTitle="Ungültiges Datum" error="Bitte ein gültiges Datum eingeben." sqref="F11:G34" xr:uid="{00000000-0002-0000-0000-000002000000}">
      <formula1>DATE(2000,1,1)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Gantt Monate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2026-05-20T11:12:39Z</dcterms:created>
  <dcterms:modified xsi:type="dcterms:W3CDTF">2026-05-20T11:22:07Z</dcterms:modified>
  <dc:language>en-US</dc:language>
</cp:coreProperties>
</file>